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c r="G65" i="24"/>
  <c r="F65" i="24"/>
  <c r="E65" i="24"/>
  <c r="L64" i="24"/>
  <c r="H64" i="24" s="1"/>
  <c r="J64" i="24"/>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c r="G60" i="24"/>
  <c r="F60" i="24"/>
  <c r="E60" i="24"/>
  <c r="L59" i="24"/>
  <c r="H59" i="24" s="1"/>
  <c r="J59" i="24" s="1"/>
  <c r="G59" i="24"/>
  <c r="F59" i="24"/>
  <c r="E59" i="24"/>
  <c r="L58" i="24"/>
  <c r="H58" i="24" s="1"/>
  <c r="G58" i="24"/>
  <c r="F58" i="24"/>
  <c r="E58" i="24"/>
  <c r="L57" i="24"/>
  <c r="H57" i="24" s="1"/>
  <c r="J57" i="24"/>
  <c r="G57" i="24"/>
  <c r="F57" i="24"/>
  <c r="E57" i="24"/>
  <c r="L56" i="24"/>
  <c r="H56" i="24" s="1"/>
  <c r="J56" i="24"/>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c r="G52" i="24"/>
  <c r="F52" i="24"/>
  <c r="E52" i="24"/>
  <c r="L51" i="24"/>
  <c r="H51" i="24" s="1"/>
  <c r="J51" i="24" s="1"/>
  <c r="G51" i="24"/>
  <c r="F51" i="24"/>
  <c r="E51" i="24"/>
  <c r="I44" i="24"/>
  <c r="G44" i="24"/>
  <c r="C44" i="24"/>
  <c r="M44" i="24" s="1"/>
  <c r="B44" i="24"/>
  <c r="D44" i="24" s="1"/>
  <c r="M43" i="24"/>
  <c r="K43" i="24"/>
  <c r="H43" i="24"/>
  <c r="F43" i="24"/>
  <c r="E43" i="24"/>
  <c r="C43" i="24"/>
  <c r="B43" i="24"/>
  <c r="D43" i="24" s="1"/>
  <c r="I42" i="24"/>
  <c r="G42" i="24"/>
  <c r="C42" i="24"/>
  <c r="M42" i="24" s="1"/>
  <c r="B42" i="24"/>
  <c r="D42" i="24" s="1"/>
  <c r="K41" i="24"/>
  <c r="H41" i="24"/>
  <c r="F41" i="24"/>
  <c r="C41" i="24"/>
  <c r="B41" i="24"/>
  <c r="D41" i="24" s="1"/>
  <c r="I40" i="24"/>
  <c r="G40" i="24"/>
  <c r="C40" i="24"/>
  <c r="M40" i="24" s="1"/>
  <c r="B40" i="24"/>
  <c r="D40" i="24" s="1"/>
  <c r="M36" i="24"/>
  <c r="L36" i="24"/>
  <c r="K36" i="24"/>
  <c r="J36" i="24"/>
  <c r="I36" i="24"/>
  <c r="H36" i="24"/>
  <c r="G36" i="24"/>
  <c r="F36" i="24"/>
  <c r="E36" i="24"/>
  <c r="D36" i="24"/>
  <c r="K57" i="15"/>
  <c r="L57" i="15" s="1"/>
  <c r="C45" i="24"/>
  <c r="M45" i="24" s="1"/>
  <c r="C38" i="24"/>
  <c r="C37" i="24"/>
  <c r="C35" i="24"/>
  <c r="C34" i="24"/>
  <c r="C33" i="24"/>
  <c r="C32" i="24"/>
  <c r="M32" i="24" s="1"/>
  <c r="C31" i="24"/>
  <c r="C30" i="24"/>
  <c r="M30" i="24" s="1"/>
  <c r="C29" i="24"/>
  <c r="C28" i="24"/>
  <c r="C27" i="24"/>
  <c r="C26" i="24"/>
  <c r="C25" i="24"/>
  <c r="C24" i="24"/>
  <c r="C23" i="24"/>
  <c r="L23" i="24" s="1"/>
  <c r="C22" i="24"/>
  <c r="G22" i="24" s="1"/>
  <c r="C21" i="24"/>
  <c r="C20" i="24"/>
  <c r="C19" i="24"/>
  <c r="C18" i="24"/>
  <c r="C17" i="24"/>
  <c r="C16" i="24"/>
  <c r="C15" i="24"/>
  <c r="C9" i="24"/>
  <c r="C8" i="24"/>
  <c r="C7" i="24"/>
  <c r="I7" i="24" s="1"/>
  <c r="B38" i="24"/>
  <c r="B37" i="24"/>
  <c r="B35" i="24"/>
  <c r="B34" i="24"/>
  <c r="H34" i="24" s="1"/>
  <c r="B33" i="24"/>
  <c r="B32" i="24"/>
  <c r="B31" i="24"/>
  <c r="B30" i="24"/>
  <c r="B29" i="24"/>
  <c r="B28" i="24"/>
  <c r="B27" i="24"/>
  <c r="B26" i="24"/>
  <c r="B25" i="24"/>
  <c r="B24" i="24"/>
  <c r="B23" i="24"/>
  <c r="B22" i="24"/>
  <c r="B21" i="24"/>
  <c r="B20" i="24"/>
  <c r="B19" i="24"/>
  <c r="B18" i="24"/>
  <c r="H18" i="24" s="1"/>
  <c r="B17" i="24"/>
  <c r="B16" i="24"/>
  <c r="B15" i="24"/>
  <c r="B9" i="24"/>
  <c r="B8" i="24"/>
  <c r="B7" i="24"/>
  <c r="E22" i="24" l="1"/>
  <c r="F21" i="24"/>
  <c r="J21" i="24"/>
  <c r="H21" i="24"/>
  <c r="K21" i="24"/>
  <c r="D21" i="24"/>
  <c r="F33" i="24"/>
  <c r="J33" i="24"/>
  <c r="H33" i="24"/>
  <c r="K33" i="24"/>
  <c r="D33" i="24"/>
  <c r="F7" i="24"/>
  <c r="J7" i="24"/>
  <c r="H7" i="24"/>
  <c r="K7" i="24"/>
  <c r="D7" i="24"/>
  <c r="D38" i="24"/>
  <c r="K38" i="24"/>
  <c r="J38" i="24"/>
  <c r="H38" i="24"/>
  <c r="F38" i="24"/>
  <c r="G15" i="24"/>
  <c r="M15" i="24"/>
  <c r="E15" i="24"/>
  <c r="L15" i="24"/>
  <c r="I15" i="24"/>
  <c r="G31" i="24"/>
  <c r="M31" i="24"/>
  <c r="E31" i="24"/>
  <c r="L31" i="24"/>
  <c r="I31" i="24"/>
  <c r="F9" i="24"/>
  <c r="J9" i="24"/>
  <c r="H9" i="24"/>
  <c r="K9" i="24"/>
  <c r="D9" i="24"/>
  <c r="H37" i="24"/>
  <c r="F37" i="24"/>
  <c r="D37" i="24"/>
  <c r="J37" i="24"/>
  <c r="K37" i="24"/>
  <c r="K20" i="24"/>
  <c r="J20" i="24"/>
  <c r="F20" i="24"/>
  <c r="D20" i="24"/>
  <c r="H20" i="24"/>
  <c r="F17" i="24"/>
  <c r="J17" i="24"/>
  <c r="H17" i="24"/>
  <c r="K17" i="24"/>
  <c r="D17" i="24"/>
  <c r="K24" i="24"/>
  <c r="J24" i="24"/>
  <c r="F24" i="24"/>
  <c r="D24" i="24"/>
  <c r="H24" i="24"/>
  <c r="K28" i="24"/>
  <c r="J28" i="24"/>
  <c r="F28" i="24"/>
  <c r="D28" i="24"/>
  <c r="H28" i="24"/>
  <c r="F25" i="24"/>
  <c r="J25" i="24"/>
  <c r="H25" i="24"/>
  <c r="D25" i="24"/>
  <c r="K25" i="24"/>
  <c r="I20" i="24"/>
  <c r="L20" i="24"/>
  <c r="M20" i="24"/>
  <c r="E20" i="24"/>
  <c r="K8" i="24"/>
  <c r="J8" i="24"/>
  <c r="F8" i="24"/>
  <c r="D8" i="24"/>
  <c r="H8" i="24"/>
  <c r="B14" i="24"/>
  <c r="B6" i="24"/>
  <c r="F23" i="24"/>
  <c r="J23" i="24"/>
  <c r="H23" i="24"/>
  <c r="D23" i="24"/>
  <c r="K23" i="24"/>
  <c r="K32" i="24"/>
  <c r="J32" i="24"/>
  <c r="F32" i="24"/>
  <c r="D32" i="24"/>
  <c r="H32" i="24"/>
  <c r="F35" i="24"/>
  <c r="J35" i="24"/>
  <c r="H35" i="24"/>
  <c r="K35" i="24"/>
  <c r="D35" i="24"/>
  <c r="G29" i="24"/>
  <c r="M29" i="24"/>
  <c r="E29" i="24"/>
  <c r="L29" i="24"/>
  <c r="I29" i="24"/>
  <c r="B45" i="24"/>
  <c r="B39" i="24"/>
  <c r="G17" i="24"/>
  <c r="M17" i="24"/>
  <c r="E17" i="24"/>
  <c r="L17" i="24"/>
  <c r="I17" i="24"/>
  <c r="G33" i="24"/>
  <c r="M33" i="24"/>
  <c r="E33" i="24"/>
  <c r="L33" i="24"/>
  <c r="I33" i="24"/>
  <c r="I41" i="24"/>
  <c r="G41" i="24"/>
  <c r="L41" i="24"/>
  <c r="M41" i="24"/>
  <c r="E41" i="24"/>
  <c r="K58" i="24"/>
  <c r="I58" i="24"/>
  <c r="J58" i="24"/>
  <c r="F15" i="24"/>
  <c r="J15" i="24"/>
  <c r="H15" i="24"/>
  <c r="K15" i="24"/>
  <c r="D15" i="24"/>
  <c r="K18" i="24"/>
  <c r="J18" i="24"/>
  <c r="F18" i="24"/>
  <c r="D18" i="24"/>
  <c r="F27" i="24"/>
  <c r="J27" i="24"/>
  <c r="H27" i="24"/>
  <c r="K27" i="24"/>
  <c r="D27" i="24"/>
  <c r="I24" i="24"/>
  <c r="L24" i="24"/>
  <c r="M24" i="24"/>
  <c r="G24" i="24"/>
  <c r="E24" i="24"/>
  <c r="G27" i="24"/>
  <c r="M27" i="24"/>
  <c r="E27" i="24"/>
  <c r="L27" i="24"/>
  <c r="K74" i="24"/>
  <c r="I74" i="24"/>
  <c r="J74" i="24"/>
  <c r="G23" i="24"/>
  <c r="M23" i="24"/>
  <c r="E23" i="24"/>
  <c r="I23" i="24"/>
  <c r="G20" i="24"/>
  <c r="K30" i="24"/>
  <c r="J30" i="24"/>
  <c r="F30" i="24"/>
  <c r="D30" i="24"/>
  <c r="H30" i="24"/>
  <c r="G21" i="24"/>
  <c r="M21" i="24"/>
  <c r="E21" i="24"/>
  <c r="I21" i="24"/>
  <c r="L21" i="24"/>
  <c r="M38" i="24"/>
  <c r="E38" i="24"/>
  <c r="L38" i="24"/>
  <c r="I38" i="24"/>
  <c r="G38" i="24"/>
  <c r="K16" i="24"/>
  <c r="J16" i="24"/>
  <c r="F16" i="24"/>
  <c r="D16" i="24"/>
  <c r="H16" i="24"/>
  <c r="F19" i="24"/>
  <c r="J19" i="24"/>
  <c r="H19" i="24"/>
  <c r="K19" i="24"/>
  <c r="D19" i="24"/>
  <c r="G7" i="24"/>
  <c r="M7" i="24"/>
  <c r="E7" i="24"/>
  <c r="L7" i="24"/>
  <c r="I28" i="24"/>
  <c r="L28" i="24"/>
  <c r="M28" i="24"/>
  <c r="G28" i="24"/>
  <c r="E28" i="24"/>
  <c r="I27" i="24"/>
  <c r="F29" i="24"/>
  <c r="J29" i="24"/>
  <c r="H29" i="24"/>
  <c r="K29" i="24"/>
  <c r="I37" i="24"/>
  <c r="G37" i="24"/>
  <c r="L37" i="24"/>
  <c r="M37" i="24"/>
  <c r="E37" i="24"/>
  <c r="K22" i="24"/>
  <c r="J22" i="24"/>
  <c r="F22" i="24"/>
  <c r="D22" i="24"/>
  <c r="H22" i="24"/>
  <c r="F31" i="24"/>
  <c r="J31" i="24"/>
  <c r="H31" i="24"/>
  <c r="K31" i="24"/>
  <c r="D31" i="24"/>
  <c r="K34" i="24"/>
  <c r="J34" i="24"/>
  <c r="F34" i="24"/>
  <c r="D34" i="24"/>
  <c r="G25" i="24"/>
  <c r="M25" i="24"/>
  <c r="E25" i="24"/>
  <c r="L25" i="24"/>
  <c r="I25" i="24"/>
  <c r="D29" i="24"/>
  <c r="K26" i="24"/>
  <c r="J26" i="24"/>
  <c r="F26" i="24"/>
  <c r="D26" i="24"/>
  <c r="H26" i="24"/>
  <c r="G9" i="24"/>
  <c r="M9" i="24"/>
  <c r="E9" i="24"/>
  <c r="L9" i="24"/>
  <c r="I9" i="24"/>
  <c r="I16" i="24"/>
  <c r="L16" i="24"/>
  <c r="G16" i="24"/>
  <c r="E16" i="24"/>
  <c r="G19" i="24"/>
  <c r="M19" i="24"/>
  <c r="E19" i="24"/>
  <c r="L19" i="24"/>
  <c r="I19" i="24"/>
  <c r="I32" i="24"/>
  <c r="L32" i="24"/>
  <c r="G32" i="24"/>
  <c r="E32" i="24"/>
  <c r="G35" i="24"/>
  <c r="M35" i="24"/>
  <c r="E35" i="24"/>
  <c r="L35" i="24"/>
  <c r="I35" i="24"/>
  <c r="I45" i="24"/>
  <c r="G45" i="24"/>
  <c r="L45" i="24"/>
  <c r="E45" i="24"/>
  <c r="M16" i="24"/>
  <c r="K66" i="24"/>
  <c r="I66" i="24"/>
  <c r="J66" i="24"/>
  <c r="J77" i="24"/>
  <c r="I8" i="24"/>
  <c r="L8" i="24"/>
  <c r="I18" i="24"/>
  <c r="L18" i="24"/>
  <c r="I26" i="24"/>
  <c r="L26" i="24"/>
  <c r="I34" i="24"/>
  <c r="L34" i="24"/>
  <c r="G18" i="24"/>
  <c r="G34" i="24"/>
  <c r="C39" i="24"/>
  <c r="K53" i="24"/>
  <c r="I53" i="24"/>
  <c r="K61" i="24"/>
  <c r="I61" i="24"/>
  <c r="K69" i="24"/>
  <c r="I69" i="24"/>
  <c r="M18" i="24"/>
  <c r="M34" i="24"/>
  <c r="K55" i="24"/>
  <c r="I55" i="24"/>
  <c r="K63" i="24"/>
  <c r="I63" i="24"/>
  <c r="K71" i="24"/>
  <c r="I71" i="24"/>
  <c r="E26" i="24"/>
  <c r="K52" i="24"/>
  <c r="I52" i="24"/>
  <c r="K60" i="24"/>
  <c r="I60" i="24"/>
  <c r="K68" i="24"/>
  <c r="I68" i="24"/>
  <c r="C14" i="24"/>
  <c r="C6" i="24"/>
  <c r="I22" i="24"/>
  <c r="L22" i="24"/>
  <c r="I30" i="24"/>
  <c r="L30" i="24"/>
  <c r="E8" i="24"/>
  <c r="M22" i="24"/>
  <c r="G26" i="24"/>
  <c r="I43" i="24"/>
  <c r="G43" i="24"/>
  <c r="L43" i="24"/>
  <c r="K57" i="24"/>
  <c r="I57" i="24"/>
  <c r="K65" i="24"/>
  <c r="I65" i="24"/>
  <c r="K73" i="24"/>
  <c r="I73" i="24"/>
  <c r="G8" i="24"/>
  <c r="E30" i="24"/>
  <c r="K54" i="24"/>
  <c r="I54" i="24"/>
  <c r="K62" i="24"/>
  <c r="I62" i="24"/>
  <c r="K70" i="24"/>
  <c r="I70" i="24"/>
  <c r="M26" i="24"/>
  <c r="G30" i="24"/>
  <c r="K51" i="24"/>
  <c r="I51" i="24"/>
  <c r="K59" i="24"/>
  <c r="I59" i="24"/>
  <c r="K67" i="24"/>
  <c r="I67" i="24"/>
  <c r="K75" i="24"/>
  <c r="I75" i="24"/>
  <c r="M8" i="24"/>
  <c r="E18" i="24"/>
  <c r="E34" i="24"/>
  <c r="K56" i="24"/>
  <c r="I56" i="24"/>
  <c r="K64" i="24"/>
  <c r="I64" i="24"/>
  <c r="K72" i="24"/>
  <c r="I72" i="24"/>
  <c r="F40" i="24"/>
  <c r="J41" i="24"/>
  <c r="F42" i="24"/>
  <c r="J43" i="24"/>
  <c r="F44" i="24"/>
  <c r="H40" i="24"/>
  <c r="H42" i="24"/>
  <c r="H44" i="24"/>
  <c r="J40" i="24"/>
  <c r="J42" i="24"/>
  <c r="J44" i="24"/>
  <c r="K40" i="24"/>
  <c r="K42" i="24"/>
  <c r="K44" i="24"/>
  <c r="L40" i="24"/>
  <c r="L42" i="24"/>
  <c r="L44" i="24"/>
  <c r="E40" i="24"/>
  <c r="E42" i="24"/>
  <c r="E44" i="24"/>
  <c r="I77" i="24" l="1"/>
  <c r="K6" i="24"/>
  <c r="J6" i="24"/>
  <c r="F6" i="24"/>
  <c r="D6" i="24"/>
  <c r="H6" i="24"/>
  <c r="J79" i="24"/>
  <c r="K77" i="24"/>
  <c r="I39" i="24"/>
  <c r="G39" i="24"/>
  <c r="L39" i="24"/>
  <c r="M39" i="24"/>
  <c r="E39" i="24"/>
  <c r="K14" i="24"/>
  <c r="J14" i="24"/>
  <c r="F14" i="24"/>
  <c r="D14" i="24"/>
  <c r="H14" i="24"/>
  <c r="I6" i="24"/>
  <c r="L6" i="24"/>
  <c r="M6" i="24"/>
  <c r="G6" i="24"/>
  <c r="E6" i="24"/>
  <c r="H39" i="24"/>
  <c r="F39" i="24"/>
  <c r="D39" i="24"/>
  <c r="J39" i="24"/>
  <c r="K39" i="24"/>
  <c r="I14" i="24"/>
  <c r="L14" i="24"/>
  <c r="G14" i="24"/>
  <c r="E14" i="24"/>
  <c r="M14" i="24"/>
  <c r="H45" i="24"/>
  <c r="F45" i="24"/>
  <c r="D45" i="24"/>
  <c r="J45" i="24"/>
  <c r="K45" i="24"/>
  <c r="K79" i="24" l="1"/>
  <c r="K78" i="24"/>
  <c r="I78" i="24"/>
  <c r="I79" i="24"/>
  <c r="J78" i="24"/>
  <c r="I83" i="24" l="1"/>
  <c r="I82" i="24"/>
  <c r="I81" i="24"/>
</calcChain>
</file>

<file path=xl/sharedStrings.xml><?xml version="1.0" encoding="utf-8"?>
<sst xmlns="http://schemas.openxmlformats.org/spreadsheetml/2006/main" count="1794" uniqueCount="521">
  <si>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</si>
  <si>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</si>
  <si>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</si>
  <si>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</si>
  <si>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</si>
  <si>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</si>
  <si>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</si>
  <si>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</si>
  <si>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</si>
  <si>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</si>
  <si>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</si>
  <si>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</si>
  <si>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</si>
  <si>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Baden-Baden, Stadt (08211)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</si>
  <si>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</si>
  <si>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</si>
  <si>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</si>
  <si>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</si>
  <si>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</si>
  <si>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</si>
  <si>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</si>
  <si>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</si>
  <si>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</si>
  <si>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</si>
  <si>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</si>
  <si>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</si>
  <si>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</si>
  <si>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</si>
  <si>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</si>
  <si>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</si>
  <si>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</si>
  <si>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</si>
  <si>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</si>
  <si>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</si>
  <si>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</si>
  <si>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</si>
  <si>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</si>
  <si>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</si>
  <si>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</si>
  <si>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</si>
  <si>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</si>
  <si>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</si>
  <si>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</si>
  <si>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</si>
  <si>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</si>
  <si>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</si>
  <si>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</si>
  <si>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</si>
  <si>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</si>
  <si>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</si>
  <si>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</si>
  <si>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</si>
  <si>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</si>
  <si>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</si>
  <si>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</si>
  <si>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</si>
  <si>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</si>
  <si>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</si>
  <si>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</si>
  <si>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</si>
  <si>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</si>
  <si>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</si>
  <si>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</si>
  <si>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</si>
  <si>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</si>
  <si>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</si>
  <si>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</si>
  <si>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</si>
  <si>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</si>
  <si>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</si>
  <si>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</si>
  <si>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</si>
  <si>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</si>
  <si>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</si>
  <si>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</si>
  <si>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</si>
  <si>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</si>
  <si>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</si>
  <si>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</si>
  <si>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</si>
  <si>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</si>
  <si>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</si>
  <si>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</si>
  <si>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</si>
  <si>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</si>
  <si>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</si>
  <si>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</si>
  <si>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</si>
  <si>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</si>
  <si>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</si>
  <si>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</si>
  <si>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</si>
  <si>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Baden-Baden, Stadt (08211);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</si>
  <si>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</si>
  <si>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</si>
  <si>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</si>
  <si>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</si>
  <si>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</si>
  <si>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</si>
  <si>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</si>
  <si>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</si>
  <si>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</si>
  <si>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</si>
  <si>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</si>
  <si>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</si>
  <si>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</si>
  <si>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</si>
  <si>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</si>
  <si>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</si>
  <si>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</si>
  <si>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</si>
  <si>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</si>
  <si>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</si>
  <si>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</si>
  <si>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</si>
  <si>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</si>
  <si>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</si>
  <si>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</si>
  <si>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</si>
  <si>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</si>
  <si>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</si>
  <si>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</si>
  <si>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</si>
  <si>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</si>
  <si>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</si>
  <si>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</si>
  <si>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</si>
  <si>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</si>
  <si>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</si>
  <si>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Baden-Württemberg</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</si>
  <si>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</si>
  <si>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</si>
  <si>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</si>
  <si>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</si>
  <si>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</si>
  <si>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</si>
  <si>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</si>
  <si>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</si>
  <si>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</si>
  <si>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</si>
  <si>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</si>
  <si>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</si>
  <si>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</si>
  <si>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</si>
  <si>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</si>
  <si>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</si>
  <si>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</si>
  <si>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</si>
  <si>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</si>
  <si>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</si>
  <si>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</si>
  <si>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</si>
  <si>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</si>
  <si>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</si>
  <si>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</si>
  <si>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</si>
  <si>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</si>
  <si>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</si>
  <si>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</si>
  <si>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</si>
  <si>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</si>
  <si>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</si>
  <si>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</si>
  <si>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</si>
  <si>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</si>
  <si>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</si>
  <si>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</si>
  <si>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</si>
  <si>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</si>
  <si>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</si>
  <si>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</si>
  <si>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</si>
  <si>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</si>
  <si>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</si>
  <si>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</si>
  <si>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</si>
  <si>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</si>
  <si>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</si>
  <si>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</si>
  <si>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</si>
  <si>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</si>
  <si>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</si>
  <si>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</si>
  <si>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Baden-Baden, Stadt (08211)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</si>
  <si>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</si>
  <si>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</si>
  <si>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</si>
  <si>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</si>
  <si>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</si>
  <si>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</si>
  <si>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</si>
  <si>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</si>
  <si>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</si>
  <si>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</si>
  <si>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</si>
  <si>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</si>
  <si>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</si>
  <si>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</si>
  <si>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</si>
  <si>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</si>
  <si>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</si>
  <si>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</si>
  <si>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</si>
  <si>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</si>
  <si>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</si>
  <si>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</si>
  <si>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</si>
  <si>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</si>
  <si>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</si>
  <si>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</si>
  <si>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</si>
  <si>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</si>
  <si>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</si>
  <si>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</si>
  <si>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</si>
  <si>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</si>
  <si>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</si>
  <si>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</si>
  <si>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</si>
  <si>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</si>
  <si>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</si>
  <si>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</si>
  <si>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</si>
  <si>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</si>
  <si>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</si>
  <si>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</si>
  <si>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</si>
  <si>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</si>
  <si>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</si>
  <si>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</si>
  <si>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</si>
  <si>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</si>
  <si>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</si>
  <si>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</si>
  <si>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</si>
  <si>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</si>
  <si>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</si>
  <si>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</si>
  <si>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</si>
  <si>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</si>
  <si>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</si>
  <si>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</si>
  <si>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</si>
  <si>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</si>
  <si>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</si>
  <si>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</si>
  <si>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</si>
  <si>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</si>
  <si>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</si>
  <si>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</si>
  <si>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</si>
  <si>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</si>
  <si>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</si>
  <si>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</si>
  <si>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</si>
  <si>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</si>
  <si>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</si>
  <si>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</si>
  <si>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</si>
  <si>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</si>
  <si>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</si>
  <si>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</si>
  <si>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</si>
  <si>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</si>
  <si>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</si>
  <si>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</si>
  <si>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</si>
  <si>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</si>
  <si>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</si>
  <si>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</si>
  <si>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</si>
  <si>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</si>
  <si>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</si>
  <si>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</si>
  <si>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</si>
  <si>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</si>
  <si>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</si>
  <si>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</si>
  <si>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</si>
  <si>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</si>
  <si>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</si>
  <si>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</si>
  <si>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</si>
  <si>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</si>
  <si>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</si>
  <si>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</si>
  <si>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</si>
  <si>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</si>
  <si>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</si>
  <si>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</si>
  <si>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</si>
  <si>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</si>
  <si>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</si>
  <si>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</si>
  <si>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</si>
  <si>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</si>
  <si>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</si>
  <si>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</si>
  <si>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</si>
  <si>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</si>
  <si>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</si>
  <si>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</si>
  <si>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</si>
  <si>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</si>
  <si>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</si>
  <si>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</si>
  <si>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</si>
  <si>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</si>
  <si>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</si>
  <si>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</si>
  <si>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</si>
  <si>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</si>
  <si>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</si>
  <si>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</si>
  <si>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</si>
  <si>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</si>
  <si>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</si>
  <si>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</si>
  <si>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</si>
  <si>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</si>
  <si>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</si>
  <si>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</si>
  <si>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</si>
  <si>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</si>
  <si>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</si>
  <si>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</si>
  <si>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</si>
  <si>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</si>
  <si>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</si>
  <si>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</si>
  <si>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</si>
  <si>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</si>
  <si>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</si>
  <si>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</si>
  <si>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</si>
  <si>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</si>
  <si>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</si>
  <si>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</si>
  <si>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</si>
  <si>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</si>
  <si>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</si>
  <si>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</si>
  <si>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</si>
  <si>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</si>
  <si>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</si>
  <si>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</si>
  <si>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</si>
  <si>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</si>
  <si>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</si>
  <si>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</si>
  <si>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</si>
  <si>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</si>
  <si>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</si>
  <si>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</si>
  <si>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</si>
  <si>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</si>
  <si>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</si>
  <si>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</si>
  <si>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</si>
  <si>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</si>
  <si>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</si>
  <si>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</si>
  <si>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</si>
  <si>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</si>
  <si>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</si>
  <si>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</si>
  <si>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</si>
  <si>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</si>
  <si>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</si>
  <si>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</si>
  <si>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</si>
  <si>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</si>
  <si>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</si>
  <si>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Baden-Baden, Stadt (08211);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</si>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</sst>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{20D19562-CE3E-4361-8F77-84ABF735EC5C}</c15:txfldGUID>
                      <c15:f>Daten_Diagramme!$D$6</c15:f>
                      <c15:dlblFieldTableCache>
                        <c:ptCount val="1"/>
                        <c:pt idx="0">
                          <c:v>0.4</c:v>
                        </c:pt>
                      </c15:dlblFieldTableCache>
                    </c15:dlblFTEntry>
                  </c15:dlblFieldTable>
                  <c15:showDataLabelsRange val="0"/>
                </c:ext>
                <c:ext xmlns:c16="http://schemas.microsoft.com/office/drawing/2014/chart" uri="{C3380CC4-5D6E-409C-BE32-E72D297353CC}">
                  <c16:uniqueId val="{00000000-3C9C-4F5E-8044-54B9A8983E76}"/>
                </c:ext>
              </c:extLst>
            </c:dLbl>
            <c:dLbl>
              <c:idx val="1"/>
              <c:tx>
                <c:strRef>
                  <c:f>Daten_Diagramme!$D$7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{05DA84B4-E902-4ACE-AFF5-A4A30B1F2BCF}</c15:txfldGUID>
                      <c15:f>Daten_Diagramme!$D$7</c15:f>
                      <c15:dlblFieldTableCache>
                        <c:ptCount val="1"/>
                        <c:pt idx="0">
                          <c:v>0.8</c:v>
                        </c:pt>
                      </c15:dlblFieldTableCache>
                    </c15:dlblFTEntry>
                  </c15:dlblFieldTable>
                  <c15:showDataLabelsRange val="0"/>
                </c:ext>
                <c:ext xmlns:c16="http://schemas.microsoft.com/office/drawing/2014/chart" uri="{C3380CC4-5D6E-409C-BE32-E72D297353CC}">
                  <c16:uniqueId val="{00000001-3C9C-4F5E-8044-54B9A8983E76}"/>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{C754B3BC-4FA2-43A6-9461-D306A434B2BF}</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3C9C-4F5E-8044-54B9A8983E76}"/>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{3CD88F74-E8D1-459D-BB27-0D66D13C57FD}</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3C9C-4F5E-8044-54B9A8983E76}"/>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0.43309631544925664</c:v>
                </c:pt>
                <c:pt idx="1">
                  <c:v>0.77822269034374059</c:v>
                </c:pt>
                <c:pt idx="2">
                  <c:v>1.1186464311118853</c:v>
                </c:pt>
                <c:pt idx="3">
                  <c:v>1.0875687030768</c:v>
                </c:pt>
              </c:numCache>
            </c:numRef>
          </c:val>
          <c:extLst>
            <c:ext xmlns:c16="http://schemas.microsoft.com/office/drawing/2014/chart" uri="{C3380CC4-5D6E-409C-BE32-E72D297353CC}">
              <c16:uniqueId val="{00000004-3C9C-4F5E-8044-54B9A8983E76}"/>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{96EE614D-3AC5-4317-B03D-1659CFB77AE6}</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3C9C-4F5E-8044-54B9A8983E76}"/>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{7F474E02-B267-4E23-9ACA-C67638FAEF29}</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3C9C-4F5E-8044-54B9A8983E76}"/>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{57E4BB87-DAAA-4A7F-9B9C-9392F226E7F7}</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3C9C-4F5E-8044-54B9A8983E76}"/>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{A06F198C-030B-4714-B3B3-BAE25CBA04A3}</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3C9C-4F5E-8044-54B9A8983E7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3C9C-4F5E-8044-54B9A8983E76}"/>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3C9C-4F5E-8044-54B9A8983E76}"/>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{9D811135-F524-4F3F-A964-DEE5317D1191}</c15:txfldGUID>
                      <c15:f>Daten_Diagramme!$E$6</c15:f>
                      <c15:dlblFieldTableCache>
                        <c:ptCount val="1"/>
                        <c:pt idx="0">
                          <c:v>-1.9</c:v>
                        </c:pt>
                      </c15:dlblFieldTableCache>
                    </c15:dlblFTEntry>
                  </c15:dlblFieldTable>
                  <c15:showDataLabelsRange val="0"/>
                </c:ext>
                <c:ext xmlns:c16="http://schemas.microsoft.com/office/drawing/2014/chart" uri="{C3380CC4-5D6E-409C-BE32-E72D297353CC}">
                  <c16:uniqueId val="{00000000-B460-44A0-8F3A-B72B475C7C40}"/>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{A2DDF6D6-C4FA-4D26-81FE-4A9BA4BC5E31}</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B460-44A0-8F3A-B72B475C7C40}"/>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{C3CB4533-F176-48A1-9288-E5B917316089}</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B460-44A0-8F3A-B72B475C7C40}"/>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{1D992C63-9839-4EF7-AE07-0C260D4B5936}</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B460-44A0-8F3A-B72B475C7C4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-1.8595825426944972</c:v>
                </c:pt>
                <c:pt idx="1">
                  <c:v>-2.6975865719528453</c:v>
                </c:pt>
                <c:pt idx="2">
                  <c:v>-2.7637010795899166</c:v>
                </c:pt>
                <c:pt idx="3">
                  <c:v>-2.8655893304673015</c:v>
                </c:pt>
              </c:numCache>
            </c:numRef>
          </c:val>
          <c:extLst>
            <c:ext xmlns:c16="http://schemas.microsoft.com/office/drawing/2014/chart" uri="{C3380CC4-5D6E-409C-BE32-E72D297353CC}">
              <c16:uniqueId val="{00000004-B460-44A0-8F3A-B72B475C7C40}"/>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{0E68B658-5EC3-419D-8D0B-B34C19FEC8E7}</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B460-44A0-8F3A-B72B475C7C40}"/>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{FC800330-B350-4602-BE17-699E2D702EF9}</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B460-44A0-8F3A-B72B475C7C40}"/>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{A230D765-342B-4D14-A126-7E1316ABA957}</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B460-44A0-8F3A-B72B475C7C40}"/>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{2CC12829-F29B-4273-8801-2B9529E3ED89}</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B460-44A0-8F3A-B72B475C7C4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B460-44A0-8F3A-B72B475C7C40}"/>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460-44A0-8F3A-B72B475C7C40}"/>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{69C01B53-BCA8-4082-82D4-D2FCFE8988A5}</c15:txfldGUID>
                      <c15:f>Daten_Diagramme!$D$14</c15:f>
                      <c15:dlblFieldTableCache>
                        <c:ptCount val="1"/>
                        <c:pt idx="0">
                          <c:v>0.4</c:v>
                        </c:pt>
                      </c15:dlblFieldTableCache>
                    </c15:dlblFTEntry>
                  </c15:dlblFieldTable>
                  <c15:showDataLabelsRange val="0"/>
                </c:ext>
                <c:ext xmlns:c16="http://schemas.microsoft.com/office/drawing/2014/chart" uri="{C3380CC4-5D6E-409C-BE32-E72D297353CC}">
                  <c16:uniqueId val="{00000000-A247-4E40-84B0-618BE65F81D2}"/>
                </c:ext>
              </c:extLst>
            </c:dLbl>
            <c:dLbl>
              <c:idx val="1"/>
              <c:tx>
                <c:strRef>
                  <c:f>Daten_Diagramme!$D$15</c:f>
                  <c:strCache>
                    <c:ptCount val="1"/>
                    <c:pt idx="0">
                      <c:v>-10.0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{029EF531-62D3-4185-A5D9-7BCDCCF37A6C}</c15:txfldGUID>
                      <c15:f>Daten_Diagramme!$D$15</c15:f>
                      <c15:dlblFieldTableCache>
                        <c:ptCount val="1"/>
                        <c:pt idx="0">
                          <c:v>-10.0</c:v>
                        </c:pt>
                      </c15:dlblFieldTableCache>
                    </c15:dlblFTEntry>
                  </c15:dlblFieldTable>
                  <c15:showDataLabelsRange val="0"/>
                </c:ext>
                <c:ext xmlns:c16="http://schemas.microsoft.com/office/drawing/2014/chart" uri="{C3380CC4-5D6E-409C-BE32-E72D297353CC}">
                  <c16:uniqueId val="{00000001-A247-4E40-84B0-618BE65F81D2}"/>
                </c:ext>
              </c:extLst>
            </c:dLbl>
            <c:dLbl>
              <c:idx val="2"/>
              <c:tx>
                <c:strRef>
                  <c:f>Daten_Diagramme!$D$16</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{59D3E669-01D1-453C-9140-998665CFEDF9}</c15:txfldGUID>
                      <c15:f>Daten_Diagramme!$D$16</c15:f>
                      <c15:dlblFieldTableCache>
                        <c:ptCount val="1"/>
                        <c:pt idx="0">
                          <c:v>2.6</c:v>
                        </c:pt>
                      </c15:dlblFieldTableCache>
                    </c15:dlblFTEntry>
                  </c15:dlblFieldTable>
                  <c15:showDataLabelsRange val="0"/>
                </c:ext>
                <c:ext xmlns:c16="http://schemas.microsoft.com/office/drawing/2014/chart" uri="{C3380CC4-5D6E-409C-BE32-E72D297353CC}">
                  <c16:uniqueId val="{00000002-A247-4E40-84B0-618BE65F81D2}"/>
                </c:ext>
              </c:extLst>
            </c:dLbl>
            <c:dLbl>
              <c:idx val="3"/>
              <c:tx>
                <c:strRef>
                  <c:f>Daten_Diagramme!$D$17</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{AE60DF51-771B-4C21-B2CC-33DA011A8B42}</c15:txfldGUID>
                      <c15:f>Daten_Diagramme!$D$17</c15:f>
                      <c15:dlblFieldTableCache>
                        <c:ptCount val="1"/>
                        <c:pt idx="0">
                          <c:v>-2.8</c:v>
                        </c:pt>
                      </c15:dlblFieldTableCache>
                    </c15:dlblFTEntry>
                  </c15:dlblFieldTable>
                  <c15:showDataLabelsRange val="0"/>
                </c:ext>
                <c:ext xmlns:c16="http://schemas.microsoft.com/office/drawing/2014/chart" uri="{C3380CC4-5D6E-409C-BE32-E72D297353CC}">
                  <c16:uniqueId val="{00000003-A247-4E40-84B0-618BE65F81D2}"/>
                </c:ext>
              </c:extLst>
            </c:dLbl>
            <c:dLbl>
              <c:idx val="4"/>
              <c:tx>
                <c:strRef>
                  <c:f>Daten_Diagramme!$D$18</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{857DC6EA-ECB9-4B8E-8738-9F098B31A83B}</c15:txfldGUID>
                      <c15:f>Daten_Diagramme!$D$18</c15:f>
                      <c15:dlblFieldTableCache>
                        <c:ptCount val="1"/>
                        <c:pt idx="0">
                          <c:v>-0.6</c:v>
                        </c:pt>
                      </c15:dlblFieldTableCache>
                    </c15:dlblFTEntry>
                  </c15:dlblFieldTable>
                  <c15:showDataLabelsRange val="0"/>
                </c:ext>
                <c:ext xmlns:c16="http://schemas.microsoft.com/office/drawing/2014/chart" uri="{C3380CC4-5D6E-409C-BE32-E72D297353CC}">
                  <c16:uniqueId val="{00000004-A247-4E40-84B0-618BE65F81D2}"/>
                </c:ext>
              </c:extLst>
            </c:dLbl>
            <c:dLbl>
              <c:idx val="5"/>
              <c:tx>
                <c:strRef>
                  <c:f>Daten_Diagramme!$D$19</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{FB687C07-EDC7-4910-947B-CEFE653A2C49}</c15:txfldGUID>
                      <c15:f>Daten_Diagramme!$D$19</c15:f>
                      <c15:dlblFieldTableCache>
                        <c:ptCount val="1"/>
                        <c:pt idx="0">
                          <c:v>-4.7</c:v>
                        </c:pt>
                      </c15:dlblFieldTableCache>
                    </c15:dlblFTEntry>
                  </c15:dlblFieldTable>
                  <c15:showDataLabelsRange val="0"/>
                </c:ext>
                <c:ext xmlns:c16="http://schemas.microsoft.com/office/drawing/2014/chart" uri="{C3380CC4-5D6E-409C-BE32-E72D297353CC}">
                  <c16:uniqueId val="{00000005-A247-4E40-84B0-618BE65F81D2}"/>
                </c:ext>
              </c:extLst>
            </c:dLbl>
            <c:dLbl>
              <c:idx val="6"/>
              <c:tx>
                <c:strRef>
                  <c:f>Daten_Diagramme!$D$20</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{06A275F0-C1FE-4581-ABEC-4D16BD624E90}</c15:txfldGUID>
                      <c15:f>Daten_Diagramme!$D$20</c15:f>
                      <c15:dlblFieldTableCache>
                        <c:ptCount val="1"/>
                        <c:pt idx="0">
                          <c:v>-1.6</c:v>
                        </c:pt>
                      </c15:dlblFieldTableCache>
                    </c15:dlblFTEntry>
                  </c15:dlblFieldTable>
                  <c15:showDataLabelsRange val="0"/>
                </c:ext>
                <c:ext xmlns:c16="http://schemas.microsoft.com/office/drawing/2014/chart" uri="{C3380CC4-5D6E-409C-BE32-E72D297353CC}">
                  <c16:uniqueId val="{00000006-A247-4E40-84B0-618BE65F81D2}"/>
                </c:ext>
              </c:extLst>
            </c:dLbl>
            <c:dLbl>
              <c:idx val="7"/>
              <c:tx>
                <c:strRef>
                  <c:f>Daten_Diagramme!$D$21</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{9F1820D2-4182-4543-8C6D-F2618EB4AB6F}</c15:txfldGUID>
                      <c15:f>Daten_Diagramme!$D$21</c15:f>
                      <c15:dlblFieldTableCache>
                        <c:ptCount val="1"/>
                        <c:pt idx="0">
                          <c:v>-0.3</c:v>
                        </c:pt>
                      </c15:dlblFieldTableCache>
                    </c15:dlblFTEntry>
                  </c15:dlblFieldTable>
                  <c15:showDataLabelsRange val="0"/>
                </c:ext>
                <c:ext xmlns:c16="http://schemas.microsoft.com/office/drawing/2014/chart" uri="{C3380CC4-5D6E-409C-BE32-E72D297353CC}">
                  <c16:uniqueId val="{00000007-A247-4E40-84B0-618BE65F81D2}"/>
                </c:ext>
              </c:extLst>
            </c:dLbl>
            <c:dLbl>
              <c:idx val="8"/>
              <c:tx>
                <c:strRef>
                  <c:f>Daten_Diagramme!$D$22</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{1EE4E6FE-DB45-446F-AD89-9A85C1700528}</c15:txfldGUID>
                      <c15:f>Daten_Diagramme!$D$22</c15:f>
                      <c15:dlblFieldTableCache>
                        <c:ptCount val="1"/>
                        <c:pt idx="0">
                          <c:v>2.3</c:v>
                        </c:pt>
                      </c15:dlblFieldTableCache>
                    </c15:dlblFTEntry>
                  </c15:dlblFieldTable>
                  <c15:showDataLabelsRange val="0"/>
                </c:ext>
                <c:ext xmlns:c16="http://schemas.microsoft.com/office/drawing/2014/chart" uri="{C3380CC4-5D6E-409C-BE32-E72D297353CC}">
                  <c16:uniqueId val="{00000008-A247-4E40-84B0-618BE65F81D2}"/>
                </c:ext>
              </c:extLst>
            </c:dLbl>
            <c:dLbl>
              <c:idx val="9"/>
              <c:tx>
                <c:strRef>
                  <c:f>Daten_Diagramme!$D$23</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{023E1FDA-3F7D-4120-A478-CD19FA6D1A46}</c15:txfldGUID>
                      <c15:f>Daten_Diagramme!$D$23</c15:f>
                      <c15:dlblFieldTableCache>
                        <c:ptCount val="1"/>
                        <c:pt idx="0">
                          <c:v>4.5</c:v>
                        </c:pt>
                      </c15:dlblFieldTableCache>
                    </c15:dlblFTEntry>
                  </c15:dlblFieldTable>
                  <c15:showDataLabelsRange val="0"/>
                </c:ext>
                <c:ext xmlns:c16="http://schemas.microsoft.com/office/drawing/2014/chart" uri="{C3380CC4-5D6E-409C-BE32-E72D297353CC}">
                  <c16:uniqueId val="{00000009-A247-4E40-84B0-618BE65F81D2}"/>
                </c:ext>
              </c:extLst>
            </c:dLbl>
            <c:dLbl>
              <c:idx val="10"/>
              <c:tx>
                <c:strRef>
                  <c:f>Daten_Diagramme!$D$24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{5236B401-1CE3-43FD-BF77-6CF4C30C1A4B}</c15:txfldGUID>
                      <c15:f>Daten_Diagramme!$D$24</c15:f>
                      <c15:dlblFieldTableCache>
                        <c:ptCount val="1"/>
                        <c:pt idx="0">
                          <c:v>-1.1</c:v>
                        </c:pt>
                      </c15:dlblFieldTableCache>
                    </c15:dlblFTEntry>
                  </c15:dlblFieldTable>
                  <c15:showDataLabelsRange val="0"/>
                </c:ext>
                <c:ext xmlns:c16="http://schemas.microsoft.com/office/drawing/2014/chart" uri="{C3380CC4-5D6E-409C-BE32-E72D297353CC}">
                  <c16:uniqueId val="{0000000A-A247-4E40-84B0-618BE65F81D2}"/>
                </c:ext>
              </c:extLst>
            </c:dLbl>
            <c:dLbl>
              <c:idx val="11"/>
              <c:tx>
                <c:strRef>
                  <c:f>Daten_Diagramme!$D$25</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{60F3E385-F8D0-428C-9909-20974C672588}</c15:txfldGUID>
                      <c15:f>Daten_Diagramme!$D$25</c15:f>
                      <c15:dlblFieldTableCache>
                        <c:ptCount val="1"/>
                        <c:pt idx="0">
                          <c:v>4.5</c:v>
                        </c:pt>
                      </c15:dlblFieldTableCache>
                    </c15:dlblFTEntry>
                  </c15:dlblFieldTable>
                  <c15:showDataLabelsRange val="0"/>
                </c:ext>
                <c:ext xmlns:c16="http://schemas.microsoft.com/office/drawing/2014/chart" uri="{C3380CC4-5D6E-409C-BE32-E72D297353CC}">
                  <c16:uniqueId val="{0000000B-A247-4E40-84B0-618BE65F81D2}"/>
                </c:ext>
              </c:extLst>
            </c:dLbl>
            <c:dLbl>
              <c:idx val="12"/>
              <c:tx>
                <c:strRef>
                  <c:f>Daten_Diagramme!$D$26</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{9F7754E3-56E7-4E3F-9F0F-0EDFD94CEB4F}</c15:txfldGUID>
                      <c15:f>Daten_Diagramme!$D$26</c15:f>
                      <c15:dlblFieldTableCache>
                        <c:ptCount val="1"/>
                        <c:pt idx="0">
                          <c:v>3.6</c:v>
                        </c:pt>
                      </c15:dlblFieldTableCache>
                    </c15:dlblFTEntry>
                  </c15:dlblFieldTable>
                  <c15:showDataLabelsRange val="0"/>
                </c:ext>
                <c:ext xmlns:c16="http://schemas.microsoft.com/office/drawing/2014/chart" uri="{C3380CC4-5D6E-409C-BE32-E72D297353CC}">
                  <c16:uniqueId val="{0000000C-A247-4E40-84B0-618BE65F81D2}"/>
                </c:ext>
              </c:extLst>
            </c:dLbl>
            <c:dLbl>
              <c:idx val="13"/>
              <c:tx>
                <c:strRef>
                  <c:f>Daten_Diagramme!$D$27</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{2C75A1DC-258F-4D5B-B691-683F12550FAC}</c15:txfldGUID>
                      <c15:f>Daten_Diagramme!$D$27</c15:f>
                      <c15:dlblFieldTableCache>
                        <c:ptCount val="1"/>
                        <c:pt idx="0">
                          <c:v>-1.2</c:v>
                        </c:pt>
                      </c15:dlblFieldTableCache>
                    </c15:dlblFTEntry>
                  </c15:dlblFieldTable>
                  <c15:showDataLabelsRange val="0"/>
                </c:ext>
                <c:ext xmlns:c16="http://schemas.microsoft.com/office/drawing/2014/chart" uri="{C3380CC4-5D6E-409C-BE32-E72D297353CC}">
                  <c16:uniqueId val="{0000000D-A247-4E40-84B0-618BE65F81D2}"/>
                </c:ext>
              </c:extLst>
            </c:dLbl>
            <c:dLbl>
              <c:idx val="14"/>
              <c:tx>
                <c:strRef>
                  <c:f>Daten_Diagramme!$D$28</c:f>
                  <c:strCache>
                    <c:ptCount val="1"/>
                    <c:pt idx="0">
                      <c:v>-14.4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{65060420-1EA4-42CA-BBF3-1CFA63CCCC6F}</c15:txfldGUID>
                      <c15:f>Daten_Diagramme!$D$28</c15:f>
                      <c15:dlblFieldTableCache>
                        <c:ptCount val="1"/>
                        <c:pt idx="0">
                          <c:v>-14.4</c:v>
                        </c:pt>
                      </c15:dlblFieldTableCache>
                    </c15:dlblFTEntry>
                  </c15:dlblFieldTable>
                  <c15:showDataLabelsRange val="0"/>
                </c:ext>
                <c:ext xmlns:c16="http://schemas.microsoft.com/office/drawing/2014/chart" uri="{C3380CC4-5D6E-409C-BE32-E72D297353CC}">
                  <c16:uniqueId val="{0000000E-A247-4E40-84B0-618BE65F81D2}"/>
                </c:ext>
              </c:extLst>
            </c:dLbl>
            <c:dLbl>
              <c:idx val="15"/>
              <c:tx>
                <c:strRef>
                  <c:f>Daten_Diagramme!$D$29</c:f>
                  <c:strCache>
                    <c:ptCount val="1"/>
                    <c:pt idx="0">
                      <c:v>36.4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{059A1179-7EC4-4A22-B428-C476F5398D30}</c15:txfldGUID>
                      <c15:f>Daten_Diagramme!$D$29</c15:f>
                      <c15:dlblFieldTableCache>
                        <c:ptCount val="1"/>
                        <c:pt idx="0">
                          <c:v>36.4</c:v>
                        </c:pt>
                      </c15:dlblFieldTableCache>
                    </c15:dlblFTEntry>
                  </c15:dlblFieldTable>
                  <c15:showDataLabelsRange val="0"/>
                </c:ext>
                <c:ext xmlns:c16="http://schemas.microsoft.com/office/drawing/2014/chart" uri="{C3380CC4-5D6E-409C-BE32-E72D297353CC}">
                  <c16:uniqueId val="{0000000F-A247-4E40-84B0-618BE65F81D2}"/>
                </c:ext>
              </c:extLst>
            </c:dLbl>
            <c:dLbl>
              <c:idx val="16"/>
              <c:tx>
                <c:strRef>
                  <c:f>Daten_Diagramme!$D$30</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{AC35136D-2EB7-4250-8560-B46F2EDB5498}</c15:txfldGUID>
                      <c15:f>Daten_Diagramme!$D$30</c15:f>
                      <c15:dlblFieldTableCache>
                        <c:ptCount val="1"/>
                        <c:pt idx="0">
                          <c:v>1.2</c:v>
                        </c:pt>
                      </c15:dlblFieldTableCache>
                    </c15:dlblFTEntry>
                  </c15:dlblFieldTable>
                  <c15:showDataLabelsRange val="0"/>
                </c:ext>
                <c:ext xmlns:c16="http://schemas.microsoft.com/office/drawing/2014/chart" uri="{C3380CC4-5D6E-409C-BE32-E72D297353CC}">
                  <c16:uniqueId val="{00000010-A247-4E40-84B0-618BE65F81D2}"/>
                </c:ext>
              </c:extLst>
            </c:dLbl>
            <c:dLbl>
              <c:idx val="17"/>
              <c:tx>
                <c:strRef>
                  <c:f>Daten_Diagramme!$D$31</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{A2781835-8ACC-4E8D-87A7-694E59000B71}</c15:txfldGUID>
                      <c15:f>Daten_Diagramme!$D$31</c15:f>
                      <c15:dlblFieldTableCache>
                        <c:ptCount val="1"/>
                        <c:pt idx="0">
                          <c:v>4.9</c:v>
                        </c:pt>
                      </c15:dlblFieldTableCache>
                    </c15:dlblFTEntry>
                  </c15:dlblFieldTable>
                  <c15:showDataLabelsRange val="0"/>
                </c:ext>
                <c:ext xmlns:c16="http://schemas.microsoft.com/office/drawing/2014/chart" uri="{C3380CC4-5D6E-409C-BE32-E72D297353CC}">
                  <c16:uniqueId val="{00000011-A247-4E40-84B0-618BE65F81D2}"/>
                </c:ext>
              </c:extLst>
            </c:dLbl>
            <c:dLbl>
              <c:idx val="18"/>
              <c:tx>
                <c:strRef>
                  <c:f>Daten_Diagramme!$D$32</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{65FDA2BC-7B81-4581-9A79-26B2CF711BB3}</c15:txfldGUID>
                      <c15:f>Daten_Diagramme!$D$32</c15:f>
                      <c15:dlblFieldTableCache>
                        <c:ptCount val="1"/>
                        <c:pt idx="0">
                          <c:v>2.1</c:v>
                        </c:pt>
                      </c15:dlblFieldTableCache>
                    </c15:dlblFTEntry>
                  </c15:dlblFieldTable>
                  <c15:showDataLabelsRange val="0"/>
                </c:ext>
                <c:ext xmlns:c16="http://schemas.microsoft.com/office/drawing/2014/chart" uri="{C3380CC4-5D6E-409C-BE32-E72D297353CC}">
                  <c16:uniqueId val="{00000012-A247-4E40-84B0-618BE65F81D2}"/>
                </c:ext>
              </c:extLst>
            </c:dLbl>
            <c:dLbl>
              <c:idx val="19"/>
              <c:tx>
                <c:strRef>
                  <c:f>Daten_Diagramme!$D$33</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{8F7B9949-DBDD-4501-A1B8-1B9171BBC8B2}</c15:txfldGUID>
                      <c15:f>Daten_Diagramme!$D$33</c15:f>
                      <c15:dlblFieldTableCache>
                        <c:ptCount val="1"/>
                        <c:pt idx="0">
                          <c:v>2.4</c:v>
                        </c:pt>
                      </c15:dlblFieldTableCache>
                    </c15:dlblFTEntry>
                  </c15:dlblFieldTable>
                  <c15:showDataLabelsRange val="0"/>
                </c:ext>
                <c:ext xmlns:c16="http://schemas.microsoft.com/office/drawing/2014/chart" uri="{C3380CC4-5D6E-409C-BE32-E72D297353CC}">
                  <c16:uniqueId val="{00000013-A247-4E40-84B0-618BE65F81D2}"/>
                </c:ext>
              </c:extLst>
            </c:dLbl>
            <c:dLbl>
              <c:idx val="20"/>
              <c:tx>
                <c:strRef>
                  <c:f>Daten_Diagramme!$D$34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{F0A2429A-8F9A-45B8-A05F-E542BA78DD2F}</c15:txfldGUID>
                      <c15:f>Daten_Diagramme!$D$34</c15:f>
                      <c15:dlblFieldTableCache>
                        <c:ptCount val="1"/>
                        <c:pt idx="0">
                          <c:v>1.1</c:v>
                        </c:pt>
                      </c15:dlblFieldTableCache>
                    </c15:dlblFTEntry>
                  </c15:dlblFieldTable>
                  <c15:showDataLabelsRange val="0"/>
                </c:ext>
                <c:ext xmlns:c16="http://schemas.microsoft.com/office/drawing/2014/chart" uri="{C3380CC4-5D6E-409C-BE32-E72D297353CC}">
                  <c16:uniqueId val="{00000014-A247-4E40-84B0-618BE65F81D2}"/>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{24975FC3-26F9-4050-9AF9-0929959468A4}</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A247-4E40-84B0-618BE65F81D2}"/>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{FBAFF426-21F3-486D-B8F0-502DF08F0B24}</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A247-4E40-84B0-618BE65F81D2}"/>
                </c:ext>
              </c:extLst>
            </c:dLbl>
            <c:dLbl>
              <c:idx val="23"/>
              <c:tx>
                <c:strRef>
                  <c:f>Daten_Diagramme!$D$37</c:f>
                  <c:strCache>
                    <c:ptCount val="1"/>
                    <c:pt idx="0">
                      <c:v>-10.0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{267ACE83-75A1-4C7E-AF4C-BA0FA6F25CFD}</c15:txfldGUID>
                      <c15:f>Daten_Diagramme!$D$37</c15:f>
                      <c15:dlblFieldTableCache>
                        <c:ptCount val="1"/>
                        <c:pt idx="0">
                          <c:v>-10.0</c:v>
                        </c:pt>
                      </c15:dlblFieldTableCache>
                    </c15:dlblFTEntry>
                  </c15:dlblFieldTable>
                  <c15:showDataLabelsRange val="0"/>
                </c:ext>
                <c:ext xmlns:c16="http://schemas.microsoft.com/office/drawing/2014/chart" uri="{C3380CC4-5D6E-409C-BE32-E72D297353CC}">
                  <c16:uniqueId val="{00000017-A247-4E40-84B0-618BE65F81D2}"/>
                </c:ext>
              </c:extLst>
            </c:dLbl>
            <c:dLbl>
              <c:idx val="24"/>
              <c:layout>
                <c:manualLayout>
                  <c:x val="4.7769028871392123E-3"/>
                  <c:y val="-4.6876052205785108E-5"/>
                </c:manualLayout>
              </c:layout>
              <c:tx>
                <c:strRef>
                  <c:f>Daten_Diagramme!$D$38</c:f>
                  <c:strCache>
                    <c:ptCount val="1"/>
                    <c:pt idx="0">
                      <c:v>-2.1</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{BC472463-A40B-4586-9D63-DC5EA9B814B9}</c15:txfldGUID>
                      <c15:f>Daten_Diagramme!$D$38</c15:f>
                      <c15:dlblFieldTableCache>
                        <c:ptCount val="1"/>
                        <c:pt idx="0">
                          <c:v>-2.1</c:v>
                        </c:pt>
                      </c15:dlblFieldTableCache>
                    </c15:dlblFTEntry>
                  </c15:dlblFieldTable>
                  <c15:showDataLabelsRange val="0"/>
                </c:ext>
                <c:ext xmlns:c16="http://schemas.microsoft.com/office/drawing/2014/chart" uri="{C3380CC4-5D6E-409C-BE32-E72D297353CC}">
                  <c16:uniqueId val="{00000018-A247-4E40-84B0-618BE65F81D2}"/>
                </c:ext>
              </c:extLst>
            </c:dLbl>
            <c:dLbl>
              <c:idx val="25"/>
              <c:tx>
                <c:strRef>
                  <c:f>Daten_Diagramme!$D$39</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{C66CF644-A933-4534-A1E6-BF59E5368DFD}</c15:txfldGUID>
                      <c15:f>Daten_Diagramme!$D$39</c15:f>
                      <c15:dlblFieldTableCache>
                        <c:ptCount val="1"/>
                        <c:pt idx="0">
                          <c:v>1.2</c:v>
                        </c:pt>
                      </c15:dlblFieldTableCache>
                    </c15:dlblFTEntry>
                  </c15:dlblFieldTable>
                  <c15:showDataLabelsRange val="0"/>
                </c:ext>
                <c:ext xmlns:c16="http://schemas.microsoft.com/office/drawing/2014/chart" uri="{C3380CC4-5D6E-409C-BE32-E72D297353CC}">
                  <c16:uniqueId val="{00000019-A247-4E40-84B0-618BE65F81D2}"/>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{5FAD1D9C-0A40-41FF-B369-1AED76689239}</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A247-4E40-84B0-618BE65F81D2}"/>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{7E9414CD-988C-475F-B7C6-A09E08AB8A3B}</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A247-4E40-84B0-618BE65F81D2}"/>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{3D4687FB-F03A-412F-A65B-5319D1FEF511}</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A247-4E40-84B0-618BE65F81D2}"/>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{DA28F030-4313-433D-958C-B6752252A67B}</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A247-4E40-84B0-618BE65F81D2}"/>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{7E09ED6B-E2D2-4D96-8D3D-5D19AC0D9369}</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A247-4E40-84B0-618BE65F81D2}"/>
                </c:ext>
              </c:extLst>
            </c:dLbl>
            <c:dLbl>
              <c:idx val="31"/>
              <c:tx>
                <c:strRef>
                  <c:f>Daten_Diagramme!$D$45</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{86D05B4B-7071-4AC6-B561-50B8ADA675B4}</c15:txfldGUID>
                      <c15:f>Daten_Diagramme!$D$45</c15:f>
                      <c15:dlblFieldTableCache>
                        <c:ptCount val="1"/>
                        <c:pt idx="0">
                          <c:v>1.2</c:v>
                        </c:pt>
                      </c15:dlblFieldTableCache>
                    </c15:dlblFTEntry>
                  </c15:dlblFieldTable>
                  <c15:showDataLabelsRange val="0"/>
                </c:ext>
                <c:ext xmlns:c16="http://schemas.microsoft.com/office/drawing/2014/chart" uri="{C3380CC4-5D6E-409C-BE32-E72D297353CC}">
                  <c16:uniqueId val="{0000001F-A247-4E40-84B0-618BE65F81D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0.43309631544925664</c:v>
                </c:pt>
                <c:pt idx="1">
                  <c:v>-10</c:v>
                </c:pt>
                <c:pt idx="2">
                  <c:v>2.5641025641025643</c:v>
                </c:pt>
                <c:pt idx="3">
                  <c:v>-2.8276131045241808</c:v>
                </c:pt>
                <c:pt idx="4">
                  <c:v>-0.55478502080443826</c:v>
                </c:pt>
                <c:pt idx="5">
                  <c:v>-4.7349251315256984</c:v>
                </c:pt>
                <c:pt idx="6">
                  <c:v>-1.6460905349794239</c:v>
                </c:pt>
                <c:pt idx="7">
                  <c:v>-0.28818443804034583</c:v>
                </c:pt>
                <c:pt idx="8">
                  <c:v>2.348993288590604</c:v>
                </c:pt>
                <c:pt idx="9">
                  <c:v>4.5184304399524375</c:v>
                </c:pt>
                <c:pt idx="10">
                  <c:v>-1.1010052656773577</c:v>
                </c:pt>
                <c:pt idx="11">
                  <c:v>4.4926993635342569</c:v>
                </c:pt>
                <c:pt idx="12">
                  <c:v>3.6188178528347406</c:v>
                </c:pt>
                <c:pt idx="13">
                  <c:v>-1.2393162393162394</c:v>
                </c:pt>
                <c:pt idx="14">
                  <c:v>-14.397089397089397</c:v>
                </c:pt>
                <c:pt idx="15">
                  <c:v>36.363636363636367</c:v>
                </c:pt>
                <c:pt idx="16">
                  <c:v>1.2369172216936251</c:v>
                </c:pt>
                <c:pt idx="17">
                  <c:v>4.8543689320388346</c:v>
                </c:pt>
                <c:pt idx="18">
                  <c:v>2.1233859397417505</c:v>
                </c:pt>
                <c:pt idx="19">
                  <c:v>2.4038461538461537</c:v>
                </c:pt>
                <c:pt idx="20">
                  <c:v>1.0682492581602374</c:v>
                </c:pt>
                <c:pt idx="21">
                  <c:v>0</c:v>
                </c:pt>
                <c:pt idx="23">
                  <c:v>-10</c:v>
                </c:pt>
                <c:pt idx="24">
                  <c:v>-2.0800683858099442</c:v>
                </c:pt>
                <c:pt idx="25">
                  <c:v>1.2221242282978455</c:v>
                </c:pt>
              </c:numCache>
            </c:numRef>
          </c:val>
          <c:extLst>
            <c:ext xmlns:c16="http://schemas.microsoft.com/office/drawing/2014/chart" uri="{C3380CC4-5D6E-409C-BE32-E72D297353CC}">
              <c16:uniqueId val="{00000020-A247-4E40-84B0-618BE65F81D2}"/>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{7AE13D45-73E4-4007-A69C-8B90CC26A55B}</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A247-4E40-84B0-618BE65F81D2}"/>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{3221CA6E-234D-4F7B-BD7C-9E0CF785CD47}</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A247-4E40-84B0-618BE65F81D2}"/>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{8E02F3B7-6691-49FE-A420-B38071F241A8}</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A247-4E40-84B0-618BE65F81D2}"/>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{18615466-261D-4A62-B3E0-13116CF36953}</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A247-4E40-84B0-618BE65F81D2}"/>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{DEA1C826-ED32-492B-96FB-F200B811A0CF}</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A247-4E40-84B0-618BE65F81D2}"/>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{3A1B006C-064F-478C-B6B2-99DEFC239CDC}</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A247-4E40-84B0-618BE65F81D2}"/>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{4481AE94-0D9F-4058-8484-12B1ADE663C7}</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A247-4E40-84B0-618BE65F81D2}"/>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{17ECECE7-5947-4442-AA52-48D90C4DB50B}</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A247-4E40-84B0-618BE65F81D2}"/>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{38EDF75D-42D7-478C-9CA1-FDE558D1E519}</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A247-4E40-84B0-618BE65F81D2}"/>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{D654567C-611B-4FD8-BC5A-D2EF3291CDD1}</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A247-4E40-84B0-618BE65F81D2}"/>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{042711AE-08FE-4769-B589-69C44B031033}</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A247-4E40-84B0-618BE65F81D2}"/>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{D616FF39-BBC2-4609-B6F3-9B2E9B98893D}</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A247-4E40-84B0-618BE65F81D2}"/>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{4ED9C4C7-E911-480D-94F9-EDC22C410E9A}</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A247-4E40-84B0-618BE65F81D2}"/>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{7BFE76BE-7BB0-4648-8495-7706A7DE758B}</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A247-4E40-84B0-618BE65F81D2}"/>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{874C6630-5A0E-4E84-A6D7-224A3CCD327E}</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A247-4E40-84B0-618BE65F81D2}"/>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{52E02FC8-D2DD-4819-A2F5-30DEE568B772}</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A247-4E40-84B0-618BE65F81D2}"/>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{EA51176B-67D3-43AE-9F45-7E0434B0B6BB}</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A247-4E40-84B0-618BE65F81D2}"/>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{A25AB93E-3DE7-46A7-BF07-20A10409A642}</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A247-4E40-84B0-618BE65F81D2}"/>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{5F577A6F-460E-42C1-8241-B5A1736C412D}</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A247-4E40-84B0-618BE65F81D2}"/>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{9D65DB5D-B872-4807-9059-CA11F52A2FBB}</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A247-4E40-84B0-618BE65F81D2}"/>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{C60C4E90-BE6A-4065-9513-9064FE33CD87}</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A247-4E40-84B0-618BE65F81D2}"/>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{39713522-8191-4BA6-92B8-8F23A25B427D}</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A247-4E40-84B0-618BE65F81D2}"/>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{E7068458-01C7-48F5-B67C-8A7829D17307}</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A247-4E40-84B0-618BE65F81D2}"/>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{74937DAA-07B0-4D63-BFE0-28DEA4DBA4E6}</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A247-4E40-84B0-618BE65F81D2}"/>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{04652B00-2539-4C84-BEA3-D56200FD3750}</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A247-4E40-84B0-618BE65F81D2}"/>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{73488CBC-616B-4D38-96C9-397DCCB9FE0F}</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A247-4E40-84B0-618BE65F81D2}"/>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{9D64E42C-5691-4D01-8AC6-7375A1960148}</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A247-4E40-84B0-618BE65F81D2}"/>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{D5FC04CD-17EB-4EAC-9E67-3AC6AA56B99C}</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A247-4E40-84B0-618BE65F81D2}"/>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{1EF410C3-3771-4EE0-873F-D0C8F11EA3A3}</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A247-4E40-84B0-618BE65F81D2}"/>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{B5377012-8D95-4AA1-8FF0-5C7E141F8319}</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A247-4E40-84B0-618BE65F81D2}"/>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{B667E00D-90EA-422B-841A-C3F777FB086C}</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A247-4E40-84B0-618BE65F81D2}"/>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{CB339EC8-3DA9-492B-9702-B0A0B51734A6}</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A247-4E40-84B0-618BE65F81D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A247-4E40-84B0-618BE65F81D2}"/>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A247-4E40-84B0-618BE65F81D2}"/>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{8451F598-7077-4FEF-B225-51E078FDBF0B}</c15:txfldGUID>
                      <c15:f>Daten_Diagramme!$E$14</c15:f>
                      <c15:dlblFieldTableCache>
                        <c:ptCount val="1"/>
                        <c:pt idx="0">
                          <c:v>-1.9</c:v>
                        </c:pt>
                      </c15:dlblFieldTableCache>
                    </c15:dlblFTEntry>
                  </c15:dlblFieldTable>
                  <c15:showDataLabelsRange val="0"/>
                </c:ext>
                <c:ext xmlns:c16="http://schemas.microsoft.com/office/drawing/2014/chart" uri="{C3380CC4-5D6E-409C-BE32-E72D297353CC}">
                  <c16:uniqueId val="{00000000-CFDD-4918-81D6-9725A2F8DB60}"/>
                </c:ext>
              </c:extLst>
            </c:dLbl>
            <c:dLbl>
              <c:idx val="1"/>
              <c:tx>
                <c:strRef>
                  <c:f>Daten_Diagramme!$E$15</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{FB4B732F-1516-48B4-8AB5-5C526172CDC5}</c15:txfldGUID>
                      <c15:f>Daten_Diagramme!$E$15</c15:f>
                      <c15:dlblFieldTableCache>
                        <c:ptCount val="1"/>
                        <c:pt idx="0">
                          <c:v>4.2</c:v>
                        </c:pt>
                      </c15:dlblFieldTableCache>
                    </c15:dlblFTEntry>
                  </c15:dlblFieldTable>
                  <c15:showDataLabelsRange val="0"/>
                </c:ext>
                <c:ext xmlns:c16="http://schemas.microsoft.com/office/drawing/2014/chart" uri="{C3380CC4-5D6E-409C-BE32-E72D297353CC}">
                  <c16:uniqueId val="{00000001-CFDD-4918-81D6-9725A2F8DB60}"/>
                </c:ext>
              </c:extLst>
            </c:dLbl>
            <c:dLbl>
              <c:idx val="2"/>
              <c:tx>
                <c:strRef>
                  <c:f>Daten_Diagramme!$E$16</c:f>
                  <c:strCache>
                    <c:ptCount val="1"/>
                    <c:pt idx="0">
                      <c:v>-12.5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{195D8299-10DB-412F-91FB-48C0FE42CBF1}</c15:txfldGUID>
                      <c15:f>Daten_Diagramme!$E$16</c15:f>
                      <c15:dlblFieldTableCache>
                        <c:ptCount val="1"/>
                        <c:pt idx="0">
                          <c:v>-12.5</c:v>
                        </c:pt>
                      </c15:dlblFieldTableCache>
                    </c15:dlblFTEntry>
                  </c15:dlblFieldTable>
                  <c15:showDataLabelsRange val="0"/>
                </c:ext>
                <c:ext xmlns:c16="http://schemas.microsoft.com/office/drawing/2014/chart" uri="{C3380CC4-5D6E-409C-BE32-E72D297353CC}">
                  <c16:uniqueId val="{00000002-CFDD-4918-81D6-9725A2F8DB60}"/>
                </c:ext>
              </c:extLst>
            </c:dLbl>
            <c:dLbl>
              <c:idx val="3"/>
              <c:tx>
                <c:strRef>
                  <c:f>Daten_Diagramme!$E$17</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{F47DE1B9-F549-41FE-B7B1-EF3E4B48CD43}</c15:txfldGUID>
                      <c15:f>Daten_Diagramme!$E$17</c15:f>
                      <c15:dlblFieldTableCache>
                        <c:ptCount val="1"/>
                        <c:pt idx="0">
                          <c:v>-9.3</c:v>
                        </c:pt>
                      </c15:dlblFieldTableCache>
                    </c15:dlblFTEntry>
                  </c15:dlblFieldTable>
                  <c15:showDataLabelsRange val="0"/>
                </c:ext>
                <c:ext xmlns:c16="http://schemas.microsoft.com/office/drawing/2014/chart" uri="{C3380CC4-5D6E-409C-BE32-E72D297353CC}">
                  <c16:uniqueId val="{00000003-CFDD-4918-81D6-9725A2F8DB60}"/>
                </c:ext>
              </c:extLst>
            </c:dLbl>
            <c:dLbl>
              <c:idx val="4"/>
              <c:tx>
                <c:strRef>
                  <c:f>Daten_Diagramme!$E$18</c:f>
                  <c:strCache>
                    <c:ptCount val="1"/>
                    <c:pt idx="0">
                      <c:v>-13.5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{6F22BC15-2ECC-4BC9-981B-7022142B4C40}</c15:txfldGUID>
                      <c15:f>Daten_Diagramme!$E$18</c15:f>
                      <c15:dlblFieldTableCache>
                        <c:ptCount val="1"/>
                        <c:pt idx="0">
                          <c:v>-13.5</c:v>
                        </c:pt>
                      </c15:dlblFieldTableCache>
                    </c15:dlblFTEntry>
                  </c15:dlblFieldTable>
                  <c15:showDataLabelsRange val="0"/>
                </c:ext>
                <c:ext xmlns:c16="http://schemas.microsoft.com/office/drawing/2014/chart" uri="{C3380CC4-5D6E-409C-BE32-E72D297353CC}">
                  <c16:uniqueId val="{00000004-CFDD-4918-81D6-9725A2F8DB60}"/>
                </c:ext>
              </c:extLst>
            </c:dLbl>
            <c:dLbl>
              <c:idx val="5"/>
              <c:tx>
                <c:strRef>
                  <c:f>Daten_Diagramme!$E$19</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{D26DDCB7-18A6-4784-BD1D-1B317FE5EACC}</c15:txfldGUID>
                      <c15:f>Daten_Diagramme!$E$19</c15:f>
                      <c15:dlblFieldTableCache>
                        <c:ptCount val="1"/>
                        <c:pt idx="0">
                          <c:v>-5.1</c:v>
                        </c:pt>
                      </c15:dlblFieldTableCache>
                    </c15:dlblFTEntry>
                  </c15:dlblFieldTable>
                  <c15:showDataLabelsRange val="0"/>
                </c:ext>
                <c:ext xmlns:c16="http://schemas.microsoft.com/office/drawing/2014/chart" uri="{C3380CC4-5D6E-409C-BE32-E72D297353CC}">
                  <c16:uniqueId val="{00000005-CFDD-4918-81D6-9725A2F8DB60}"/>
                </c:ext>
              </c:extLst>
            </c:dLbl>
            <c:dLbl>
              <c:idx val="6"/>
              <c:tx>
                <c:strRef>
                  <c:f>Daten_Diagramme!$E$20</c:f>
                  <c:strCache>
                    <c:ptCount val="1"/>
                    <c:pt idx="0">
                      <c:v>-14.3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{A0582033-5D71-475A-A720-A2256190FDA8}</c15:txfldGUID>
                      <c15:f>Daten_Diagramme!$E$20</c15:f>
                      <c15:dlblFieldTableCache>
                        <c:ptCount val="1"/>
                        <c:pt idx="0">
                          <c:v>-14.3</c:v>
                        </c:pt>
                      </c15:dlblFieldTableCache>
                    </c15:dlblFTEntry>
                  </c15:dlblFieldTable>
                  <c15:showDataLabelsRange val="0"/>
                </c:ext>
                <c:ext xmlns:c16="http://schemas.microsoft.com/office/drawing/2014/chart" uri="{C3380CC4-5D6E-409C-BE32-E72D297353CC}">
                  <c16:uniqueId val="{00000006-CFDD-4918-81D6-9725A2F8DB60}"/>
                </c:ext>
              </c:extLst>
            </c:dLbl>
            <c:dLbl>
              <c:idx val="7"/>
              <c:tx>
                <c:strRef>
                  <c:f>Daten_Diagramme!$E$21</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{0FF58845-0104-4378-88BF-6DBD4A38B4B2}</c15:txfldGUID>
                      <c15:f>Daten_Diagramme!$E$21</c15:f>
                      <c15:dlblFieldTableCache>
                        <c:ptCount val="1"/>
                        <c:pt idx="0">
                          <c:v>-3.9</c:v>
                        </c:pt>
                      </c15:dlblFieldTableCache>
                    </c15:dlblFTEntry>
                  </c15:dlblFieldTable>
                  <c15:showDataLabelsRange val="0"/>
                </c:ext>
                <c:ext xmlns:c16="http://schemas.microsoft.com/office/drawing/2014/chart" uri="{C3380CC4-5D6E-409C-BE32-E72D297353CC}">
                  <c16:uniqueId val="{00000007-CFDD-4918-81D6-9725A2F8DB60}"/>
                </c:ext>
              </c:extLst>
            </c:dLbl>
            <c:dLbl>
              <c:idx val="8"/>
              <c:tx>
                <c:strRef>
                  <c:f>Daten_Diagramme!$E$22</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{6C052DBC-165D-4E5C-A78F-D9E3DF08C093}</c15:txfldGUID>
                      <c15:f>Daten_Diagramme!$E$22</c15:f>
                      <c15:dlblFieldTableCache>
                        <c:ptCount val="1"/>
                        <c:pt idx="0">
                          <c:v>2.7</c:v>
                        </c:pt>
                      </c15:dlblFieldTableCache>
                    </c15:dlblFTEntry>
                  </c15:dlblFieldTable>
                  <c15:showDataLabelsRange val="0"/>
                </c:ext>
                <c:ext xmlns:c16="http://schemas.microsoft.com/office/drawing/2014/chart" uri="{C3380CC4-5D6E-409C-BE32-E72D297353CC}">
                  <c16:uniqueId val="{00000008-CFDD-4918-81D6-9725A2F8DB60}"/>
                </c:ext>
              </c:extLst>
            </c:dLbl>
            <c:dLbl>
              <c:idx val="9"/>
              <c:tx>
                <c:strRef>
                  <c:f>Daten_Diagramme!$E$23</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{54FB63AC-2000-4763-AFF6-645D75D7DF5A}</c15:txfldGUID>
                      <c15:f>Daten_Diagramme!$E$23</c15:f>
                      <c15:dlblFieldTableCache>
                        <c:ptCount val="1"/>
                        <c:pt idx="0">
                          <c:v>3.4</c:v>
                        </c:pt>
                      </c15:dlblFieldTableCache>
                    </c15:dlblFTEntry>
                  </c15:dlblFieldTable>
                  <c15:showDataLabelsRange val="0"/>
                </c:ext>
                <c:ext xmlns:c16="http://schemas.microsoft.com/office/drawing/2014/chart" uri="{C3380CC4-5D6E-409C-BE32-E72D297353CC}">
                  <c16:uniqueId val="{00000009-CFDD-4918-81D6-9725A2F8DB60}"/>
                </c:ext>
              </c:extLst>
            </c:dLbl>
            <c:dLbl>
              <c:idx val="10"/>
              <c:tx>
                <c:strRef>
                  <c:f>Daten_Diagramme!$E$24</c:f>
                  <c:strCache>
                    <c:ptCount val="1"/>
                    <c:pt idx="0">
                      <c:v>-13.3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{531C234D-4972-4AFC-902F-AA543A90DDA6}</c15:txfldGUID>
                      <c15:f>Daten_Diagramme!$E$24</c15:f>
                      <c15:dlblFieldTableCache>
                        <c:ptCount val="1"/>
                        <c:pt idx="0">
                          <c:v>-13.3</c:v>
                        </c:pt>
                      </c15:dlblFieldTableCache>
                    </c15:dlblFTEntry>
                  </c15:dlblFieldTable>
                  <c15:showDataLabelsRange val="0"/>
                </c:ext>
                <c:ext xmlns:c16="http://schemas.microsoft.com/office/drawing/2014/chart" uri="{C3380CC4-5D6E-409C-BE32-E72D297353CC}">
                  <c16:uniqueId val="{0000000A-CFDD-4918-81D6-9725A2F8DB60}"/>
                </c:ext>
              </c:extLst>
            </c:dLbl>
            <c:dLbl>
              <c:idx val="11"/>
              <c:tx>
                <c:strRef>
                  <c:f>Daten_Diagramme!$E$25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{29B60189-D232-4EF0-AD86-8EF487B89487}</c15:txfldGUID>
                      <c15:f>Daten_Diagramme!$E$25</c15:f>
                      <c15:dlblFieldTableCache>
                        <c:ptCount val="1"/>
                        <c:pt idx="0">
                          <c:v>0.0</c:v>
                        </c:pt>
                      </c15:dlblFieldTableCache>
                    </c15:dlblFTEntry>
                  </c15:dlblFieldTable>
                  <c15:showDataLabelsRange val="0"/>
                </c:ext>
                <c:ext xmlns:c16="http://schemas.microsoft.com/office/drawing/2014/chart" uri="{C3380CC4-5D6E-409C-BE32-E72D297353CC}">
                  <c16:uniqueId val="{0000000B-CFDD-4918-81D6-9725A2F8DB60}"/>
                </c:ext>
              </c:extLst>
            </c:dLbl>
            <c:dLbl>
              <c:idx val="12"/>
              <c:tx>
                <c:strRef>
                  <c:f>Daten_Diagramme!$E$26</c:f>
                  <c:strCache>
                    <c:ptCount val="1"/>
                    <c:pt idx="0">
                      <c:v>-12.0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{6F8B05CF-085E-40FD-8CB2-4AEF11DC0419}</c15:txfldGUID>
                      <c15:f>Daten_Diagramme!$E$26</c15:f>
                      <c15:dlblFieldTableCache>
                        <c:ptCount val="1"/>
                        <c:pt idx="0">
                          <c:v>-12.0</c:v>
                        </c:pt>
                      </c15:dlblFieldTableCache>
                    </c15:dlblFTEntry>
                  </c15:dlblFieldTable>
                  <c15:showDataLabelsRange val="0"/>
                </c:ext>
                <c:ext xmlns:c16="http://schemas.microsoft.com/office/drawing/2014/chart" uri="{C3380CC4-5D6E-409C-BE32-E72D297353CC}">
                  <c16:uniqueId val="{0000000C-CFDD-4918-81D6-9725A2F8DB60}"/>
                </c:ext>
              </c:extLst>
            </c:dLbl>
            <c:dLbl>
              <c:idx val="13"/>
              <c:tx>
                <c:strRef>
                  <c:f>Daten_Diagramme!$E$27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{09B3EF06-63B4-4BCF-874D-C83CEE4410CF}</c15:txfldGUID>
                      <c15:f>Daten_Diagramme!$E$27</c15:f>
                      <c15:dlblFieldTableCache>
                        <c:ptCount val="1"/>
                        <c:pt idx="0">
                          <c:v>1.9</c:v>
                        </c:pt>
                      </c15:dlblFieldTableCache>
                    </c15:dlblFTEntry>
                  </c15:dlblFieldTable>
                  <c15:showDataLabelsRange val="0"/>
                </c:ext>
                <c:ext xmlns:c16="http://schemas.microsoft.com/office/drawing/2014/chart" uri="{C3380CC4-5D6E-409C-BE32-E72D297353CC}">
                  <c16:uniqueId val="{0000000D-CFDD-4918-81D6-9725A2F8DB60}"/>
                </c:ext>
              </c:extLst>
            </c:dLbl>
            <c:dLbl>
              <c:idx val="14"/>
              <c:tx>
                <c:strRef>
                  <c:f>Daten_Diagramme!$E$28</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{DD1F43B2-961C-48C8-BDA2-41C67097AEC0}</c15:txfldGUID>
                      <c15:f>Daten_Diagramme!$E$28</c15:f>
                      <c15:dlblFieldTableCache>
                        <c:ptCount val="1"/>
                        <c:pt idx="0">
                          <c:v>-3.3</c:v>
                        </c:pt>
                      </c15:dlblFieldTableCache>
                    </c15:dlblFTEntry>
                  </c15:dlblFieldTable>
                  <c15:showDataLabelsRange val="0"/>
                </c:ext>
                <c:ext xmlns:c16="http://schemas.microsoft.com/office/drawing/2014/chart" uri="{C3380CC4-5D6E-409C-BE32-E72D297353CC}">
                  <c16:uniqueId val="{0000000E-CFDD-4918-81D6-9725A2F8DB60}"/>
                </c:ext>
              </c:extLst>
            </c:dLbl>
            <c:dLbl>
              <c:idx val="15"/>
              <c:tx>
                <c:strRef>
                  <c:f>Daten_Diagramme!$E$29</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{92365346-4577-4363-A0FB-3CFC096B18F2}</c15:txfldGUID>
                      <c15:f>Daten_Diagramme!$E$29</c15:f>
                      <c15:dlblFieldTableCache>
                        <c:ptCount val="1"/>
                        <c:pt idx="0">
                          <c:v>0.0</c:v>
                        </c:pt>
                      </c15:dlblFieldTableCache>
                    </c15:dlblFTEntry>
                  </c15:dlblFieldTable>
                  <c15:showDataLabelsRange val="0"/>
                </c:ext>
                <c:ext xmlns:c16="http://schemas.microsoft.com/office/drawing/2014/chart" uri="{C3380CC4-5D6E-409C-BE32-E72D297353CC}">
                  <c16:uniqueId val="{0000000F-CFDD-4918-81D6-9725A2F8DB60}"/>
                </c:ext>
              </c:extLst>
            </c:dLbl>
            <c:dLbl>
              <c:idx val="16"/>
              <c:tx>
                <c:strRef>
                  <c:f>Daten_Diagramme!$E$30</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{D3D05DD2-DCEB-4DAA-A47D-DB493E159F90}</c15:txfldGUID>
                      <c15:f>Daten_Diagramme!$E$30</c15:f>
                      <c15:dlblFieldTableCache>
                        <c:ptCount val="1"/>
                        <c:pt idx="0">
                          <c:v>6.9</c:v>
                        </c:pt>
                      </c15:dlblFieldTableCache>
                    </c15:dlblFTEntry>
                  </c15:dlblFieldTable>
                  <c15:showDataLabelsRange val="0"/>
                </c:ext>
                <c:ext xmlns:c16="http://schemas.microsoft.com/office/drawing/2014/chart" uri="{C3380CC4-5D6E-409C-BE32-E72D297353CC}">
                  <c16:uniqueId val="{00000010-CFDD-4918-81D6-9725A2F8DB60}"/>
                </c:ext>
              </c:extLst>
            </c:dLbl>
            <c:dLbl>
              <c:idx val="17"/>
              <c:tx>
                <c:strRef>
                  <c:f>Daten_Diagramme!$E$31</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{1A4A4058-47FB-4B9E-9EC6-AA7910C4A766}</c15:txfldGUID>
                      <c15:f>Daten_Diagramme!$E$31</c15:f>
                      <c15:dlblFieldTableCache>
                        <c:ptCount val="1"/>
                        <c:pt idx="0">
                          <c:v>-7.5</c:v>
                        </c:pt>
                      </c15:dlblFieldTableCache>
                    </c15:dlblFTEntry>
                  </c15:dlblFieldTable>
                  <c15:showDataLabelsRange val="0"/>
                </c:ext>
                <c:ext xmlns:c16="http://schemas.microsoft.com/office/drawing/2014/chart" uri="{C3380CC4-5D6E-409C-BE32-E72D297353CC}">
                  <c16:uniqueId val="{00000011-CFDD-4918-81D6-9725A2F8DB60}"/>
                </c:ext>
              </c:extLst>
            </c:dLbl>
            <c:dLbl>
              <c:idx val="18"/>
              <c:tx>
                <c:strRef>
                  <c:f>Daten_Diagramme!$E$32</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{10D09DE2-F099-456E-9BC6-23245CB63521}</c15:txfldGUID>
                      <c15:f>Daten_Diagramme!$E$32</c15:f>
                      <c15:dlblFieldTableCache>
                        <c:ptCount val="1"/>
                        <c:pt idx="0">
                          <c:v>-2.5</c:v>
                        </c:pt>
                      </c15:dlblFieldTableCache>
                    </c15:dlblFTEntry>
                  </c15:dlblFieldTable>
                  <c15:showDataLabelsRange val="0"/>
                </c:ext>
                <c:ext xmlns:c16="http://schemas.microsoft.com/office/drawing/2014/chart" uri="{C3380CC4-5D6E-409C-BE32-E72D297353CC}">
                  <c16:uniqueId val="{00000012-CFDD-4918-81D6-9725A2F8DB60}"/>
                </c:ext>
              </c:extLst>
            </c:dLbl>
            <c:dLbl>
              <c:idx val="19"/>
              <c:tx>
                <c:strRef>
                  <c:f>Daten_Diagramme!$E$33</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{C22203AE-AE99-4366-8BFA-59B999962008}</c15:txfldGUID>
                      <c15:f>Daten_Diagramme!$E$33</c15:f>
                      <c15:dlblFieldTableCache>
                        <c:ptCount val="1"/>
                        <c:pt idx="0">
                          <c:v>5.6</c:v>
                        </c:pt>
                      </c15:dlblFieldTableCache>
                    </c15:dlblFTEntry>
                  </c15:dlblFieldTable>
                  <c15:showDataLabelsRange val="0"/>
                </c:ext>
                <c:ext xmlns:c16="http://schemas.microsoft.com/office/drawing/2014/chart" uri="{C3380CC4-5D6E-409C-BE32-E72D297353CC}">
                  <c16:uniqueId val="{00000013-CFDD-4918-81D6-9725A2F8DB60}"/>
                </c:ext>
              </c:extLst>
            </c:dLbl>
            <c:dLbl>
              <c:idx val="20"/>
              <c:tx>
                <c:strRef>
                  <c:f>Daten_Diagramme!$E$34</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{B83C7A1F-3248-4A55-9EE1-2ABAA6357729}</c15:txfldGUID>
                      <c15:f>Daten_Diagramme!$E$34</c15:f>
                      <c15:dlblFieldTableCache>
                        <c:ptCount val="1"/>
                        <c:pt idx="0">
                          <c:v>-0.6</c:v>
                        </c:pt>
                      </c15:dlblFieldTableCache>
                    </c15:dlblFTEntry>
                  </c15:dlblFieldTable>
                  <c15:showDataLabelsRange val="0"/>
                </c:ext>
                <c:ext xmlns:c16="http://schemas.microsoft.com/office/drawing/2014/chart" uri="{C3380CC4-5D6E-409C-BE32-E72D297353CC}">
                  <c16:uniqueId val="{00000014-CFDD-4918-81D6-9725A2F8DB60}"/>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{B65E114A-2779-4252-80D9-BF1B7594920E}</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CFDD-4918-81D6-9725A2F8DB60}"/>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{940EA9E0-33FC-4342-A453-ED0766E3630A}</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CFDD-4918-81D6-9725A2F8DB60}"/>
                </c:ext>
              </c:extLst>
            </c:dLbl>
            <c:dLbl>
              <c:idx val="23"/>
              <c:tx>
                <c:strRef>
                  <c:f>Daten_Diagramme!$E$37</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{FAC90D25-E808-4A4F-99FF-9A29AA49CD11}</c15:txfldGUID>
                      <c15:f>Daten_Diagramme!$E$37</c15:f>
                      <c15:dlblFieldTableCache>
                        <c:ptCount val="1"/>
                        <c:pt idx="0">
                          <c:v>4.2</c:v>
                        </c:pt>
                      </c15:dlblFieldTableCache>
                    </c15:dlblFTEntry>
                  </c15:dlblFieldTable>
                  <c15:showDataLabelsRange val="0"/>
                </c:ext>
                <c:ext xmlns:c16="http://schemas.microsoft.com/office/drawing/2014/chart" uri="{C3380CC4-5D6E-409C-BE32-E72D297353CC}">
                  <c16:uniqueId val="{00000017-CFDD-4918-81D6-9725A2F8DB60}"/>
                </c:ext>
              </c:extLst>
            </c:dLbl>
            <c:dLbl>
              <c:idx val="24"/>
              <c:tx>
                <c:strRef>
                  <c:f>Daten_Diagramme!$E$38</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{29576E2D-C924-4BE2-B087-FD34DB6DFD5B}</c15:txfldGUID>
                      <c15:f>Daten_Diagramme!$E$38</c15:f>
                      <c15:dlblFieldTableCache>
                        <c:ptCount val="1"/>
                        <c:pt idx="0">
                          <c:v>-7.2</c:v>
                        </c:pt>
                      </c15:dlblFieldTableCache>
                    </c15:dlblFTEntry>
                  </c15:dlblFieldTable>
                  <c15:showDataLabelsRange val="0"/>
                </c:ext>
                <c:ext xmlns:c16="http://schemas.microsoft.com/office/drawing/2014/chart" uri="{C3380CC4-5D6E-409C-BE32-E72D297353CC}">
                  <c16:uniqueId val="{00000018-CFDD-4918-81D6-9725A2F8DB60}"/>
                </c:ext>
              </c:extLst>
            </c:dLbl>
            <c:dLbl>
              <c:idx val="25"/>
              <c:tx>
                <c:strRef>
                  <c:f>Daten_Diagramme!$E$39</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{67EFA7AB-1390-4B53-921E-B0D567B95358}</c15:txfldGUID>
                      <c15:f>Daten_Diagramme!$E$39</c15:f>
                      <c15:dlblFieldTableCache>
                        <c:ptCount val="1"/>
                        <c:pt idx="0">
                          <c:v>-1.4</c:v>
                        </c:pt>
                      </c15:dlblFieldTableCache>
                    </c15:dlblFTEntry>
                  </c15:dlblFieldTable>
                  <c15:showDataLabelsRange val="0"/>
                </c:ext>
                <c:ext xmlns:c16="http://schemas.microsoft.com/office/drawing/2014/chart" uri="{C3380CC4-5D6E-409C-BE32-E72D297353CC}">
                  <c16:uniqueId val="{00000019-CFDD-4918-81D6-9725A2F8DB60}"/>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{E3EC3246-3AF2-4FE0-B516-6A4475B13CC4}</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CFDD-4918-81D6-9725A2F8DB60}"/>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{06CDFECC-D546-42BE-96AD-1126DFDC447D}</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CFDD-4918-81D6-9725A2F8DB60}"/>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{4A23DDB3-EA4A-46E1-8CF9-0092C5DB4D51}</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CFDD-4918-81D6-9725A2F8DB60}"/>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{ACA4568D-46DB-4070-86D6-5BB40A519CC3}</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CFDD-4918-81D6-9725A2F8DB60}"/>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{E631A1EB-54CE-4114-B044-42CF1ABE71C7}</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CFDD-4918-81D6-9725A2F8DB60}"/>
                </c:ext>
              </c:extLst>
            </c:dLbl>
            <c:dLbl>
              <c:idx val="31"/>
              <c:tx>
                <c:strRef>
                  <c:f>Daten_Diagramme!$E$45</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{5423427F-D720-4F6C-9B57-2644FF839185}</c15:txfldGUID>
                      <c15:f>Daten_Diagramme!$E$45</c15:f>
                      <c15:dlblFieldTableCache>
                        <c:ptCount val="1"/>
                        <c:pt idx="0">
                          <c:v>-1.4</c:v>
                        </c:pt>
                      </c15:dlblFieldTableCache>
                    </c15:dlblFTEntry>
                  </c15:dlblFieldTable>
                  <c15:showDataLabelsRange val="0"/>
                </c:ext>
                <c:ext xmlns:c16="http://schemas.microsoft.com/office/drawing/2014/chart" uri="{C3380CC4-5D6E-409C-BE32-E72D297353CC}">
                  <c16:uniqueId val="{0000001F-CFDD-4918-81D6-9725A2F8DB6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-1.8595825426944972</c:v>
                </c:pt>
                <c:pt idx="1">
                  <c:v>4.166666666666667</c:v>
                </c:pt>
                <c:pt idx="2">
                  <c:v>-12.5</c:v>
                </c:pt>
                <c:pt idx="3">
                  <c:v>-9.3023255813953494</c:v>
                </c:pt>
                <c:pt idx="4">
                  <c:v>-13.513513513513514</c:v>
                </c:pt>
                <c:pt idx="5">
                  <c:v>-5.0761421319796955</c:v>
                </c:pt>
                <c:pt idx="6">
                  <c:v>-14.285714285714286</c:v>
                </c:pt>
                <c:pt idx="7">
                  <c:v>-3.9215686274509802</c:v>
                </c:pt>
                <c:pt idx="8">
                  <c:v>2.6679841897233203</c:v>
                </c:pt>
                <c:pt idx="9">
                  <c:v>3.3762057877813505</c:v>
                </c:pt>
                <c:pt idx="10">
                  <c:v>-13.271889400921658</c:v>
                </c:pt>
                <c:pt idx="11">
                  <c:v>0</c:v>
                </c:pt>
                <c:pt idx="12">
                  <c:v>-12</c:v>
                </c:pt>
                <c:pt idx="13">
                  <c:v>1.8791946308724832</c:v>
                </c:pt>
                <c:pt idx="14">
                  <c:v>-3.3073929961089492</c:v>
                </c:pt>
                <c:pt idx="15">
                  <c:v>0</c:v>
                </c:pt>
                <c:pt idx="16">
                  <c:v>6.8965517241379306</c:v>
                </c:pt>
                <c:pt idx="17">
                  <c:v>-7.5</c:v>
                </c:pt>
                <c:pt idx="18">
                  <c:v>-2.5423728813559321</c:v>
                </c:pt>
                <c:pt idx="19">
                  <c:v>5.5555555555555554</c:v>
                </c:pt>
                <c:pt idx="20">
                  <c:v>-0.59121621621621623</c:v>
                </c:pt>
                <c:pt idx="21">
                  <c:v>0</c:v>
                </c:pt>
                <c:pt idx="23">
                  <c:v>4.166666666666667</c:v>
                </c:pt>
                <c:pt idx="24">
                  <c:v>-7.2307692307692308</c:v>
                </c:pt>
                <c:pt idx="25">
                  <c:v>-1.4341409078251184</c:v>
                </c:pt>
              </c:numCache>
            </c:numRef>
          </c:val>
          <c:extLst>
            <c:ext xmlns:c16="http://schemas.microsoft.com/office/drawing/2014/chart" uri="{C3380CC4-5D6E-409C-BE32-E72D297353CC}">
              <c16:uniqueId val="{00000020-CFDD-4918-81D6-9725A2F8DB60}"/>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{55E7BE85-F23B-430B-8A39-1071EDFB2C8A}</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CFDD-4918-81D6-9725A2F8DB60}"/>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{6C26EB78-3446-498B-B2BC-4825EDCEBE17}</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CFDD-4918-81D6-9725A2F8DB60}"/>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{547A8F8B-BD83-4113-8828-70FD9DBABB64}</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CFDD-4918-81D6-9725A2F8DB60}"/>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{5764B9B5-D53F-41AF-BF69-FE6965D866EC}</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CFDD-4918-81D6-9725A2F8DB60}"/>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{60EEAB3C-233B-4993-A564-8E3120387676}</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CFDD-4918-81D6-9725A2F8DB60}"/>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{3B5B2DFF-388F-442F-899E-AE1BF3A6F443}</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CFDD-4918-81D6-9725A2F8DB60}"/>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{A52EEFEA-7FEE-474F-987A-E15246E5577E}</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CFDD-4918-81D6-9725A2F8DB60}"/>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{6862AEFA-3BF1-4FB2-A066-DE7562E35F11}</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CFDD-4918-81D6-9725A2F8DB60}"/>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{2ACA81F6-19D7-4BCE-BF6C-F138C633FC64}</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CFDD-4918-81D6-9725A2F8DB60}"/>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{DDB759A2-778A-430E-A61E-FFDF8FC2A8B6}</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CFDD-4918-81D6-9725A2F8DB60}"/>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{121AD542-1B03-494E-B784-A11E66560D52}</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CFDD-4918-81D6-9725A2F8DB60}"/>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{CA2C52D3-5833-480A-92FF-340612D078CC}</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CFDD-4918-81D6-9725A2F8DB60}"/>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{205269BF-48E3-4F2E-9C99-B1FB6F6B2B44}</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CFDD-4918-81D6-9725A2F8DB60}"/>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{1BE65D50-D713-43A5-8C92-8D3A318E8ED1}</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CFDD-4918-81D6-9725A2F8DB60}"/>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{CE86409C-42CB-432C-8FE9-2FA536DDB55A}</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CFDD-4918-81D6-9725A2F8DB60}"/>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{5024AED5-F381-4718-8D77-9B4E56694F3E}</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CFDD-4918-81D6-9725A2F8DB60}"/>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{F43C5727-4C96-4735-9975-DF08C82978E1}</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CFDD-4918-81D6-9725A2F8DB60}"/>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{47A631DE-9509-4512-855F-A22E171333EA}</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CFDD-4918-81D6-9725A2F8DB60}"/>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{810AB106-02A1-49D4-ADC6-29008269EB0A}</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CFDD-4918-81D6-9725A2F8DB60}"/>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{D005EE3E-EDF9-4A87-90C9-64B9A85BBCA9}</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CFDD-4918-81D6-9725A2F8DB60}"/>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{442A8213-8FDA-46F1-B751-889DF765A1A5}</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CFDD-4918-81D6-9725A2F8DB60}"/>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{A35EE9EA-D2F9-4AA9-95BF-0455970874D5}</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CFDD-4918-81D6-9725A2F8DB60}"/>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{BEDD15C9-AE92-4C19-8173-25BE7FF2B70B}</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CFDD-4918-81D6-9725A2F8DB60}"/>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{8C99DD2F-687F-41BD-B891-C4B10994A16C}</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CFDD-4918-81D6-9725A2F8DB60}"/>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{3538A0C1-C9F4-444F-B3CD-D11328EDA62F}</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CFDD-4918-81D6-9725A2F8DB60}"/>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{67475B1C-EE66-4803-82E9-4A5F7ADB7EC1}</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CFDD-4918-81D6-9725A2F8DB60}"/>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{E4909189-37C9-4EB8-A0CB-42E6EC89DFDD}</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CFDD-4918-81D6-9725A2F8DB60}"/>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{D68BC8E9-C5D2-4792-91AC-E3DEF32949CC}</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CFDD-4918-81D6-9725A2F8DB60}"/>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{BE239B3A-5458-47E6-91F8-C76A728299D9}</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CFDD-4918-81D6-9725A2F8DB60}"/>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{01A86B7D-8BE2-45CB-B87F-6EC077D5B89C}</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CFDD-4918-81D6-9725A2F8DB60}"/>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{6518FD68-8239-4314-B5E6-CAC51A661657}</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CFDD-4918-81D6-9725A2F8DB60}"/>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{7F7A51B2-FB0C-45D5-B839-04EE355B9295}</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CFDD-4918-81D6-9725A2F8DB6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CFDD-4918-81D6-9725A2F8DB60}"/>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CFDD-4918-81D6-9725A2F8DB60}"/>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{CEFF3DD9-D8CA-4E21-8F8C-EF5D6FD8B307}</c15:txfldGUID>
                      <c15:f>Diagramm!$I$46</c15:f>
                      <c15:dlblFieldTableCache>
                        <c:ptCount val="1"/>
                      </c15:dlblFieldTableCache>
                    </c15:dlblFTEntry>
                  </c15:dlblFieldTable>
                  <c15:showDataLabelsRange val="0"/>
                </c:ext>
                <c:ext xmlns:c16="http://schemas.microsoft.com/office/drawing/2014/chart" uri="{C3380CC4-5D6E-409C-BE32-E72D297353CC}">
                  <c16:uniqueId val="{00000000-03C6-43D8-999D-59F6F575C69F}"/>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{9E66DD7A-395C-4763-8EB6-84DCE09ED09D}</c15:txfldGUID>
                      <c15:f>Diagramm!$I$47</c15:f>
                      <c15:dlblFieldTableCache>
                        <c:ptCount val="1"/>
                      </c15:dlblFieldTableCache>
                    </c15:dlblFTEntry>
                  </c15:dlblFieldTable>
                  <c15:showDataLabelsRange val="0"/>
                </c:ext>
                <c:ext xmlns:c16="http://schemas.microsoft.com/office/drawing/2014/chart" uri="{C3380CC4-5D6E-409C-BE32-E72D297353CC}">
                  <c16:uniqueId val="{00000001-03C6-43D8-999D-59F6F575C69F}"/>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{EC8E4A41-BEC5-4BFB-8C77-0EF56A5226F1}</c15:txfldGUID>
                      <c15:f>Diagramm!$I$48</c15:f>
                      <c15:dlblFieldTableCache>
                        <c:ptCount val="1"/>
                      </c15:dlblFieldTableCache>
                    </c15:dlblFTEntry>
                  </c15:dlblFieldTable>
                  <c15:showDataLabelsRange val="0"/>
                </c:ext>
                <c:ext xmlns:c16="http://schemas.microsoft.com/office/drawing/2014/chart" uri="{C3380CC4-5D6E-409C-BE32-E72D297353CC}">
                  <c16:uniqueId val="{00000002-03C6-43D8-999D-59F6F575C69F}"/>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{116DD59C-C50A-4546-9D17-3EEE8D7176AD}</c15:txfldGUID>
                      <c15:f>Diagramm!$I$49</c15:f>
                      <c15:dlblFieldTableCache>
                        <c:ptCount val="1"/>
                      </c15:dlblFieldTableCache>
                    </c15:dlblFTEntry>
                  </c15:dlblFieldTable>
                  <c15:showDataLabelsRange val="0"/>
                </c:ext>
                <c:ext xmlns:c16="http://schemas.microsoft.com/office/drawing/2014/chart" uri="{C3380CC4-5D6E-409C-BE32-E72D297353CC}">
                  <c16:uniqueId val="{00000003-03C6-43D8-999D-59F6F575C69F}"/>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{24B27BF5-3862-4B46-AC53-0FD7A90E0921}</c15:txfldGUID>
                      <c15:f>Diagramm!$I$50</c15:f>
                      <c15:dlblFieldTableCache>
                        <c:ptCount val="1"/>
                      </c15:dlblFieldTableCache>
                    </c15:dlblFTEntry>
                  </c15:dlblFieldTable>
                  <c15:showDataLabelsRange val="0"/>
                </c:ext>
                <c:ext xmlns:c16="http://schemas.microsoft.com/office/drawing/2014/chart" uri="{C3380CC4-5D6E-409C-BE32-E72D297353CC}">
                  <c16:uniqueId val="{00000004-03C6-43D8-999D-59F6F575C69F}"/>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{E599AFC8-B650-404E-A4C3-008283B8042A}</c15:txfldGUID>
                      <c15:f>Diagramm!$I$51</c15:f>
                      <c15:dlblFieldTableCache>
                        <c:ptCount val="1"/>
                      </c15:dlblFieldTableCache>
                    </c15:dlblFTEntry>
                  </c15:dlblFieldTable>
                  <c15:showDataLabelsRange val="0"/>
                </c:ext>
                <c:ext xmlns:c16="http://schemas.microsoft.com/office/drawing/2014/chart" uri="{C3380CC4-5D6E-409C-BE32-E72D297353CC}">
                  <c16:uniqueId val="{00000005-03C6-43D8-999D-59F6F575C69F}"/>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{94DE55F4-F145-4817-BBDC-37E999CEA49D}</c15:txfldGUID>
                      <c15:f>Diagramm!$I$52</c15:f>
                      <c15:dlblFieldTableCache>
                        <c:ptCount val="1"/>
                      </c15:dlblFieldTableCache>
                    </c15:dlblFTEntry>
                  </c15:dlblFieldTable>
                  <c15:showDataLabelsRange val="0"/>
                </c:ext>
                <c:ext xmlns:c16="http://schemas.microsoft.com/office/drawing/2014/chart" uri="{C3380CC4-5D6E-409C-BE32-E72D297353CC}">
                  <c16:uniqueId val="{00000006-03C6-43D8-999D-59F6F575C69F}"/>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{7E8E104F-7F65-4FB8-A04E-E1BA379F9EE5}</c15:txfldGUID>
                      <c15:f>Diagramm!$I$53</c15:f>
                      <c15:dlblFieldTableCache>
                        <c:ptCount val="1"/>
                      </c15:dlblFieldTableCache>
                    </c15:dlblFTEntry>
                  </c15:dlblFieldTable>
                  <c15:showDataLabelsRange val="0"/>
                </c:ext>
                <c:ext xmlns:c16="http://schemas.microsoft.com/office/drawing/2014/chart" uri="{C3380CC4-5D6E-409C-BE32-E72D297353CC}">
                  <c16:uniqueId val="{00000007-03C6-43D8-999D-59F6F575C69F}"/>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{55D28E58-1DDE-46DC-80D2-866C5ADF8515}</c15:txfldGUID>
                      <c15:f>Diagramm!$I$54</c15:f>
                      <c15:dlblFieldTableCache>
                        <c:ptCount val="1"/>
                      </c15:dlblFieldTableCache>
                    </c15:dlblFTEntry>
                  </c15:dlblFieldTable>
                  <c15:showDataLabelsRange val="0"/>
                </c:ext>
                <c:ext xmlns:c16="http://schemas.microsoft.com/office/drawing/2014/chart" uri="{C3380CC4-5D6E-409C-BE32-E72D297353CC}">
                  <c16:uniqueId val="{00000008-03C6-43D8-999D-59F6F575C69F}"/>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{958AD92C-9F6C-4189-9ED8-594FA1BE0A1C}</c15:txfldGUID>
                      <c15:f>Diagramm!$I$55</c15:f>
                      <c15:dlblFieldTableCache>
                        <c:ptCount val="1"/>
                      </c15:dlblFieldTableCache>
                    </c15:dlblFTEntry>
                  </c15:dlblFieldTable>
                  <c15:showDataLabelsRange val="0"/>
                </c:ext>
                <c:ext xmlns:c16="http://schemas.microsoft.com/office/drawing/2014/chart" uri="{C3380CC4-5D6E-409C-BE32-E72D297353CC}">
                  <c16:uniqueId val="{00000009-03C6-43D8-999D-59F6F575C69F}"/>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{AE10F252-046E-43AE-9EC4-A72B2CA81AE2}</c15:txfldGUID>
                      <c15:f>Diagramm!$I$56</c15:f>
                      <c15:dlblFieldTableCache>
                        <c:ptCount val="1"/>
                      </c15:dlblFieldTableCache>
                    </c15:dlblFTEntry>
                  </c15:dlblFieldTable>
                  <c15:showDataLabelsRange val="0"/>
                </c:ext>
                <c:ext xmlns:c16="http://schemas.microsoft.com/office/drawing/2014/chart" uri="{C3380CC4-5D6E-409C-BE32-E72D297353CC}">
                  <c16:uniqueId val="{0000000A-03C6-43D8-999D-59F6F575C69F}"/>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{C391DB0F-387B-4B64-916C-4FF0C5BF1E95}</c15:txfldGUID>
                      <c15:f>Diagramm!$I$57</c15:f>
                      <c15:dlblFieldTableCache>
                        <c:ptCount val="1"/>
                      </c15:dlblFieldTableCache>
                    </c15:dlblFTEntry>
                  </c15:dlblFieldTable>
                  <c15:showDataLabelsRange val="0"/>
                </c:ext>
                <c:ext xmlns:c16="http://schemas.microsoft.com/office/drawing/2014/chart" uri="{C3380CC4-5D6E-409C-BE32-E72D297353CC}">
                  <c16:uniqueId val="{0000000B-03C6-43D8-999D-59F6F575C69F}"/>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{F7C2D818-3E47-4510-95BF-FC43D3CCC9C5}</c15:txfldGUID>
                      <c15:f>Diagramm!$I$58</c15:f>
                      <c15:dlblFieldTableCache>
                        <c:ptCount val="1"/>
                      </c15:dlblFieldTableCache>
                    </c15:dlblFTEntry>
                  </c15:dlblFieldTable>
                  <c15:showDataLabelsRange val="0"/>
                </c:ext>
                <c:ext xmlns:c16="http://schemas.microsoft.com/office/drawing/2014/chart" uri="{C3380CC4-5D6E-409C-BE32-E72D297353CC}">
                  <c16:uniqueId val="{0000000C-03C6-43D8-999D-59F6F575C69F}"/>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{8FA3E91A-9E03-4B1C-9D39-DB461CBB1CEF}</c15:txfldGUID>
                      <c15:f>Diagramm!$I$59</c15:f>
                      <c15:dlblFieldTableCache>
                        <c:ptCount val="1"/>
                      </c15:dlblFieldTableCache>
                    </c15:dlblFTEntry>
                  </c15:dlblFieldTable>
                  <c15:showDataLabelsRange val="0"/>
                </c:ext>
                <c:ext xmlns:c16="http://schemas.microsoft.com/office/drawing/2014/chart" uri="{C3380CC4-5D6E-409C-BE32-E72D297353CC}">
                  <c16:uniqueId val="{0000000D-03C6-43D8-999D-59F6F575C69F}"/>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{482362C9-2661-41EC-9E1C-64D99EC57AE8}</c15:txfldGUID>
                      <c15:f>Diagramm!$I$60</c15:f>
                      <c15:dlblFieldTableCache>
                        <c:ptCount val="1"/>
                      </c15:dlblFieldTableCache>
                    </c15:dlblFTEntry>
                  </c15:dlblFieldTable>
                  <c15:showDataLabelsRange val="0"/>
                </c:ext>
                <c:ext xmlns:c16="http://schemas.microsoft.com/office/drawing/2014/chart" uri="{C3380CC4-5D6E-409C-BE32-E72D297353CC}">
                  <c16:uniqueId val="{0000000E-03C6-43D8-999D-59F6F575C69F}"/>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{8F4119C6-2AA6-4336-B811-E5820BA863DD}</c15:txfldGUID>
                      <c15:f>Diagramm!$I$61</c15:f>
                      <c15:dlblFieldTableCache>
                        <c:ptCount val="1"/>
                      </c15:dlblFieldTableCache>
                    </c15:dlblFTEntry>
                  </c15:dlblFieldTable>
                  <c15:showDataLabelsRange val="0"/>
                </c:ext>
                <c:ext xmlns:c16="http://schemas.microsoft.com/office/drawing/2014/chart" uri="{C3380CC4-5D6E-409C-BE32-E72D297353CC}">
                  <c16:uniqueId val="{0000000F-03C6-43D8-999D-59F6F575C69F}"/>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{FE23FDA7-B2FD-47DE-BF66-5B19FBEA863D}</c15:txfldGUID>
                      <c15:f>Diagramm!$I$62</c15:f>
                      <c15:dlblFieldTableCache>
                        <c:ptCount val="1"/>
                      </c15:dlblFieldTableCache>
                    </c15:dlblFTEntry>
                  </c15:dlblFieldTable>
                  <c15:showDataLabelsRange val="0"/>
                </c:ext>
                <c:ext xmlns:c16="http://schemas.microsoft.com/office/drawing/2014/chart" uri="{C3380CC4-5D6E-409C-BE32-E72D297353CC}">
                  <c16:uniqueId val="{00000010-03C6-43D8-999D-59F6F575C69F}"/>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{B8390573-1134-4160-807C-2BD3A6A7743F}</c15:txfldGUID>
                      <c15:f>Diagramm!$I$63</c15:f>
                      <c15:dlblFieldTableCache>
                        <c:ptCount val="1"/>
                      </c15:dlblFieldTableCache>
                    </c15:dlblFTEntry>
                  </c15:dlblFieldTable>
                  <c15:showDataLabelsRange val="0"/>
                </c:ext>
                <c:ext xmlns:c16="http://schemas.microsoft.com/office/drawing/2014/chart" uri="{C3380CC4-5D6E-409C-BE32-E72D297353CC}">
                  <c16:uniqueId val="{00000011-03C6-43D8-999D-59F6F575C69F}"/>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{9467F2A9-75D8-43E5-9A4C-1514176298A0}</c15:txfldGUID>
                      <c15:f>Diagramm!$I$64</c15:f>
                      <c15:dlblFieldTableCache>
                        <c:ptCount val="1"/>
                      </c15:dlblFieldTableCache>
                    </c15:dlblFTEntry>
                  </c15:dlblFieldTable>
                  <c15:showDataLabelsRange val="0"/>
                </c:ext>
                <c:ext xmlns:c16="http://schemas.microsoft.com/office/drawing/2014/chart" uri="{C3380CC4-5D6E-409C-BE32-E72D297353CC}">
                  <c16:uniqueId val="{00000012-03C6-43D8-999D-59F6F575C69F}"/>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{A7AAF783-FFED-44C8-B8F5-12D58552A53A}</c15:txfldGUID>
                      <c15:f>Diagramm!$I$65</c15:f>
                      <c15:dlblFieldTableCache>
                        <c:ptCount val="1"/>
                      </c15:dlblFieldTableCache>
                    </c15:dlblFTEntry>
                  </c15:dlblFieldTable>
                  <c15:showDataLabelsRange val="0"/>
                </c:ext>
                <c:ext xmlns:c16="http://schemas.microsoft.com/office/drawing/2014/chart" uri="{C3380CC4-5D6E-409C-BE32-E72D297353CC}">
                  <c16:uniqueId val="{00000013-03C6-43D8-999D-59F6F575C69F}"/>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{D1405F12-7902-482B-AD71-663ACE9119C0}</c15:txfldGUID>
                      <c15:f>Diagramm!$I$66</c15:f>
                      <c15:dlblFieldTableCache>
                        <c:ptCount val="1"/>
                      </c15:dlblFieldTableCache>
                    </c15:dlblFTEntry>
                  </c15:dlblFieldTable>
                  <c15:showDataLabelsRange val="0"/>
                </c:ext>
                <c:ext xmlns:c16="http://schemas.microsoft.com/office/drawing/2014/chart" uri="{C3380CC4-5D6E-409C-BE32-E72D297353CC}">
                  <c16:uniqueId val="{00000014-03C6-43D8-999D-59F6F575C69F}"/>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{1220FE88-B393-4361-90D4-ED37964EE6B7}</c15:txfldGUID>
                      <c15:f>Diagramm!$I$67</c15:f>
                      <c15:dlblFieldTableCache>
                        <c:ptCount val="1"/>
                      </c15:dlblFieldTableCache>
                    </c15:dlblFTEntry>
                  </c15:dlblFieldTable>
                  <c15:showDataLabelsRange val="0"/>
                </c:ext>
                <c:ext xmlns:c16="http://schemas.microsoft.com/office/drawing/2014/chart" uri="{C3380CC4-5D6E-409C-BE32-E72D297353CC}">
                  <c16:uniqueId val="{00000015-03C6-43D8-999D-59F6F575C69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3C6-43D8-999D-59F6F575C69F}"/>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{D6186C8D-124E-4958-8DDE-C6B4C7752FF4}</c15:txfldGUID>
                      <c15:f>Diagramm!$K$46</c15:f>
                      <c15:dlblFieldTableCache>
                        <c:ptCount val="1"/>
                      </c15:dlblFieldTableCache>
                    </c15:dlblFTEntry>
                  </c15:dlblFieldTable>
                  <c15:showDataLabelsRange val="0"/>
                </c:ext>
                <c:ext xmlns:c16="http://schemas.microsoft.com/office/drawing/2014/chart" uri="{C3380CC4-5D6E-409C-BE32-E72D297353CC}">
                  <c16:uniqueId val="{00000017-03C6-43D8-999D-59F6F575C69F}"/>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{C716CE2F-D96B-4CFA-A006-A7730B55D034}</c15:txfldGUID>
                      <c15:f>Diagramm!$K$47</c15:f>
                      <c15:dlblFieldTableCache>
                        <c:ptCount val="1"/>
                      </c15:dlblFieldTableCache>
                    </c15:dlblFTEntry>
                  </c15:dlblFieldTable>
                  <c15:showDataLabelsRange val="0"/>
                </c:ext>
                <c:ext xmlns:c16="http://schemas.microsoft.com/office/drawing/2014/chart" uri="{C3380CC4-5D6E-409C-BE32-E72D297353CC}">
                  <c16:uniqueId val="{00000018-03C6-43D8-999D-59F6F575C69F}"/>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{A9B0CDE0-1FF3-4236-9D4A-9316013DAD3E}</c15:txfldGUID>
                      <c15:f>Diagramm!$K$48</c15:f>
                      <c15:dlblFieldTableCache>
                        <c:ptCount val="1"/>
                      </c15:dlblFieldTableCache>
                    </c15:dlblFTEntry>
                  </c15:dlblFieldTable>
                  <c15:showDataLabelsRange val="0"/>
                </c:ext>
                <c:ext xmlns:c16="http://schemas.microsoft.com/office/drawing/2014/chart" uri="{C3380CC4-5D6E-409C-BE32-E72D297353CC}">
                  <c16:uniqueId val="{00000019-03C6-43D8-999D-59F6F575C69F}"/>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{8C12E7D1-8D51-4F7E-BC4D-3A7B810C65C9}</c15:txfldGUID>
                      <c15:f>Diagramm!$K$49</c15:f>
                      <c15:dlblFieldTableCache>
                        <c:ptCount val="1"/>
                      </c15:dlblFieldTableCache>
                    </c15:dlblFTEntry>
                  </c15:dlblFieldTable>
                  <c15:showDataLabelsRange val="0"/>
                </c:ext>
                <c:ext xmlns:c16="http://schemas.microsoft.com/office/drawing/2014/chart" uri="{C3380CC4-5D6E-409C-BE32-E72D297353CC}">
                  <c16:uniqueId val="{0000001A-03C6-43D8-999D-59F6F575C69F}"/>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{3310CBB0-13B4-4727-BED4-6798BD36B20B}</c15:txfldGUID>
                      <c15:f>Diagramm!$K$50</c15:f>
                      <c15:dlblFieldTableCache>
                        <c:ptCount val="1"/>
                      </c15:dlblFieldTableCache>
                    </c15:dlblFTEntry>
                  </c15:dlblFieldTable>
                  <c15:showDataLabelsRange val="0"/>
                </c:ext>
                <c:ext xmlns:c16="http://schemas.microsoft.com/office/drawing/2014/chart" uri="{C3380CC4-5D6E-409C-BE32-E72D297353CC}">
                  <c16:uniqueId val="{0000001B-03C6-43D8-999D-59F6F575C69F}"/>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{B115E264-48F5-4C2E-9E22-9FA6482D366C}</c15:txfldGUID>
                      <c15:f>Diagramm!$K$51</c15:f>
                      <c15:dlblFieldTableCache>
                        <c:ptCount val="1"/>
                      </c15:dlblFieldTableCache>
                    </c15:dlblFTEntry>
                  </c15:dlblFieldTable>
                  <c15:showDataLabelsRange val="0"/>
                </c:ext>
                <c:ext xmlns:c16="http://schemas.microsoft.com/office/drawing/2014/chart" uri="{C3380CC4-5D6E-409C-BE32-E72D297353CC}">
                  <c16:uniqueId val="{0000001C-03C6-43D8-999D-59F6F575C69F}"/>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{3B54F916-84BB-406D-AFF9-02599968B694}</c15:txfldGUID>
                      <c15:f>Diagramm!$K$52</c15:f>
                      <c15:dlblFieldTableCache>
                        <c:ptCount val="1"/>
                      </c15:dlblFieldTableCache>
                    </c15:dlblFTEntry>
                  </c15:dlblFieldTable>
                  <c15:showDataLabelsRange val="0"/>
                </c:ext>
                <c:ext xmlns:c16="http://schemas.microsoft.com/office/drawing/2014/chart" uri="{C3380CC4-5D6E-409C-BE32-E72D297353CC}">
                  <c16:uniqueId val="{0000001D-03C6-43D8-999D-59F6F575C69F}"/>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{80D90F66-2981-483B-884B-4B0DA216BD2E}</c15:txfldGUID>
                      <c15:f>Diagramm!$K$53</c15:f>
                      <c15:dlblFieldTableCache>
                        <c:ptCount val="1"/>
                      </c15:dlblFieldTableCache>
                    </c15:dlblFTEntry>
                  </c15:dlblFieldTable>
                  <c15:showDataLabelsRange val="0"/>
                </c:ext>
                <c:ext xmlns:c16="http://schemas.microsoft.com/office/drawing/2014/chart" uri="{C3380CC4-5D6E-409C-BE32-E72D297353CC}">
                  <c16:uniqueId val="{0000001E-03C6-43D8-999D-59F6F575C69F}"/>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{E465F8C9-2A50-493B-8B90-DD2E60E6E8B2}</c15:txfldGUID>
                      <c15:f>Diagramm!$K$54</c15:f>
                      <c15:dlblFieldTableCache>
                        <c:ptCount val="1"/>
                      </c15:dlblFieldTableCache>
                    </c15:dlblFTEntry>
                  </c15:dlblFieldTable>
                  <c15:showDataLabelsRange val="0"/>
                </c:ext>
                <c:ext xmlns:c16="http://schemas.microsoft.com/office/drawing/2014/chart" uri="{C3380CC4-5D6E-409C-BE32-E72D297353CC}">
                  <c16:uniqueId val="{0000001F-03C6-43D8-999D-59F6F575C69F}"/>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{71C8DEAE-AD5A-41EE-B317-52E4549CD8A4}</c15:txfldGUID>
                      <c15:f>Diagramm!$K$55</c15:f>
                      <c15:dlblFieldTableCache>
                        <c:ptCount val="1"/>
                      </c15:dlblFieldTableCache>
                    </c15:dlblFTEntry>
                  </c15:dlblFieldTable>
                  <c15:showDataLabelsRange val="0"/>
                </c:ext>
                <c:ext xmlns:c16="http://schemas.microsoft.com/office/drawing/2014/chart" uri="{C3380CC4-5D6E-409C-BE32-E72D297353CC}">
                  <c16:uniqueId val="{00000020-03C6-43D8-999D-59F6F575C69F}"/>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{0BB6971E-D43C-4264-A4A4-BC6EE0B50062}</c15:txfldGUID>
                      <c15:f>Diagramm!$K$56</c15:f>
                      <c15:dlblFieldTableCache>
                        <c:ptCount val="1"/>
                      </c15:dlblFieldTableCache>
                    </c15:dlblFTEntry>
                  </c15:dlblFieldTable>
                  <c15:showDataLabelsRange val="0"/>
                </c:ext>
                <c:ext xmlns:c16="http://schemas.microsoft.com/office/drawing/2014/chart" uri="{C3380CC4-5D6E-409C-BE32-E72D297353CC}">
                  <c16:uniqueId val="{00000021-03C6-43D8-999D-59F6F575C69F}"/>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{05487063-8DF7-40C7-85D9-ACE3B9EB6020}</c15:txfldGUID>
                      <c15:f>Diagramm!$K$57</c15:f>
                      <c15:dlblFieldTableCache>
                        <c:ptCount val="1"/>
                      </c15:dlblFieldTableCache>
                    </c15:dlblFTEntry>
                  </c15:dlblFieldTable>
                  <c15:showDataLabelsRange val="0"/>
                </c:ext>
                <c:ext xmlns:c16="http://schemas.microsoft.com/office/drawing/2014/chart" uri="{C3380CC4-5D6E-409C-BE32-E72D297353CC}">
                  <c16:uniqueId val="{00000022-03C6-43D8-999D-59F6F575C69F}"/>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{976B4FBE-C789-4C40-9774-F74704611608}</c15:txfldGUID>
                      <c15:f>Diagramm!$K$58</c15:f>
                      <c15:dlblFieldTableCache>
                        <c:ptCount val="1"/>
                      </c15:dlblFieldTableCache>
                    </c15:dlblFTEntry>
                  </c15:dlblFieldTable>
                  <c15:showDataLabelsRange val="0"/>
                </c:ext>
                <c:ext xmlns:c16="http://schemas.microsoft.com/office/drawing/2014/chart" uri="{C3380CC4-5D6E-409C-BE32-E72D297353CC}">
                  <c16:uniqueId val="{00000023-03C6-43D8-999D-59F6F575C69F}"/>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{D880CF24-EDAA-4BFB-ABEC-42179CB65B75}</c15:txfldGUID>
                      <c15:f>Diagramm!$K$59</c15:f>
                      <c15:dlblFieldTableCache>
                        <c:ptCount val="1"/>
                      </c15:dlblFieldTableCache>
                    </c15:dlblFTEntry>
                  </c15:dlblFieldTable>
                  <c15:showDataLabelsRange val="0"/>
                </c:ext>
                <c:ext xmlns:c16="http://schemas.microsoft.com/office/drawing/2014/chart" uri="{C3380CC4-5D6E-409C-BE32-E72D297353CC}">
                  <c16:uniqueId val="{00000024-03C6-43D8-999D-59F6F575C69F}"/>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{7A0EE7E0-55BE-4054-8EE2-93D609B75986}</c15:txfldGUID>
                      <c15:f>Diagramm!$K$60</c15:f>
                      <c15:dlblFieldTableCache>
                        <c:ptCount val="1"/>
                      </c15:dlblFieldTableCache>
                    </c15:dlblFTEntry>
                  </c15:dlblFieldTable>
                  <c15:showDataLabelsRange val="0"/>
                </c:ext>
                <c:ext xmlns:c16="http://schemas.microsoft.com/office/drawing/2014/chart" uri="{C3380CC4-5D6E-409C-BE32-E72D297353CC}">
                  <c16:uniqueId val="{00000025-03C6-43D8-999D-59F6F575C69F}"/>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{2AC36683-440F-45A6-A567-DBE3E49E1366}</c15:txfldGUID>
                      <c15:f>Diagramm!$K$61</c15:f>
                      <c15:dlblFieldTableCache>
                        <c:ptCount val="1"/>
                      </c15:dlblFieldTableCache>
                    </c15:dlblFTEntry>
                  </c15:dlblFieldTable>
                  <c15:showDataLabelsRange val="0"/>
                </c:ext>
                <c:ext xmlns:c16="http://schemas.microsoft.com/office/drawing/2014/chart" uri="{C3380CC4-5D6E-409C-BE32-E72D297353CC}">
                  <c16:uniqueId val="{00000026-03C6-43D8-999D-59F6F575C69F}"/>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{9E17CE12-D915-4F4E-A956-C1D12EB1101F}</c15:txfldGUID>
                      <c15:f>Diagramm!$K$62</c15:f>
                      <c15:dlblFieldTableCache>
                        <c:ptCount val="1"/>
                      </c15:dlblFieldTableCache>
                    </c15:dlblFTEntry>
                  </c15:dlblFieldTable>
                  <c15:showDataLabelsRange val="0"/>
                </c:ext>
                <c:ext xmlns:c16="http://schemas.microsoft.com/office/drawing/2014/chart" uri="{C3380CC4-5D6E-409C-BE32-E72D297353CC}">
                  <c16:uniqueId val="{00000027-03C6-43D8-999D-59F6F575C69F}"/>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{2AA4C44C-F339-4C8D-8B42-CDBD3E36D8FB}</c15:txfldGUID>
                      <c15:f>Diagramm!$K$63</c15:f>
                      <c15:dlblFieldTableCache>
                        <c:ptCount val="1"/>
                      </c15:dlblFieldTableCache>
                    </c15:dlblFTEntry>
                  </c15:dlblFieldTable>
                  <c15:showDataLabelsRange val="0"/>
                </c:ext>
                <c:ext xmlns:c16="http://schemas.microsoft.com/office/drawing/2014/chart" uri="{C3380CC4-5D6E-409C-BE32-E72D297353CC}">
                  <c16:uniqueId val="{00000028-03C6-43D8-999D-59F6F575C69F}"/>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{6A1732CF-FE90-4027-AB5D-E831D20B21FC}</c15:txfldGUID>
                      <c15:f>Diagramm!$K$64</c15:f>
                      <c15:dlblFieldTableCache>
                        <c:ptCount val="1"/>
                      </c15:dlblFieldTableCache>
                    </c15:dlblFTEntry>
                  </c15:dlblFieldTable>
                  <c15:showDataLabelsRange val="0"/>
                </c:ext>
                <c:ext xmlns:c16="http://schemas.microsoft.com/office/drawing/2014/chart" uri="{C3380CC4-5D6E-409C-BE32-E72D297353CC}">
                  <c16:uniqueId val="{00000029-03C6-43D8-999D-59F6F575C69F}"/>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{96A1F395-DCFC-41A1-A50C-0B7A8AA4EB88}</c15:txfldGUID>
                      <c15:f>Diagramm!$K$65</c15:f>
                      <c15:dlblFieldTableCache>
                        <c:ptCount val="1"/>
                      </c15:dlblFieldTableCache>
                    </c15:dlblFTEntry>
                  </c15:dlblFieldTable>
                  <c15:showDataLabelsRange val="0"/>
                </c:ext>
                <c:ext xmlns:c16="http://schemas.microsoft.com/office/drawing/2014/chart" uri="{C3380CC4-5D6E-409C-BE32-E72D297353CC}">
                  <c16:uniqueId val="{0000002A-03C6-43D8-999D-59F6F575C69F}"/>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{B21D54ED-5545-470D-97AB-D284272F6593}</c15:txfldGUID>
                      <c15:f>Diagramm!$K$66</c15:f>
                      <c15:dlblFieldTableCache>
                        <c:ptCount val="1"/>
                      </c15:dlblFieldTableCache>
                    </c15:dlblFTEntry>
                  </c15:dlblFieldTable>
                  <c15:showDataLabelsRange val="0"/>
                </c:ext>
                <c:ext xmlns:c16="http://schemas.microsoft.com/office/drawing/2014/chart" uri="{C3380CC4-5D6E-409C-BE32-E72D297353CC}">
                  <c16:uniqueId val="{0000002B-03C6-43D8-999D-59F6F575C69F}"/>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{393D267E-461F-4ACC-B86D-C81FB8214580}</c15:txfldGUID>
                      <c15:f>Diagramm!$K$67</c15:f>
                      <c15:dlblFieldTableCache>
                        <c:ptCount val="1"/>
                      </c15:dlblFieldTableCache>
                    </c15:dlblFTEntry>
                  </c15:dlblFieldTable>
                  <c15:showDataLabelsRange val="0"/>
                </c:ext>
                <c:ext xmlns:c16="http://schemas.microsoft.com/office/drawing/2014/chart" uri="{C3380CC4-5D6E-409C-BE32-E72D297353CC}">
                  <c16:uniqueId val="{0000002C-03C6-43D8-999D-59F6F575C69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3C6-43D8-999D-59F6F575C69F}"/>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{A53B0D41-6BF6-4001-B0DC-0D2AEA11B712}</c15:txfldGUID>
                      <c15:f>Diagramm!$J$46</c15:f>
                      <c15:dlblFieldTableCache>
                        <c:ptCount val="1"/>
                      </c15:dlblFieldTableCache>
                    </c15:dlblFTEntry>
                  </c15:dlblFieldTable>
                  <c15:showDataLabelsRange val="0"/>
                </c:ext>
                <c:ext xmlns:c16="http://schemas.microsoft.com/office/drawing/2014/chart" uri="{C3380CC4-5D6E-409C-BE32-E72D297353CC}">
                  <c16:uniqueId val="{0000002E-03C6-43D8-999D-59F6F575C69F}"/>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{9BA08076-27AF-412B-974A-105E19205050}</c15:txfldGUID>
                      <c15:f>Diagramm!$J$47</c15:f>
                      <c15:dlblFieldTableCache>
                        <c:ptCount val="1"/>
                      </c15:dlblFieldTableCache>
                    </c15:dlblFTEntry>
                  </c15:dlblFieldTable>
                  <c15:showDataLabelsRange val="0"/>
                </c:ext>
                <c:ext xmlns:c16="http://schemas.microsoft.com/office/drawing/2014/chart" uri="{C3380CC4-5D6E-409C-BE32-E72D297353CC}">
                  <c16:uniqueId val="{0000002F-03C6-43D8-999D-59F6F575C69F}"/>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{9C2AF3A8-5070-4DEA-9FB9-A4E83B886E6B}</c15:txfldGUID>
                      <c15:f>Diagramm!$J$48</c15:f>
                      <c15:dlblFieldTableCache>
                        <c:ptCount val="1"/>
                      </c15:dlblFieldTableCache>
                    </c15:dlblFTEntry>
                  </c15:dlblFieldTable>
                  <c15:showDataLabelsRange val="0"/>
                </c:ext>
                <c:ext xmlns:c16="http://schemas.microsoft.com/office/drawing/2014/chart" uri="{C3380CC4-5D6E-409C-BE32-E72D297353CC}">
                  <c16:uniqueId val="{00000030-03C6-43D8-999D-59F6F575C69F}"/>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{DEB485F6-179C-4E70-A0E1-BABDE785CCED}</c15:txfldGUID>
                      <c15:f>Diagramm!$J$49</c15:f>
                      <c15:dlblFieldTableCache>
                        <c:ptCount val="1"/>
                      </c15:dlblFieldTableCache>
                    </c15:dlblFTEntry>
                  </c15:dlblFieldTable>
                  <c15:showDataLabelsRange val="0"/>
                </c:ext>
                <c:ext xmlns:c16="http://schemas.microsoft.com/office/drawing/2014/chart" uri="{C3380CC4-5D6E-409C-BE32-E72D297353CC}">
                  <c16:uniqueId val="{00000031-03C6-43D8-999D-59F6F575C69F}"/>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{1216AB2D-D2E4-4637-A325-360B3B216AA0}</c15:txfldGUID>
                      <c15:f>Diagramm!$J$50</c15:f>
                      <c15:dlblFieldTableCache>
                        <c:ptCount val="1"/>
                      </c15:dlblFieldTableCache>
                    </c15:dlblFTEntry>
                  </c15:dlblFieldTable>
                  <c15:showDataLabelsRange val="0"/>
                </c:ext>
                <c:ext xmlns:c16="http://schemas.microsoft.com/office/drawing/2014/chart" uri="{C3380CC4-5D6E-409C-BE32-E72D297353CC}">
                  <c16:uniqueId val="{00000032-03C6-43D8-999D-59F6F575C69F}"/>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{0CFE2A91-E9D2-4785-8944-F703E4253DFB}</c15:txfldGUID>
                      <c15:f>Diagramm!$J$51</c15:f>
                      <c15:dlblFieldTableCache>
                        <c:ptCount val="1"/>
                      </c15:dlblFieldTableCache>
                    </c15:dlblFTEntry>
                  </c15:dlblFieldTable>
                  <c15:showDataLabelsRange val="0"/>
                </c:ext>
                <c:ext xmlns:c16="http://schemas.microsoft.com/office/drawing/2014/chart" uri="{C3380CC4-5D6E-409C-BE32-E72D297353CC}">
                  <c16:uniqueId val="{00000033-03C6-43D8-999D-59F6F575C69F}"/>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{CB55E2A6-A846-4B27-B8B4-F97B018FEEA3}</c15:txfldGUID>
                      <c15:f>Diagramm!$J$52</c15:f>
                      <c15:dlblFieldTableCache>
                        <c:ptCount val="1"/>
                      </c15:dlblFieldTableCache>
                    </c15:dlblFTEntry>
                  </c15:dlblFieldTable>
                  <c15:showDataLabelsRange val="0"/>
                </c:ext>
                <c:ext xmlns:c16="http://schemas.microsoft.com/office/drawing/2014/chart" uri="{C3380CC4-5D6E-409C-BE32-E72D297353CC}">
                  <c16:uniqueId val="{00000034-03C6-43D8-999D-59F6F575C69F}"/>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{B3B391C5-4009-466E-B252-6298922E87D9}</c15:txfldGUID>
                      <c15:f>Diagramm!$J$53</c15:f>
                      <c15:dlblFieldTableCache>
                        <c:ptCount val="1"/>
                      </c15:dlblFieldTableCache>
                    </c15:dlblFTEntry>
                  </c15:dlblFieldTable>
                  <c15:showDataLabelsRange val="0"/>
                </c:ext>
                <c:ext xmlns:c16="http://schemas.microsoft.com/office/drawing/2014/chart" uri="{C3380CC4-5D6E-409C-BE32-E72D297353CC}">
                  <c16:uniqueId val="{00000035-03C6-43D8-999D-59F6F575C69F}"/>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{9A9C39ED-7B5D-4BBE-9971-A8685618DD38}</c15:txfldGUID>
                      <c15:f>Diagramm!$J$54</c15:f>
                      <c15:dlblFieldTableCache>
                        <c:ptCount val="1"/>
                      </c15:dlblFieldTableCache>
                    </c15:dlblFTEntry>
                  </c15:dlblFieldTable>
                  <c15:showDataLabelsRange val="0"/>
                </c:ext>
                <c:ext xmlns:c16="http://schemas.microsoft.com/office/drawing/2014/chart" uri="{C3380CC4-5D6E-409C-BE32-E72D297353CC}">
                  <c16:uniqueId val="{00000036-03C6-43D8-999D-59F6F575C69F}"/>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{0CC4B993-5A89-4520-9B5F-64610880619C}</c15:txfldGUID>
                      <c15:f>Diagramm!$J$55</c15:f>
                      <c15:dlblFieldTableCache>
                        <c:ptCount val="1"/>
                      </c15:dlblFieldTableCache>
                    </c15:dlblFTEntry>
                  </c15:dlblFieldTable>
                  <c15:showDataLabelsRange val="0"/>
                </c:ext>
                <c:ext xmlns:c16="http://schemas.microsoft.com/office/drawing/2014/chart" uri="{C3380CC4-5D6E-409C-BE32-E72D297353CC}">
                  <c16:uniqueId val="{00000037-03C6-43D8-999D-59F6F575C69F}"/>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{080D2E4C-2482-419F-B461-8DB26B03CEFB}</c15:txfldGUID>
                      <c15:f>Diagramm!$J$56</c15:f>
                      <c15:dlblFieldTableCache>
                        <c:ptCount val="1"/>
                      </c15:dlblFieldTableCache>
                    </c15:dlblFTEntry>
                  </c15:dlblFieldTable>
                  <c15:showDataLabelsRange val="0"/>
                </c:ext>
                <c:ext xmlns:c16="http://schemas.microsoft.com/office/drawing/2014/chart" uri="{C3380CC4-5D6E-409C-BE32-E72D297353CC}">
                  <c16:uniqueId val="{00000038-03C6-43D8-999D-59F6F575C69F}"/>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{284C8FF6-28BD-4C69-884B-D4246D7EE6EA}</c15:txfldGUID>
                      <c15:f>Diagramm!$J$57</c15:f>
                      <c15:dlblFieldTableCache>
                        <c:ptCount val="1"/>
                      </c15:dlblFieldTableCache>
                    </c15:dlblFTEntry>
                  </c15:dlblFieldTable>
                  <c15:showDataLabelsRange val="0"/>
                </c:ext>
                <c:ext xmlns:c16="http://schemas.microsoft.com/office/drawing/2014/chart" uri="{C3380CC4-5D6E-409C-BE32-E72D297353CC}">
                  <c16:uniqueId val="{00000039-03C6-43D8-999D-59F6F575C69F}"/>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{36AECD1B-860C-4531-B3C1-6F30E2C47B45}</c15:txfldGUID>
                      <c15:f>Diagramm!$J$58</c15:f>
                      <c15:dlblFieldTableCache>
                        <c:ptCount val="1"/>
                      </c15:dlblFieldTableCache>
                    </c15:dlblFTEntry>
                  </c15:dlblFieldTable>
                  <c15:showDataLabelsRange val="0"/>
                </c:ext>
                <c:ext xmlns:c16="http://schemas.microsoft.com/office/drawing/2014/chart" uri="{C3380CC4-5D6E-409C-BE32-E72D297353CC}">
                  <c16:uniqueId val="{0000003A-03C6-43D8-999D-59F6F575C69F}"/>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{441266DB-F6A4-4337-BEDC-FB8A84EC663A}</c15:txfldGUID>
                      <c15:f>Diagramm!$J$59</c15:f>
                      <c15:dlblFieldTableCache>
                        <c:ptCount val="1"/>
                      </c15:dlblFieldTableCache>
                    </c15:dlblFTEntry>
                  </c15:dlblFieldTable>
                  <c15:showDataLabelsRange val="0"/>
                </c:ext>
                <c:ext xmlns:c16="http://schemas.microsoft.com/office/drawing/2014/chart" uri="{C3380CC4-5D6E-409C-BE32-E72D297353CC}">
                  <c16:uniqueId val="{0000003B-03C6-43D8-999D-59F6F575C69F}"/>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{356E1142-E6FE-43D4-A077-F4E4E622874F}</c15:txfldGUID>
                      <c15:f>Diagramm!$J$60</c15:f>
                      <c15:dlblFieldTableCache>
                        <c:ptCount val="1"/>
                      </c15:dlblFieldTableCache>
                    </c15:dlblFTEntry>
                  </c15:dlblFieldTable>
                  <c15:showDataLabelsRange val="0"/>
                </c:ext>
                <c:ext xmlns:c16="http://schemas.microsoft.com/office/drawing/2014/chart" uri="{C3380CC4-5D6E-409C-BE32-E72D297353CC}">
                  <c16:uniqueId val="{0000003C-03C6-43D8-999D-59F6F575C69F}"/>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{2E073128-E73F-40B3-A1DF-3008130BF008}</c15:txfldGUID>
                      <c15:f>Diagramm!$J$61</c15:f>
                      <c15:dlblFieldTableCache>
                        <c:ptCount val="1"/>
                      </c15:dlblFieldTableCache>
                    </c15:dlblFTEntry>
                  </c15:dlblFieldTable>
                  <c15:showDataLabelsRange val="0"/>
                </c:ext>
                <c:ext xmlns:c16="http://schemas.microsoft.com/office/drawing/2014/chart" uri="{C3380CC4-5D6E-409C-BE32-E72D297353CC}">
                  <c16:uniqueId val="{0000003D-03C6-43D8-999D-59F6F575C69F}"/>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{F398618D-93B7-4DD0-BF9E-1D9A3E35D6BA}</c15:txfldGUID>
                      <c15:f>Diagramm!$J$62</c15:f>
                      <c15:dlblFieldTableCache>
                        <c:ptCount val="1"/>
                      </c15:dlblFieldTableCache>
                    </c15:dlblFTEntry>
                  </c15:dlblFieldTable>
                  <c15:showDataLabelsRange val="0"/>
                </c:ext>
                <c:ext xmlns:c16="http://schemas.microsoft.com/office/drawing/2014/chart" uri="{C3380CC4-5D6E-409C-BE32-E72D297353CC}">
                  <c16:uniqueId val="{0000003E-03C6-43D8-999D-59F6F575C69F}"/>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{9545E0D0-F2BD-448E-BF76-60DB377456C9}</c15:txfldGUID>
                      <c15:f>Diagramm!$J$63</c15:f>
                      <c15:dlblFieldTableCache>
                        <c:ptCount val="1"/>
                      </c15:dlblFieldTableCache>
                    </c15:dlblFTEntry>
                  </c15:dlblFieldTable>
                  <c15:showDataLabelsRange val="0"/>
                </c:ext>
                <c:ext xmlns:c16="http://schemas.microsoft.com/office/drawing/2014/chart" uri="{C3380CC4-5D6E-409C-BE32-E72D297353CC}">
                  <c16:uniqueId val="{0000003F-03C6-43D8-999D-59F6F575C69F}"/>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{B7F3E83B-7B2C-4A7C-93CB-D8BFD2F13CA9}</c15:txfldGUID>
                      <c15:f>Diagramm!$J$64</c15:f>
                      <c15:dlblFieldTableCache>
                        <c:ptCount val="1"/>
                      </c15:dlblFieldTableCache>
                    </c15:dlblFTEntry>
                  </c15:dlblFieldTable>
                  <c15:showDataLabelsRange val="0"/>
                </c:ext>
                <c:ext xmlns:c16="http://schemas.microsoft.com/office/drawing/2014/chart" uri="{C3380CC4-5D6E-409C-BE32-E72D297353CC}">
                  <c16:uniqueId val="{00000040-03C6-43D8-999D-59F6F575C69F}"/>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{1663BFE8-834D-450D-B602-107C7DAC0408}</c15:txfldGUID>
                      <c15:f>Diagramm!$J$65</c15:f>
                      <c15:dlblFieldTableCache>
                        <c:ptCount val="1"/>
                      </c15:dlblFieldTableCache>
                    </c15:dlblFTEntry>
                  </c15:dlblFieldTable>
                  <c15:showDataLabelsRange val="0"/>
                </c:ext>
                <c:ext xmlns:c16="http://schemas.microsoft.com/office/drawing/2014/chart" uri="{C3380CC4-5D6E-409C-BE32-E72D297353CC}">
                  <c16:uniqueId val="{00000041-03C6-43D8-999D-59F6F575C69F}"/>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{5ACBC5F5-AA62-444F-99C3-79F1643395E1}</c15:txfldGUID>
                      <c15:f>Diagramm!$J$66</c15:f>
                      <c15:dlblFieldTableCache>
                        <c:ptCount val="1"/>
                      </c15:dlblFieldTableCache>
                    </c15:dlblFTEntry>
                  </c15:dlblFieldTable>
                  <c15:showDataLabelsRange val="0"/>
                </c:ext>
                <c:ext xmlns:c16="http://schemas.microsoft.com/office/drawing/2014/chart" uri="{C3380CC4-5D6E-409C-BE32-E72D297353CC}">
                  <c16:uniqueId val="{00000042-03C6-43D8-999D-59F6F575C69F}"/>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{B79B123D-5B0D-4D55-9650-6C7625990805}</c15:txfldGUID>
                      <c15:f>Diagramm!$J$67</c15:f>
                      <c15:dlblFieldTableCache>
                        <c:ptCount val="1"/>
                      </c15:dlblFieldTableCache>
                    </c15:dlblFTEntry>
                  </c15:dlblFieldTable>
                  <c15:showDataLabelsRange val="0"/>
                </c:ext>
                <c:ext xmlns:c16="http://schemas.microsoft.com/office/drawing/2014/chart" uri="{C3380CC4-5D6E-409C-BE32-E72D297353CC}">
                  <c16:uniqueId val="{00000043-03C6-43D8-999D-59F6F575C69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3C6-43D8-999D-59F6F575C69F}"/>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87F-4ACA-84CC-74DEB09B2CB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87F-4ACA-84CC-74DEB09B2CB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87F-4ACA-84CC-74DEB09B2CB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87F-4ACA-84CC-74DEB09B2CB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87F-4ACA-84CC-74DEB09B2CB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87F-4ACA-84CC-74DEB09B2CB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87F-4ACA-84CC-74DEB09B2CB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87F-4ACA-84CC-74DEB09B2CB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87F-4ACA-84CC-74DEB09B2CB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87F-4ACA-84CC-74DEB09B2CB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87F-4ACA-84CC-74DEB09B2CB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87F-4ACA-84CC-74DEB09B2CB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87F-4ACA-84CC-74DEB09B2CB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87F-4ACA-84CC-74DEB09B2CB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87F-4ACA-84CC-74DEB09B2CB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87F-4ACA-84CC-74DEB09B2CB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87F-4ACA-84CC-74DEB09B2CB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87F-4ACA-84CC-74DEB09B2CB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887F-4ACA-84CC-74DEB09B2CB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887F-4ACA-84CC-74DEB09B2CB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887F-4ACA-84CC-74DEB09B2CB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887F-4ACA-84CC-74DEB09B2CB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887F-4ACA-84CC-74DEB09B2CBF}"/>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887F-4ACA-84CC-74DEB09B2CB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887F-4ACA-84CC-74DEB09B2CB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887F-4ACA-84CC-74DEB09B2CB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887F-4ACA-84CC-74DEB09B2CB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887F-4ACA-84CC-74DEB09B2CB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887F-4ACA-84CC-74DEB09B2CB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887F-4ACA-84CC-74DEB09B2CB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887F-4ACA-84CC-74DEB09B2CB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887F-4ACA-84CC-74DEB09B2CB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887F-4ACA-84CC-74DEB09B2CB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887F-4ACA-84CC-74DEB09B2CB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887F-4ACA-84CC-74DEB09B2CB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887F-4ACA-84CC-74DEB09B2CB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887F-4ACA-84CC-74DEB09B2CB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887F-4ACA-84CC-74DEB09B2CB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887F-4ACA-84CC-74DEB09B2CB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887F-4ACA-84CC-74DEB09B2CB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887F-4ACA-84CC-74DEB09B2CB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887F-4ACA-84CC-74DEB09B2CB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887F-4ACA-84CC-74DEB09B2CB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887F-4ACA-84CC-74DEB09B2CB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887F-4ACA-84CC-74DEB09B2CB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887F-4ACA-84CC-74DEB09B2CBF}"/>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887F-4ACA-84CC-74DEB09B2CB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887F-4ACA-84CC-74DEB09B2CB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887F-4ACA-84CC-74DEB09B2CB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887F-4ACA-84CC-74DEB09B2CB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887F-4ACA-84CC-74DEB09B2CB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887F-4ACA-84CC-74DEB09B2CB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887F-4ACA-84CC-74DEB09B2CB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887F-4ACA-84CC-74DEB09B2CB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887F-4ACA-84CC-74DEB09B2CB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887F-4ACA-84CC-74DEB09B2CB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887F-4ACA-84CC-74DEB09B2CB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887F-4ACA-84CC-74DEB09B2CB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887F-4ACA-84CC-74DEB09B2CB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887F-4ACA-84CC-74DEB09B2CB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887F-4ACA-84CC-74DEB09B2CB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887F-4ACA-84CC-74DEB09B2CB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887F-4ACA-84CC-74DEB09B2CB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887F-4ACA-84CC-74DEB09B2CB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887F-4ACA-84CC-74DEB09B2CB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887F-4ACA-84CC-74DEB09B2CB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887F-4ACA-84CC-74DEB09B2CB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887F-4ACA-84CC-74DEB09B2CB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887F-4ACA-84CC-74DEB09B2CBF}"/>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100.69454237766182</c:v>
                </c:pt>
                <c:pt idx="2">
                  <c:v>102.63009448596814</c:v>
                </c:pt>
                <c:pt idx="3">
                  <c:v>102.04484557890284</c:v>
                </c:pt>
                <c:pt idx="4">
                  <c:v>102.11535749541673</c:v>
                </c:pt>
                <c:pt idx="5">
                  <c:v>102.14708785784798</c:v>
                </c:pt>
                <c:pt idx="6">
                  <c:v>103.72302919193343</c:v>
                </c:pt>
                <c:pt idx="7">
                  <c:v>103.84289945000704</c:v>
                </c:pt>
                <c:pt idx="8">
                  <c:v>103.58553095473135</c:v>
                </c:pt>
                <c:pt idx="9">
                  <c:v>104.12494711606261</c:v>
                </c:pt>
                <c:pt idx="10">
                  <c:v>105.4294175715696</c:v>
                </c:pt>
                <c:pt idx="11">
                  <c:v>106.29671414469047</c:v>
                </c:pt>
                <c:pt idx="12">
                  <c:v>107.4319560005641</c:v>
                </c:pt>
                <c:pt idx="13">
                  <c:v>108.16527993230855</c:v>
                </c:pt>
                <c:pt idx="14">
                  <c:v>109.02199971795234</c:v>
                </c:pt>
                <c:pt idx="15">
                  <c:v>109.28641940487942</c:v>
                </c:pt>
                <c:pt idx="16">
                  <c:v>109.12776759272317</c:v>
                </c:pt>
                <c:pt idx="17">
                  <c:v>109.4380200253843</c:v>
                </c:pt>
                <c:pt idx="18">
                  <c:v>110.43223804823015</c:v>
                </c:pt>
                <c:pt idx="19">
                  <c:v>109.84698914116487</c:v>
                </c:pt>
                <c:pt idx="20">
                  <c:v>109.08193484698914</c:v>
                </c:pt>
                <c:pt idx="21">
                  <c:v>108.24989423212523</c:v>
                </c:pt>
                <c:pt idx="22">
                  <c:v>110.24538146946834</c:v>
                </c:pt>
                <c:pt idx="23">
                  <c:v>110.24890706529405</c:v>
                </c:pt>
                <c:pt idx="24">
                  <c:v>109.5543646876322</c:v>
                </c:pt>
              </c:numCache>
            </c:numRef>
          </c:val>
          <c:smooth val="0"/>
          <c:extLst>
            <c:ext xmlns:c16="http://schemas.microsoft.com/office/drawing/2014/chart" uri="{C3380CC4-5D6E-409C-BE32-E72D297353CC}">
              <c16:uniqueId val="{00000000-489D-4A8A-9366-A04A84477FC6}"/>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102.04233197177868</c:v>
                </c:pt>
                <c:pt idx="2">
                  <c:v>114.18492387671742</c:v>
                </c:pt>
                <c:pt idx="3">
                  <c:v>115.59598960267358</c:v>
                </c:pt>
                <c:pt idx="4">
                  <c:v>113.99925733382845</c:v>
                </c:pt>
                <c:pt idx="5">
                  <c:v>114.81619012253992</c:v>
                </c:pt>
                <c:pt idx="6">
                  <c:v>118.30672112885259</c:v>
                </c:pt>
                <c:pt idx="7">
                  <c:v>116.04158930560713</c:v>
                </c:pt>
                <c:pt idx="8">
                  <c:v>116.93278871147419</c:v>
                </c:pt>
                <c:pt idx="9">
                  <c:v>120.42331971778685</c:v>
                </c:pt>
                <c:pt idx="10">
                  <c:v>120.72038618640921</c:v>
                </c:pt>
                <c:pt idx="11">
                  <c:v>119.64352023765316</c:v>
                </c:pt>
                <c:pt idx="12">
                  <c:v>117.08132194578538</c:v>
                </c:pt>
                <c:pt idx="13">
                  <c:v>119.68065354623096</c:v>
                </c:pt>
                <c:pt idx="14">
                  <c:v>121.72298551800966</c:v>
                </c:pt>
                <c:pt idx="15">
                  <c:v>121.38878574080951</c:v>
                </c:pt>
                <c:pt idx="16">
                  <c:v>121.01745265503156</c:v>
                </c:pt>
                <c:pt idx="17">
                  <c:v>122.65131823245451</c:v>
                </c:pt>
                <c:pt idx="18">
                  <c:v>122.83698477534348</c:v>
                </c:pt>
                <c:pt idx="19">
                  <c:v>123.50538432974378</c:v>
                </c:pt>
                <c:pt idx="20">
                  <c:v>122.94838470107688</c:v>
                </c:pt>
                <c:pt idx="21">
                  <c:v>125.77051615298925</c:v>
                </c:pt>
                <c:pt idx="22">
                  <c:v>129.63238024507984</c:v>
                </c:pt>
                <c:pt idx="23">
                  <c:v>131.48904567396954</c:v>
                </c:pt>
                <c:pt idx="24">
                  <c:v>123.9509840326773</c:v>
                </c:pt>
              </c:numCache>
            </c:numRef>
          </c:val>
          <c:smooth val="0"/>
          <c:extLst>
            <c:ext xmlns:c16="http://schemas.microsoft.com/office/drawing/2014/chart" uri="{C3380CC4-5D6E-409C-BE32-E72D297353CC}">
              <c16:uniqueId val="{00000001-489D-4A8A-9366-A04A84477FC6}"/>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100.83565459610028</c:v>
                </c:pt>
                <c:pt idx="2">
                  <c:v>117.22376973073352</c:v>
                </c:pt>
                <c:pt idx="3">
                  <c:v>117.15413184772517</c:v>
                </c:pt>
                <c:pt idx="4">
                  <c:v>113.9275766016713</c:v>
                </c:pt>
                <c:pt idx="5">
                  <c:v>115.94707520891365</c:v>
                </c:pt>
                <c:pt idx="6">
                  <c:v>115.94707520891365</c:v>
                </c:pt>
                <c:pt idx="7">
                  <c:v>115.66852367688023</c:v>
                </c:pt>
                <c:pt idx="8">
                  <c:v>113.69545032497679</c:v>
                </c:pt>
                <c:pt idx="9">
                  <c:v>116.41132776230269</c:v>
                </c:pt>
                <c:pt idx="10">
                  <c:v>113.46332404828226</c:v>
                </c:pt>
                <c:pt idx="11">
                  <c:v>114.34540389972145</c:v>
                </c:pt>
                <c:pt idx="12">
                  <c:v>112.60445682451254</c:v>
                </c:pt>
                <c:pt idx="13">
                  <c:v>114.29897864438254</c:v>
                </c:pt>
                <c:pt idx="14">
                  <c:v>112.72051996285978</c:v>
                </c:pt>
                <c:pt idx="15">
                  <c:v>112.41875580315693</c:v>
                </c:pt>
                <c:pt idx="16">
                  <c:v>109.47075208913648</c:v>
                </c:pt>
                <c:pt idx="17">
                  <c:v>111.0724233983287</c:v>
                </c:pt>
                <c:pt idx="18">
                  <c:v>108.84401114206128</c:v>
                </c:pt>
                <c:pt idx="19">
                  <c:v>108.05478180129991</c:v>
                </c:pt>
                <c:pt idx="20">
                  <c:v>106.63881151346332</c:v>
                </c:pt>
                <c:pt idx="21">
                  <c:v>109.07613741875582</c:v>
                </c:pt>
                <c:pt idx="22">
                  <c:v>107.45125348189416</c:v>
                </c:pt>
                <c:pt idx="23">
                  <c:v>106.70844939647168</c:v>
                </c:pt>
                <c:pt idx="24">
                  <c:v>102.59981429897864</c:v>
                </c:pt>
              </c:numCache>
            </c:numRef>
          </c:val>
          <c:smooth val="0"/>
          <c:extLst>
            <c:ext xmlns:c16="http://schemas.microsoft.com/office/drawing/2014/chart" uri="{C3380CC4-5D6E-409C-BE32-E72D297353CC}">
              <c16:uniqueId val="{00000002-489D-4A8A-9366-A04A84477FC6}"/>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489D-4A8A-9366-A04A84477FC6}"/>
                </c:ext>
              </c:extLst>
            </c:dLbl>
            <c:dLbl>
              <c:idx val="1"/>
              <c:delete val="1"/>
              <c:extLst>
                <c:ext xmlns:c15="http://schemas.microsoft.com/office/drawing/2012/chart" uri="{CE6537A1-D6FC-4f65-9D91-7224C49458BB}"/>
                <c:ext xmlns:c16="http://schemas.microsoft.com/office/drawing/2014/chart" uri="{C3380CC4-5D6E-409C-BE32-E72D297353CC}">
                  <c16:uniqueId val="{00000004-489D-4A8A-9366-A04A84477FC6}"/>
                </c:ext>
              </c:extLst>
            </c:dLbl>
            <c:dLbl>
              <c:idx val="2"/>
              <c:delete val="1"/>
              <c:extLst>
                <c:ext xmlns:c15="http://schemas.microsoft.com/office/drawing/2012/chart" uri="{CE6537A1-D6FC-4f65-9D91-7224C49458BB}"/>
                <c:ext xmlns:c16="http://schemas.microsoft.com/office/drawing/2014/chart" uri="{C3380CC4-5D6E-409C-BE32-E72D297353CC}">
                  <c16:uniqueId val="{00000005-489D-4A8A-9366-A04A84477FC6}"/>
                </c:ext>
              </c:extLst>
            </c:dLbl>
            <c:dLbl>
              <c:idx val="3"/>
              <c:delete val="1"/>
              <c:extLst>
                <c:ext xmlns:c15="http://schemas.microsoft.com/office/drawing/2012/chart" uri="{CE6537A1-D6FC-4f65-9D91-7224C49458BB}"/>
                <c:ext xmlns:c16="http://schemas.microsoft.com/office/drawing/2014/chart" uri="{C3380CC4-5D6E-409C-BE32-E72D297353CC}">
                  <c16:uniqueId val="{00000006-489D-4A8A-9366-A04A84477FC6}"/>
                </c:ext>
              </c:extLst>
            </c:dLbl>
            <c:dLbl>
              <c:idx val="4"/>
              <c:delete val="1"/>
              <c:extLst>
                <c:ext xmlns:c15="http://schemas.microsoft.com/office/drawing/2012/chart" uri="{CE6537A1-D6FC-4f65-9D91-7224C49458BB}"/>
                <c:ext xmlns:c16="http://schemas.microsoft.com/office/drawing/2014/chart" uri="{C3380CC4-5D6E-409C-BE32-E72D297353CC}">
                  <c16:uniqueId val="{00000007-489D-4A8A-9366-A04A84477FC6}"/>
                </c:ext>
              </c:extLst>
            </c:dLbl>
            <c:dLbl>
              <c:idx val="5"/>
              <c:delete val="1"/>
              <c:extLst>
                <c:ext xmlns:c15="http://schemas.microsoft.com/office/drawing/2012/chart" uri="{CE6537A1-D6FC-4f65-9D91-7224C49458BB}"/>
                <c:ext xmlns:c16="http://schemas.microsoft.com/office/drawing/2014/chart" uri="{C3380CC4-5D6E-409C-BE32-E72D297353CC}">
                  <c16:uniqueId val="{00000008-489D-4A8A-9366-A04A84477FC6}"/>
                </c:ext>
              </c:extLst>
            </c:dLbl>
            <c:dLbl>
              <c:idx val="6"/>
              <c:delete val="1"/>
              <c:extLst>
                <c:ext xmlns:c15="http://schemas.microsoft.com/office/drawing/2012/chart" uri="{CE6537A1-D6FC-4f65-9D91-7224C49458BB}"/>
                <c:ext xmlns:c16="http://schemas.microsoft.com/office/drawing/2014/chart" uri="{C3380CC4-5D6E-409C-BE32-E72D297353CC}">
                  <c16:uniqueId val="{00000009-489D-4A8A-9366-A04A84477FC6}"/>
                </c:ext>
              </c:extLst>
            </c:dLbl>
            <c:dLbl>
              <c:idx val="7"/>
              <c:delete val="1"/>
              <c:extLst>
                <c:ext xmlns:c15="http://schemas.microsoft.com/office/drawing/2012/chart" uri="{CE6537A1-D6FC-4f65-9D91-7224C49458BB}"/>
                <c:ext xmlns:c16="http://schemas.microsoft.com/office/drawing/2014/chart" uri="{C3380CC4-5D6E-409C-BE32-E72D297353CC}">
                  <c16:uniqueId val="{0000000A-489D-4A8A-9366-A04A84477FC6}"/>
                </c:ext>
              </c:extLst>
            </c:dLbl>
            <c:dLbl>
              <c:idx val="8"/>
              <c:delete val="1"/>
              <c:extLst>
                <c:ext xmlns:c15="http://schemas.microsoft.com/office/drawing/2012/chart" uri="{CE6537A1-D6FC-4f65-9D91-7224C49458BB}"/>
                <c:ext xmlns:c16="http://schemas.microsoft.com/office/drawing/2014/chart" uri="{C3380CC4-5D6E-409C-BE32-E72D297353CC}">
                  <c16:uniqueId val="{0000000B-489D-4A8A-9366-A04A84477FC6}"/>
                </c:ext>
              </c:extLst>
            </c:dLbl>
            <c:dLbl>
              <c:idx val="9"/>
              <c:delete val="1"/>
              <c:extLst>
                <c:ext xmlns:c15="http://schemas.microsoft.com/office/drawing/2012/chart" uri="{CE6537A1-D6FC-4f65-9D91-7224C49458BB}"/>
                <c:ext xmlns:c16="http://schemas.microsoft.com/office/drawing/2014/chart" uri="{C3380CC4-5D6E-409C-BE32-E72D297353CC}">
                  <c16:uniqueId val="{0000000C-489D-4A8A-9366-A04A84477FC6}"/>
                </c:ext>
              </c:extLst>
            </c:dLbl>
            <c:dLbl>
              <c:idx val="10"/>
              <c:delete val="1"/>
              <c:extLst>
                <c:ext xmlns:c15="http://schemas.microsoft.com/office/drawing/2012/chart" uri="{CE6537A1-D6FC-4f65-9D91-7224C49458BB}"/>
                <c:ext xmlns:c16="http://schemas.microsoft.com/office/drawing/2014/chart" uri="{C3380CC4-5D6E-409C-BE32-E72D297353CC}">
                  <c16:uniqueId val="{0000000D-489D-4A8A-9366-A04A84477FC6}"/>
                </c:ext>
              </c:extLst>
            </c:dLbl>
            <c:dLbl>
              <c:idx val="11"/>
              <c:delete val="1"/>
              <c:extLst>
                <c:ext xmlns:c15="http://schemas.microsoft.com/office/drawing/2012/chart" uri="{CE6537A1-D6FC-4f65-9D91-7224C49458BB}"/>
                <c:ext xmlns:c16="http://schemas.microsoft.com/office/drawing/2014/chart" uri="{C3380CC4-5D6E-409C-BE32-E72D297353CC}">
                  <c16:uniqueId val="{0000000E-489D-4A8A-9366-A04A84477FC6}"/>
                </c:ext>
              </c:extLst>
            </c:dLbl>
            <c:dLbl>
              <c:idx val="12"/>
              <c:delete val="1"/>
              <c:extLst>
                <c:ext xmlns:c15="http://schemas.microsoft.com/office/drawing/2012/chart" uri="{CE6537A1-D6FC-4f65-9D91-7224C49458BB}"/>
                <c:ext xmlns:c16="http://schemas.microsoft.com/office/drawing/2014/chart" uri="{C3380CC4-5D6E-409C-BE32-E72D297353CC}">
                  <c16:uniqueId val="{0000000F-489D-4A8A-9366-A04A84477FC6}"/>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89D-4A8A-9366-A04A84477FC6}"/>
                </c:ext>
              </c:extLst>
            </c:dLbl>
            <c:dLbl>
              <c:idx val="14"/>
              <c:delete val="1"/>
              <c:extLst>
                <c:ext xmlns:c15="http://schemas.microsoft.com/office/drawing/2012/chart" uri="{CE6537A1-D6FC-4f65-9D91-7224C49458BB}"/>
                <c:ext xmlns:c16="http://schemas.microsoft.com/office/drawing/2014/chart" uri="{C3380CC4-5D6E-409C-BE32-E72D297353CC}">
                  <c16:uniqueId val="{00000011-489D-4A8A-9366-A04A84477FC6}"/>
                </c:ext>
              </c:extLst>
            </c:dLbl>
            <c:dLbl>
              <c:idx val="15"/>
              <c:delete val="1"/>
              <c:extLst>
                <c:ext xmlns:c15="http://schemas.microsoft.com/office/drawing/2012/chart" uri="{CE6537A1-D6FC-4f65-9D91-7224C49458BB}"/>
                <c:ext xmlns:c16="http://schemas.microsoft.com/office/drawing/2014/chart" uri="{C3380CC4-5D6E-409C-BE32-E72D297353CC}">
                  <c16:uniqueId val="{00000012-489D-4A8A-9366-A04A84477FC6}"/>
                </c:ext>
              </c:extLst>
            </c:dLbl>
            <c:dLbl>
              <c:idx val="16"/>
              <c:delete val="1"/>
              <c:extLst>
                <c:ext xmlns:c15="http://schemas.microsoft.com/office/drawing/2012/chart" uri="{CE6537A1-D6FC-4f65-9D91-7224C49458BB}"/>
                <c:ext xmlns:c16="http://schemas.microsoft.com/office/drawing/2014/chart" uri="{C3380CC4-5D6E-409C-BE32-E72D297353CC}">
                  <c16:uniqueId val="{00000013-489D-4A8A-9366-A04A84477FC6}"/>
                </c:ext>
              </c:extLst>
            </c:dLbl>
            <c:dLbl>
              <c:idx val="17"/>
              <c:delete val="1"/>
              <c:extLst>
                <c:ext xmlns:c15="http://schemas.microsoft.com/office/drawing/2012/chart" uri="{CE6537A1-D6FC-4f65-9D91-7224C49458BB}"/>
                <c:ext xmlns:c16="http://schemas.microsoft.com/office/drawing/2014/chart" uri="{C3380CC4-5D6E-409C-BE32-E72D297353CC}">
                  <c16:uniqueId val="{00000014-489D-4A8A-9366-A04A84477FC6}"/>
                </c:ext>
              </c:extLst>
            </c:dLbl>
            <c:dLbl>
              <c:idx val="18"/>
              <c:delete val="1"/>
              <c:extLst>
                <c:ext xmlns:c15="http://schemas.microsoft.com/office/drawing/2012/chart" uri="{CE6537A1-D6FC-4f65-9D91-7224C49458BB}"/>
                <c:ext xmlns:c16="http://schemas.microsoft.com/office/drawing/2014/chart" uri="{C3380CC4-5D6E-409C-BE32-E72D297353CC}">
                  <c16:uniqueId val="{00000015-489D-4A8A-9366-A04A84477FC6}"/>
                </c:ext>
              </c:extLst>
            </c:dLbl>
            <c:dLbl>
              <c:idx val="19"/>
              <c:delete val="1"/>
              <c:extLst>
                <c:ext xmlns:c15="http://schemas.microsoft.com/office/drawing/2012/chart" uri="{CE6537A1-D6FC-4f65-9D91-7224C49458BB}"/>
                <c:ext xmlns:c16="http://schemas.microsoft.com/office/drawing/2014/chart" uri="{C3380CC4-5D6E-409C-BE32-E72D297353CC}">
                  <c16:uniqueId val="{00000016-489D-4A8A-9366-A04A84477FC6}"/>
                </c:ext>
              </c:extLst>
            </c:dLbl>
            <c:dLbl>
              <c:idx val="20"/>
              <c:delete val="1"/>
              <c:extLst>
                <c:ext xmlns:c15="http://schemas.microsoft.com/office/drawing/2012/chart" uri="{CE6537A1-D6FC-4f65-9D91-7224C49458BB}"/>
                <c:ext xmlns:c16="http://schemas.microsoft.com/office/drawing/2014/chart" uri="{C3380CC4-5D6E-409C-BE32-E72D297353CC}">
                  <c16:uniqueId val="{00000017-489D-4A8A-9366-A04A84477FC6}"/>
                </c:ext>
              </c:extLst>
            </c:dLbl>
            <c:dLbl>
              <c:idx val="21"/>
              <c:delete val="1"/>
              <c:extLst>
                <c:ext xmlns:c15="http://schemas.microsoft.com/office/drawing/2012/chart" uri="{CE6537A1-D6FC-4f65-9D91-7224C49458BB}"/>
                <c:ext xmlns:c16="http://schemas.microsoft.com/office/drawing/2014/chart" uri="{C3380CC4-5D6E-409C-BE32-E72D297353CC}">
                  <c16:uniqueId val="{00000018-489D-4A8A-9366-A04A84477FC6}"/>
                </c:ext>
              </c:extLst>
            </c:dLbl>
            <c:dLbl>
              <c:idx val="22"/>
              <c:delete val="1"/>
              <c:extLst>
                <c:ext xmlns:c15="http://schemas.microsoft.com/office/drawing/2012/chart" uri="{CE6537A1-D6FC-4f65-9D91-7224C49458BB}"/>
                <c:ext xmlns:c16="http://schemas.microsoft.com/office/drawing/2014/chart" uri="{C3380CC4-5D6E-409C-BE32-E72D297353CC}">
                  <c16:uniqueId val="{00000019-489D-4A8A-9366-A04A84477FC6}"/>
                </c:ext>
              </c:extLst>
            </c:dLbl>
            <c:dLbl>
              <c:idx val="23"/>
              <c:delete val="1"/>
              <c:extLst>
                <c:ext xmlns:c15="http://schemas.microsoft.com/office/drawing/2012/chart" uri="{CE6537A1-D6FC-4f65-9D91-7224C49458BB}"/>
                <c:ext xmlns:c16="http://schemas.microsoft.com/office/drawing/2014/chart" uri="{C3380CC4-5D6E-409C-BE32-E72D297353CC}">
                  <c16:uniqueId val="{0000001A-489D-4A8A-9366-A04A84477FC6}"/>
                </c:ext>
              </c:extLst>
            </c:dLbl>
            <c:dLbl>
              <c:idx val="24"/>
              <c:delete val="1"/>
              <c:extLst>
                <c:ext xmlns:c15="http://schemas.microsoft.com/office/drawing/2012/chart" uri="{CE6537A1-D6FC-4f65-9D91-7224C49458BB}"/>
                <c:ext xmlns:c16="http://schemas.microsoft.com/office/drawing/2014/chart" uri="{C3380CC4-5D6E-409C-BE32-E72D297353CC}">
                  <c16:uniqueId val="{0000001B-489D-4A8A-9366-A04A84477FC6}"/>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489D-4A8A-9366-A04A84477FC6}"/>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Baden-Baden, Stadt (08211)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31074</v>
      </c>
      <c r="F11" s="238">
        <v>31271</v>
      </c>
      <c r="G11" s="238">
        <v>31270</v>
      </c>
      <c r="H11" s="238">
        <v>30704</v>
      </c>
      <c r="I11" s="265">
        <v>30940</v>
      </c>
      <c r="J11" s="263">
        <v>134</v>
      </c>
      <c r="K11" s="266">
        <v>0.43309631544925664</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13.454978438566004</v>
      </c>
      <c r="E13" s="115">
        <v>4181</v>
      </c>
      <c r="F13" s="114">
        <v>4186</v>
      </c>
      <c r="G13" s="114">
        <v>4235</v>
      </c>
      <c r="H13" s="114">
        <v>4184</v>
      </c>
      <c r="I13" s="140">
        <v>4226</v>
      </c>
      <c r="J13" s="115">
        <v>-45</v>
      </c>
      <c r="K13" s="116">
        <v>-1.0648367250354946</v>
      </c>
    </row>
    <row r="14" spans="1:255" ht="14.1" customHeight="1" x14ac:dyDescent="0.2">
      <c r="A14" s="306" t="s">
        <v>230</v>
      </c>
      <c r="B14" s="307"/>
      <c r="C14" s="308"/>
      <c r="D14" s="113">
        <v>59.960095256484522</v>
      </c>
      <c r="E14" s="115">
        <v>18632</v>
      </c>
      <c r="F14" s="114">
        <v>18819</v>
      </c>
      <c r="G14" s="114">
        <v>18778</v>
      </c>
      <c r="H14" s="114">
        <v>18390</v>
      </c>
      <c r="I14" s="140">
        <v>18579</v>
      </c>
      <c r="J14" s="115">
        <v>53</v>
      </c>
      <c r="K14" s="116">
        <v>0.28526831368749661</v>
      </c>
    </row>
    <row r="15" spans="1:255" ht="14.1" customHeight="1" x14ac:dyDescent="0.2">
      <c r="A15" s="306" t="s">
        <v>231</v>
      </c>
      <c r="B15" s="307"/>
      <c r="C15" s="308"/>
      <c r="D15" s="113">
        <v>14.243418935444423</v>
      </c>
      <c r="E15" s="115">
        <v>4426</v>
      </c>
      <c r="F15" s="114">
        <v>4422</v>
      </c>
      <c r="G15" s="114">
        <v>4444</v>
      </c>
      <c r="H15" s="114">
        <v>4375</v>
      </c>
      <c r="I15" s="140">
        <v>4399</v>
      </c>
      <c r="J15" s="115">
        <v>27</v>
      </c>
      <c r="K15" s="116">
        <v>0.61377585814957947</v>
      </c>
    </row>
    <row r="16" spans="1:255" ht="14.1" customHeight="1" x14ac:dyDescent="0.2">
      <c r="A16" s="306" t="s">
        <v>232</v>
      </c>
      <c r="B16" s="307"/>
      <c r="C16" s="308"/>
      <c r="D16" s="113">
        <v>12.341507369505052</v>
      </c>
      <c r="E16" s="115">
        <v>3835</v>
      </c>
      <c r="F16" s="114">
        <v>3844</v>
      </c>
      <c r="G16" s="114">
        <v>3813</v>
      </c>
      <c r="H16" s="114">
        <v>3755</v>
      </c>
      <c r="I16" s="140">
        <v>3736</v>
      </c>
      <c r="J16" s="115">
        <v>99</v>
      </c>
      <c r="K16" s="116">
        <v>2.6498929336188435</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0.3379030700907511</v>
      </c>
      <c r="E18" s="115">
        <v>105</v>
      </c>
      <c r="F18" s="114">
        <v>104</v>
      </c>
      <c r="G18" s="114">
        <v>130</v>
      </c>
      <c r="H18" s="114">
        <v>114</v>
      </c>
      <c r="I18" s="140">
        <v>111</v>
      </c>
      <c r="J18" s="115">
        <v>-6</v>
      </c>
      <c r="K18" s="116">
        <v>-5.4054054054054053</v>
      </c>
    </row>
    <row r="19" spans="1:255" ht="14.1" customHeight="1" x14ac:dyDescent="0.2">
      <c r="A19" s="306" t="s">
        <v>235</v>
      </c>
      <c r="B19" s="307" t="s">
        <v>236</v>
      </c>
      <c r="C19" s="308"/>
      <c r="D19" s="113">
        <v>9.3325609834588402E-2</v>
      </c>
      <c r="E19" s="115">
        <v>29</v>
      </c>
      <c r="F19" s="114">
        <v>26</v>
      </c>
      <c r="G19" s="114">
        <v>46</v>
      </c>
      <c r="H19" s="114">
        <v>39</v>
      </c>
      <c r="I19" s="140">
        <v>35</v>
      </c>
      <c r="J19" s="115">
        <v>-6</v>
      </c>
      <c r="K19" s="116">
        <v>-17.142857142857142</v>
      </c>
    </row>
    <row r="20" spans="1:255" ht="14.1" customHeight="1" x14ac:dyDescent="0.2">
      <c r="A20" s="306">
        <v>12</v>
      </c>
      <c r="B20" s="307" t="s">
        <v>237</v>
      </c>
      <c r="C20" s="308"/>
      <c r="D20" s="113">
        <v>0.93325609834588397</v>
      </c>
      <c r="E20" s="115">
        <v>290</v>
      </c>
      <c r="F20" s="114">
        <v>280</v>
      </c>
      <c r="G20" s="114">
        <v>299</v>
      </c>
      <c r="H20" s="114">
        <v>294</v>
      </c>
      <c r="I20" s="140">
        <v>280</v>
      </c>
      <c r="J20" s="115">
        <v>10</v>
      </c>
      <c r="K20" s="116">
        <v>3.5714285714285716</v>
      </c>
    </row>
    <row r="21" spans="1:255" ht="14.1" customHeight="1" x14ac:dyDescent="0.2">
      <c r="A21" s="306">
        <v>21</v>
      </c>
      <c r="B21" s="307" t="s">
        <v>238</v>
      </c>
      <c r="C21" s="308"/>
      <c r="D21" s="113">
        <v>0.13516122803630046</v>
      </c>
      <c r="E21" s="115">
        <v>42</v>
      </c>
      <c r="F21" s="114">
        <v>40</v>
      </c>
      <c r="G21" s="114">
        <v>42</v>
      </c>
      <c r="H21" s="114">
        <v>45</v>
      </c>
      <c r="I21" s="140">
        <v>45</v>
      </c>
      <c r="J21" s="115">
        <v>-3</v>
      </c>
      <c r="K21" s="116">
        <v>-6.666666666666667</v>
      </c>
    </row>
    <row r="22" spans="1:255" ht="14.1" customHeight="1" x14ac:dyDescent="0.2">
      <c r="A22" s="306">
        <v>22</v>
      </c>
      <c r="B22" s="307" t="s">
        <v>239</v>
      </c>
      <c r="C22" s="308"/>
      <c r="D22" s="113">
        <v>0.47950054708116108</v>
      </c>
      <c r="E22" s="115">
        <v>149</v>
      </c>
      <c r="F22" s="114">
        <v>149</v>
      </c>
      <c r="G22" s="114">
        <v>150</v>
      </c>
      <c r="H22" s="114">
        <v>144</v>
      </c>
      <c r="I22" s="140">
        <v>144</v>
      </c>
      <c r="J22" s="115">
        <v>5</v>
      </c>
      <c r="K22" s="116">
        <v>3.4722222222222223</v>
      </c>
    </row>
    <row r="23" spans="1:255" ht="14.1" customHeight="1" x14ac:dyDescent="0.2">
      <c r="A23" s="306">
        <v>23</v>
      </c>
      <c r="B23" s="307" t="s">
        <v>240</v>
      </c>
      <c r="C23" s="308"/>
      <c r="D23" s="113">
        <v>1.2003604299414301</v>
      </c>
      <c r="E23" s="115">
        <v>373</v>
      </c>
      <c r="F23" s="114">
        <v>363</v>
      </c>
      <c r="G23" s="114">
        <v>368</v>
      </c>
      <c r="H23" s="114">
        <v>372</v>
      </c>
      <c r="I23" s="140">
        <v>373</v>
      </c>
      <c r="J23" s="115">
        <v>0</v>
      </c>
      <c r="K23" s="116">
        <v>0</v>
      </c>
    </row>
    <row r="24" spans="1:255" ht="14.1" customHeight="1" x14ac:dyDescent="0.2">
      <c r="A24" s="306">
        <v>24</v>
      </c>
      <c r="B24" s="307" t="s">
        <v>241</v>
      </c>
      <c r="C24" s="308"/>
      <c r="D24" s="113">
        <v>4.0387462187037393</v>
      </c>
      <c r="E24" s="115">
        <v>1255</v>
      </c>
      <c r="F24" s="114">
        <v>1262</v>
      </c>
      <c r="G24" s="114">
        <v>1241</v>
      </c>
      <c r="H24" s="114">
        <v>1262</v>
      </c>
      <c r="I24" s="140">
        <v>1258</v>
      </c>
      <c r="J24" s="115">
        <v>-3</v>
      </c>
      <c r="K24" s="116">
        <v>-0.23847376788553259</v>
      </c>
    </row>
    <row r="25" spans="1:255" ht="14.1" customHeight="1" x14ac:dyDescent="0.2">
      <c r="A25" s="306">
        <v>25</v>
      </c>
      <c r="B25" s="307" t="s">
        <v>242</v>
      </c>
      <c r="C25" s="308"/>
      <c r="D25" s="113">
        <v>2.8963120293492954</v>
      </c>
      <c r="E25" s="115">
        <v>900</v>
      </c>
      <c r="F25" s="114">
        <v>916</v>
      </c>
      <c r="G25" s="114">
        <v>911</v>
      </c>
      <c r="H25" s="114">
        <v>872</v>
      </c>
      <c r="I25" s="140">
        <v>875</v>
      </c>
      <c r="J25" s="115">
        <v>25</v>
      </c>
      <c r="K25" s="116">
        <v>2.8571428571428572</v>
      </c>
    </row>
    <row r="26" spans="1:255" ht="14.1" customHeight="1" x14ac:dyDescent="0.2">
      <c r="A26" s="306">
        <v>26</v>
      </c>
      <c r="B26" s="307" t="s">
        <v>243</v>
      </c>
      <c r="C26" s="308"/>
      <c r="D26" s="113">
        <v>2.2526871339383407</v>
      </c>
      <c r="E26" s="115">
        <v>700</v>
      </c>
      <c r="F26" s="114">
        <v>712</v>
      </c>
      <c r="G26" s="114">
        <v>712</v>
      </c>
      <c r="H26" s="114">
        <v>669</v>
      </c>
      <c r="I26" s="140">
        <v>681</v>
      </c>
      <c r="J26" s="115">
        <v>19</v>
      </c>
      <c r="K26" s="116">
        <v>2.790014684287812</v>
      </c>
    </row>
    <row r="27" spans="1:255" ht="14.1" customHeight="1" x14ac:dyDescent="0.2">
      <c r="A27" s="306">
        <v>27</v>
      </c>
      <c r="B27" s="307" t="s">
        <v>244</v>
      </c>
      <c r="C27" s="308"/>
      <c r="D27" s="113">
        <v>2.0274184205445067</v>
      </c>
      <c r="E27" s="115">
        <v>630</v>
      </c>
      <c r="F27" s="114">
        <v>632</v>
      </c>
      <c r="G27" s="114">
        <v>628</v>
      </c>
      <c r="H27" s="114">
        <v>623</v>
      </c>
      <c r="I27" s="140">
        <v>630</v>
      </c>
      <c r="J27" s="115">
        <v>0</v>
      </c>
      <c r="K27" s="116">
        <v>0</v>
      </c>
    </row>
    <row r="28" spans="1:255" ht="14.1" customHeight="1" x14ac:dyDescent="0.2">
      <c r="A28" s="306">
        <v>28</v>
      </c>
      <c r="B28" s="307" t="s">
        <v>245</v>
      </c>
      <c r="C28" s="308"/>
      <c r="D28" s="113">
        <v>0.2896312029349295</v>
      </c>
      <c r="E28" s="115">
        <v>90</v>
      </c>
      <c r="F28" s="114">
        <v>91</v>
      </c>
      <c r="G28" s="114">
        <v>93</v>
      </c>
      <c r="H28" s="114">
        <v>97</v>
      </c>
      <c r="I28" s="140">
        <v>96</v>
      </c>
      <c r="J28" s="115">
        <v>-6</v>
      </c>
      <c r="K28" s="116">
        <v>-6.25</v>
      </c>
    </row>
    <row r="29" spans="1:255" ht="14.1" customHeight="1" x14ac:dyDescent="0.2">
      <c r="A29" s="306">
        <v>29</v>
      </c>
      <c r="B29" s="307" t="s">
        <v>246</v>
      </c>
      <c r="C29" s="308"/>
      <c r="D29" s="113">
        <v>2.6774795649095706</v>
      </c>
      <c r="E29" s="115">
        <v>832</v>
      </c>
      <c r="F29" s="114">
        <v>854</v>
      </c>
      <c r="G29" s="114">
        <v>854</v>
      </c>
      <c r="H29" s="114">
        <v>860</v>
      </c>
      <c r="I29" s="140">
        <v>843</v>
      </c>
      <c r="J29" s="115">
        <v>-11</v>
      </c>
      <c r="K29" s="116">
        <v>-1.3048635824436536</v>
      </c>
    </row>
    <row r="30" spans="1:255"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255" ht="14.1" customHeight="1" x14ac:dyDescent="0.2">
      <c r="A31" s="306" t="s">
        <v>249</v>
      </c>
      <c r="B31" s="307" t="s">
        <v>250</v>
      </c>
      <c r="C31" s="308"/>
      <c r="D31" s="113">
        <v>2.4972645941945033</v>
      </c>
      <c r="E31" s="115">
        <v>776</v>
      </c>
      <c r="F31" s="114">
        <v>799</v>
      </c>
      <c r="G31" s="114">
        <v>802</v>
      </c>
      <c r="H31" s="114">
        <v>804</v>
      </c>
      <c r="I31" s="140">
        <v>789</v>
      </c>
      <c r="J31" s="115">
        <v>-13</v>
      </c>
      <c r="K31" s="116">
        <v>-1.6476552598225602</v>
      </c>
    </row>
    <row r="32" spans="1:255" ht="14.1" customHeight="1" x14ac:dyDescent="0.2">
      <c r="A32" s="306">
        <v>31</v>
      </c>
      <c r="B32" s="307" t="s">
        <v>251</v>
      </c>
      <c r="C32" s="308"/>
      <c r="D32" s="113">
        <v>0.75304112763081676</v>
      </c>
      <c r="E32" s="115">
        <v>234</v>
      </c>
      <c r="F32" s="114">
        <v>233</v>
      </c>
      <c r="G32" s="114">
        <v>234</v>
      </c>
      <c r="H32" s="114">
        <v>234</v>
      </c>
      <c r="I32" s="140">
        <v>233</v>
      </c>
      <c r="J32" s="115">
        <v>1</v>
      </c>
      <c r="K32" s="116">
        <v>0.42918454935622319</v>
      </c>
    </row>
    <row r="33" spans="1:11" ht="14.1" customHeight="1" x14ac:dyDescent="0.2">
      <c r="A33" s="306">
        <v>32</v>
      </c>
      <c r="B33" s="307" t="s">
        <v>252</v>
      </c>
      <c r="C33" s="308"/>
      <c r="D33" s="113">
        <v>1.1070348201068416</v>
      </c>
      <c r="E33" s="115">
        <v>344</v>
      </c>
      <c r="F33" s="114">
        <v>343</v>
      </c>
      <c r="G33" s="114">
        <v>357</v>
      </c>
      <c r="H33" s="114">
        <v>331</v>
      </c>
      <c r="I33" s="140">
        <v>334</v>
      </c>
      <c r="J33" s="115">
        <v>10</v>
      </c>
      <c r="K33" s="116">
        <v>2.9940119760479043</v>
      </c>
    </row>
    <row r="34" spans="1:11" ht="14.1" customHeight="1" x14ac:dyDescent="0.2">
      <c r="A34" s="306">
        <v>33</v>
      </c>
      <c r="B34" s="307" t="s">
        <v>253</v>
      </c>
      <c r="C34" s="308"/>
      <c r="D34" s="113">
        <v>1.412756645427045</v>
      </c>
      <c r="E34" s="115">
        <v>439</v>
      </c>
      <c r="F34" s="114">
        <v>444</v>
      </c>
      <c r="G34" s="114">
        <v>450</v>
      </c>
      <c r="H34" s="114">
        <v>444</v>
      </c>
      <c r="I34" s="140">
        <v>446</v>
      </c>
      <c r="J34" s="115">
        <v>-7</v>
      </c>
      <c r="K34" s="116">
        <v>-1.5695067264573992</v>
      </c>
    </row>
    <row r="35" spans="1:11" ht="14.1" customHeight="1" x14ac:dyDescent="0.2">
      <c r="A35" s="306">
        <v>34</v>
      </c>
      <c r="B35" s="307" t="s">
        <v>254</v>
      </c>
      <c r="C35" s="308"/>
      <c r="D35" s="113">
        <v>2.571281457166763</v>
      </c>
      <c r="E35" s="115">
        <v>799</v>
      </c>
      <c r="F35" s="114">
        <v>795</v>
      </c>
      <c r="G35" s="114">
        <v>789</v>
      </c>
      <c r="H35" s="114">
        <v>772</v>
      </c>
      <c r="I35" s="140">
        <v>774</v>
      </c>
      <c r="J35" s="115">
        <v>25</v>
      </c>
      <c r="K35" s="116">
        <v>3.2299741602067185</v>
      </c>
    </row>
    <row r="36" spans="1:11" ht="14.1" customHeight="1" x14ac:dyDescent="0.2">
      <c r="A36" s="306">
        <v>41</v>
      </c>
      <c r="B36" s="307" t="s">
        <v>255</v>
      </c>
      <c r="C36" s="308"/>
      <c r="D36" s="113">
        <v>1.158524811739718</v>
      </c>
      <c r="E36" s="115">
        <v>360</v>
      </c>
      <c r="F36" s="114">
        <v>376</v>
      </c>
      <c r="G36" s="114">
        <v>372</v>
      </c>
      <c r="H36" s="114">
        <v>374</v>
      </c>
      <c r="I36" s="140">
        <v>381</v>
      </c>
      <c r="J36" s="115">
        <v>-21</v>
      </c>
      <c r="K36" s="116">
        <v>-5.5118110236220472</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2.2108515157366289</v>
      </c>
      <c r="E38" s="115">
        <v>687</v>
      </c>
      <c r="F38" s="114">
        <v>699</v>
      </c>
      <c r="G38" s="114">
        <v>703</v>
      </c>
      <c r="H38" s="114">
        <v>676</v>
      </c>
      <c r="I38" s="140">
        <v>671</v>
      </c>
      <c r="J38" s="115">
        <v>16</v>
      </c>
      <c r="K38" s="116">
        <v>2.3845007451564828</v>
      </c>
    </row>
    <row r="39" spans="1:11" ht="14.1" customHeight="1" x14ac:dyDescent="0.2">
      <c r="A39" s="306">
        <v>51</v>
      </c>
      <c r="B39" s="307" t="s">
        <v>258</v>
      </c>
      <c r="C39" s="308"/>
      <c r="D39" s="113">
        <v>4.2318336873270255</v>
      </c>
      <c r="E39" s="115">
        <v>1315</v>
      </c>
      <c r="F39" s="114">
        <v>1311</v>
      </c>
      <c r="G39" s="114">
        <v>1302</v>
      </c>
      <c r="H39" s="114">
        <v>1243</v>
      </c>
      <c r="I39" s="140">
        <v>1283</v>
      </c>
      <c r="J39" s="115">
        <v>32</v>
      </c>
      <c r="K39" s="116">
        <v>2.4941543257989087</v>
      </c>
    </row>
    <row r="40" spans="1:11" ht="14.1" customHeight="1" x14ac:dyDescent="0.2">
      <c r="A40" s="306" t="s">
        <v>259</v>
      </c>
      <c r="B40" s="307" t="s">
        <v>260</v>
      </c>
      <c r="C40" s="308"/>
      <c r="D40" s="113">
        <v>3.7523331402458648</v>
      </c>
      <c r="E40" s="115">
        <v>1166</v>
      </c>
      <c r="F40" s="114">
        <v>1162</v>
      </c>
      <c r="G40" s="114">
        <v>1146</v>
      </c>
      <c r="H40" s="114">
        <v>1090</v>
      </c>
      <c r="I40" s="140">
        <v>1128</v>
      </c>
      <c r="J40" s="115">
        <v>38</v>
      </c>
      <c r="K40" s="116">
        <v>3.3687943262411348</v>
      </c>
    </row>
    <row r="41" spans="1:11" ht="14.1" customHeight="1" x14ac:dyDescent="0.2">
      <c r="A41" s="306"/>
      <c r="B41" s="307" t="s">
        <v>261</v>
      </c>
      <c r="C41" s="308"/>
      <c r="D41" s="113">
        <v>2.7321876810195018</v>
      </c>
      <c r="E41" s="115">
        <v>849</v>
      </c>
      <c r="F41" s="114">
        <v>854</v>
      </c>
      <c r="G41" s="114">
        <v>864</v>
      </c>
      <c r="H41" s="114">
        <v>844</v>
      </c>
      <c r="I41" s="140">
        <v>873</v>
      </c>
      <c r="J41" s="115">
        <v>-24</v>
      </c>
      <c r="K41" s="116">
        <v>-2.7491408934707904</v>
      </c>
    </row>
    <row r="42" spans="1:11" ht="14.1" customHeight="1" x14ac:dyDescent="0.2">
      <c r="A42" s="306">
        <v>52</v>
      </c>
      <c r="B42" s="307" t="s">
        <v>262</v>
      </c>
      <c r="C42" s="308"/>
      <c r="D42" s="113">
        <v>2.6002445774602561</v>
      </c>
      <c r="E42" s="115">
        <v>808</v>
      </c>
      <c r="F42" s="114">
        <v>815</v>
      </c>
      <c r="G42" s="114">
        <v>833</v>
      </c>
      <c r="H42" s="114">
        <v>814</v>
      </c>
      <c r="I42" s="140">
        <v>804</v>
      </c>
      <c r="J42" s="115">
        <v>4</v>
      </c>
      <c r="K42" s="116">
        <v>0.49751243781094528</v>
      </c>
    </row>
    <row r="43" spans="1:11" ht="14.1" customHeight="1" x14ac:dyDescent="0.2">
      <c r="A43" s="306" t="s">
        <v>263</v>
      </c>
      <c r="B43" s="307" t="s">
        <v>264</v>
      </c>
      <c r="C43" s="308"/>
      <c r="D43" s="113">
        <v>2.4489927270386818</v>
      </c>
      <c r="E43" s="115">
        <v>761</v>
      </c>
      <c r="F43" s="114">
        <v>765</v>
      </c>
      <c r="G43" s="114">
        <v>782</v>
      </c>
      <c r="H43" s="114">
        <v>764</v>
      </c>
      <c r="I43" s="140">
        <v>752</v>
      </c>
      <c r="J43" s="115">
        <v>9</v>
      </c>
      <c r="K43" s="116">
        <v>1.196808510638298</v>
      </c>
    </row>
    <row r="44" spans="1:11" ht="14.1" customHeight="1" x14ac:dyDescent="0.2">
      <c r="A44" s="306">
        <v>53</v>
      </c>
      <c r="B44" s="307" t="s">
        <v>265</v>
      </c>
      <c r="C44" s="308"/>
      <c r="D44" s="113">
        <v>0.83993048851129559</v>
      </c>
      <c r="E44" s="115">
        <v>261</v>
      </c>
      <c r="F44" s="114">
        <v>267</v>
      </c>
      <c r="G44" s="114">
        <v>261</v>
      </c>
      <c r="H44" s="114">
        <v>248</v>
      </c>
      <c r="I44" s="140">
        <v>256</v>
      </c>
      <c r="J44" s="115">
        <v>5</v>
      </c>
      <c r="K44" s="116">
        <v>1.953125</v>
      </c>
    </row>
    <row r="45" spans="1:11" ht="14.1" customHeight="1" x14ac:dyDescent="0.2">
      <c r="A45" s="306" t="s">
        <v>266</v>
      </c>
      <c r="B45" s="307" t="s">
        <v>267</v>
      </c>
      <c r="C45" s="308"/>
      <c r="D45" s="113">
        <v>0.74982300315376194</v>
      </c>
      <c r="E45" s="115">
        <v>233</v>
      </c>
      <c r="F45" s="114">
        <v>239</v>
      </c>
      <c r="G45" s="114">
        <v>233</v>
      </c>
      <c r="H45" s="114">
        <v>225</v>
      </c>
      <c r="I45" s="140">
        <v>235</v>
      </c>
      <c r="J45" s="115">
        <v>-2</v>
      </c>
      <c r="K45" s="116">
        <v>-0.85106382978723405</v>
      </c>
    </row>
    <row r="46" spans="1:11" ht="14.1" customHeight="1" x14ac:dyDescent="0.2">
      <c r="A46" s="306">
        <v>54</v>
      </c>
      <c r="B46" s="307" t="s">
        <v>268</v>
      </c>
      <c r="C46" s="308"/>
      <c r="D46" s="113">
        <v>2.7965501705605971</v>
      </c>
      <c r="E46" s="115">
        <v>869</v>
      </c>
      <c r="F46" s="114">
        <v>888</v>
      </c>
      <c r="G46" s="114">
        <v>881</v>
      </c>
      <c r="H46" s="114">
        <v>879</v>
      </c>
      <c r="I46" s="140">
        <v>1061</v>
      </c>
      <c r="J46" s="115">
        <v>-192</v>
      </c>
      <c r="K46" s="116">
        <v>-18.096135721017909</v>
      </c>
    </row>
    <row r="47" spans="1:11" ht="14.1" customHeight="1" x14ac:dyDescent="0.2">
      <c r="A47" s="306">
        <v>61</v>
      </c>
      <c r="B47" s="307" t="s">
        <v>269</v>
      </c>
      <c r="C47" s="308"/>
      <c r="D47" s="113">
        <v>2.9413657720280622</v>
      </c>
      <c r="E47" s="115">
        <v>914</v>
      </c>
      <c r="F47" s="114">
        <v>921</v>
      </c>
      <c r="G47" s="114">
        <v>911</v>
      </c>
      <c r="H47" s="114">
        <v>907</v>
      </c>
      <c r="I47" s="140">
        <v>899</v>
      </c>
      <c r="J47" s="115">
        <v>15</v>
      </c>
      <c r="K47" s="116">
        <v>1.6685205784204671</v>
      </c>
    </row>
    <row r="48" spans="1:11" ht="14.1" customHeight="1" x14ac:dyDescent="0.2">
      <c r="A48" s="306">
        <v>62</v>
      </c>
      <c r="B48" s="307" t="s">
        <v>270</v>
      </c>
      <c r="C48" s="308"/>
      <c r="D48" s="113">
        <v>6.2077621162386558</v>
      </c>
      <c r="E48" s="115">
        <v>1929</v>
      </c>
      <c r="F48" s="114">
        <v>1951</v>
      </c>
      <c r="G48" s="114">
        <v>1948</v>
      </c>
      <c r="H48" s="114">
        <v>1902</v>
      </c>
      <c r="I48" s="140">
        <v>1893</v>
      </c>
      <c r="J48" s="115">
        <v>36</v>
      </c>
      <c r="K48" s="116">
        <v>1.9017432646592709</v>
      </c>
    </row>
    <row r="49" spans="1:11" ht="14.1" customHeight="1" x14ac:dyDescent="0.2">
      <c r="A49" s="306">
        <v>63</v>
      </c>
      <c r="B49" s="307" t="s">
        <v>271</v>
      </c>
      <c r="C49" s="308"/>
      <c r="D49" s="113">
        <v>4.6180086245735987</v>
      </c>
      <c r="E49" s="115">
        <v>1435</v>
      </c>
      <c r="F49" s="114">
        <v>1465</v>
      </c>
      <c r="G49" s="114">
        <v>1492</v>
      </c>
      <c r="H49" s="114">
        <v>1471</v>
      </c>
      <c r="I49" s="140">
        <v>1442</v>
      </c>
      <c r="J49" s="115">
        <v>-7</v>
      </c>
      <c r="K49" s="116">
        <v>-0.4854368932038835</v>
      </c>
    </row>
    <row r="50" spans="1:11" ht="14.1" customHeight="1" x14ac:dyDescent="0.2">
      <c r="A50" s="306" t="s">
        <v>272</v>
      </c>
      <c r="B50" s="307" t="s">
        <v>273</v>
      </c>
      <c r="C50" s="308"/>
      <c r="D50" s="113">
        <v>1.7410053420866318</v>
      </c>
      <c r="E50" s="115">
        <v>541</v>
      </c>
      <c r="F50" s="114">
        <v>538</v>
      </c>
      <c r="G50" s="114">
        <v>561</v>
      </c>
      <c r="H50" s="114">
        <v>537</v>
      </c>
      <c r="I50" s="140">
        <v>530</v>
      </c>
      <c r="J50" s="115">
        <v>11</v>
      </c>
      <c r="K50" s="116">
        <v>2.0754716981132075</v>
      </c>
    </row>
    <row r="51" spans="1:11" ht="14.1" customHeight="1" x14ac:dyDescent="0.2">
      <c r="A51" s="306" t="s">
        <v>274</v>
      </c>
      <c r="B51" s="307" t="s">
        <v>275</v>
      </c>
      <c r="C51" s="308"/>
      <c r="D51" s="113">
        <v>2.4007208598828602</v>
      </c>
      <c r="E51" s="115">
        <v>746</v>
      </c>
      <c r="F51" s="114">
        <v>781</v>
      </c>
      <c r="G51" s="114">
        <v>788</v>
      </c>
      <c r="H51" s="114">
        <v>795</v>
      </c>
      <c r="I51" s="140">
        <v>777</v>
      </c>
      <c r="J51" s="115">
        <v>-31</v>
      </c>
      <c r="K51" s="116">
        <v>-3.9897039897039899</v>
      </c>
    </row>
    <row r="52" spans="1:11" ht="14.1" customHeight="1" x14ac:dyDescent="0.2">
      <c r="A52" s="306">
        <v>71</v>
      </c>
      <c r="B52" s="307" t="s">
        <v>276</v>
      </c>
      <c r="C52" s="308"/>
      <c r="D52" s="113">
        <v>15.347235631074209</v>
      </c>
      <c r="E52" s="115">
        <v>4769</v>
      </c>
      <c r="F52" s="114">
        <v>4819</v>
      </c>
      <c r="G52" s="114">
        <v>4815</v>
      </c>
      <c r="H52" s="114">
        <v>4755</v>
      </c>
      <c r="I52" s="140">
        <v>4775</v>
      </c>
      <c r="J52" s="115">
        <v>-6</v>
      </c>
      <c r="K52" s="116">
        <v>-0.1256544502617801</v>
      </c>
    </row>
    <row r="53" spans="1:11" ht="14.1" customHeight="1" x14ac:dyDescent="0.2">
      <c r="A53" s="306" t="s">
        <v>277</v>
      </c>
      <c r="B53" s="307" t="s">
        <v>278</v>
      </c>
      <c r="C53" s="308"/>
      <c r="D53" s="113">
        <v>7.3051425629143338</v>
      </c>
      <c r="E53" s="115">
        <v>2270</v>
      </c>
      <c r="F53" s="114">
        <v>2293</v>
      </c>
      <c r="G53" s="114">
        <v>2300</v>
      </c>
      <c r="H53" s="114">
        <v>2276</v>
      </c>
      <c r="I53" s="140">
        <v>2290</v>
      </c>
      <c r="J53" s="115">
        <v>-20</v>
      </c>
      <c r="K53" s="116">
        <v>-0.8733624454148472</v>
      </c>
    </row>
    <row r="54" spans="1:11" ht="14.1" customHeight="1" x14ac:dyDescent="0.2">
      <c r="A54" s="306" t="s">
        <v>279</v>
      </c>
      <c r="B54" s="307" t="s">
        <v>280</v>
      </c>
      <c r="C54" s="308"/>
      <c r="D54" s="113">
        <v>6.6132458003475572</v>
      </c>
      <c r="E54" s="115">
        <v>2055</v>
      </c>
      <c r="F54" s="114">
        <v>2086</v>
      </c>
      <c r="G54" s="114">
        <v>2079</v>
      </c>
      <c r="H54" s="114">
        <v>2051</v>
      </c>
      <c r="I54" s="140">
        <v>2059</v>
      </c>
      <c r="J54" s="115">
        <v>-4</v>
      </c>
      <c r="K54" s="116">
        <v>-0.19426906265177271</v>
      </c>
    </row>
    <row r="55" spans="1:11" ht="14.1" customHeight="1" x14ac:dyDescent="0.2">
      <c r="A55" s="306">
        <v>72</v>
      </c>
      <c r="B55" s="307" t="s">
        <v>281</v>
      </c>
      <c r="C55" s="308"/>
      <c r="D55" s="113">
        <v>4.4764111475831889</v>
      </c>
      <c r="E55" s="115">
        <v>1391</v>
      </c>
      <c r="F55" s="114">
        <v>1395</v>
      </c>
      <c r="G55" s="114">
        <v>1415</v>
      </c>
      <c r="H55" s="114">
        <v>1369</v>
      </c>
      <c r="I55" s="140">
        <v>1378</v>
      </c>
      <c r="J55" s="115">
        <v>13</v>
      </c>
      <c r="K55" s="116">
        <v>0.94339622641509435</v>
      </c>
    </row>
    <row r="56" spans="1:11" ht="14.1" customHeight="1" x14ac:dyDescent="0.2">
      <c r="A56" s="306" t="s">
        <v>282</v>
      </c>
      <c r="B56" s="307" t="s">
        <v>283</v>
      </c>
      <c r="C56" s="308"/>
      <c r="D56" s="113">
        <v>2.0563815408379997</v>
      </c>
      <c r="E56" s="115">
        <v>639</v>
      </c>
      <c r="F56" s="114">
        <v>641</v>
      </c>
      <c r="G56" s="114">
        <v>657</v>
      </c>
      <c r="H56" s="114">
        <v>623</v>
      </c>
      <c r="I56" s="140">
        <v>631</v>
      </c>
      <c r="J56" s="115">
        <v>8</v>
      </c>
      <c r="K56" s="116">
        <v>1.2678288431061806</v>
      </c>
    </row>
    <row r="57" spans="1:11" ht="14.1" customHeight="1" x14ac:dyDescent="0.2">
      <c r="A57" s="306" t="s">
        <v>284</v>
      </c>
      <c r="B57" s="307" t="s">
        <v>285</v>
      </c>
      <c r="C57" s="308"/>
      <c r="D57" s="113">
        <v>1.8858209435540967</v>
      </c>
      <c r="E57" s="115">
        <v>586</v>
      </c>
      <c r="F57" s="114">
        <v>585</v>
      </c>
      <c r="G57" s="114">
        <v>588</v>
      </c>
      <c r="H57" s="114">
        <v>583</v>
      </c>
      <c r="I57" s="140">
        <v>581</v>
      </c>
      <c r="J57" s="115">
        <v>5</v>
      </c>
      <c r="K57" s="116">
        <v>0.86058519793459554</v>
      </c>
    </row>
    <row r="58" spans="1:11" ht="14.1" customHeight="1" x14ac:dyDescent="0.2">
      <c r="A58" s="306">
        <v>73</v>
      </c>
      <c r="B58" s="307" t="s">
        <v>286</v>
      </c>
      <c r="C58" s="308"/>
      <c r="D58" s="113">
        <v>2.7547145523588852</v>
      </c>
      <c r="E58" s="115">
        <v>856</v>
      </c>
      <c r="F58" s="114">
        <v>871</v>
      </c>
      <c r="G58" s="114">
        <v>864</v>
      </c>
      <c r="H58" s="114">
        <v>844</v>
      </c>
      <c r="I58" s="140">
        <v>839</v>
      </c>
      <c r="J58" s="115">
        <v>17</v>
      </c>
      <c r="K58" s="116">
        <v>2.026221692491061</v>
      </c>
    </row>
    <row r="59" spans="1:11" ht="14.1" customHeight="1" x14ac:dyDescent="0.2">
      <c r="A59" s="306" t="s">
        <v>287</v>
      </c>
      <c r="B59" s="307" t="s">
        <v>288</v>
      </c>
      <c r="C59" s="308"/>
      <c r="D59" s="113">
        <v>1.6058441140503315</v>
      </c>
      <c r="E59" s="115">
        <v>499</v>
      </c>
      <c r="F59" s="114">
        <v>506</v>
      </c>
      <c r="G59" s="114">
        <v>500</v>
      </c>
      <c r="H59" s="114">
        <v>489</v>
      </c>
      <c r="I59" s="140">
        <v>482</v>
      </c>
      <c r="J59" s="115">
        <v>17</v>
      </c>
      <c r="K59" s="116">
        <v>3.5269709543568464</v>
      </c>
    </row>
    <row r="60" spans="1:11" ht="14.1" customHeight="1" x14ac:dyDescent="0.2">
      <c r="A60" s="306">
        <v>81</v>
      </c>
      <c r="B60" s="307" t="s">
        <v>289</v>
      </c>
      <c r="C60" s="308"/>
      <c r="D60" s="113">
        <v>11.453305013837936</v>
      </c>
      <c r="E60" s="115">
        <v>3559</v>
      </c>
      <c r="F60" s="114">
        <v>3558</v>
      </c>
      <c r="G60" s="114">
        <v>3506</v>
      </c>
      <c r="H60" s="114">
        <v>3455</v>
      </c>
      <c r="I60" s="140">
        <v>3455</v>
      </c>
      <c r="J60" s="115">
        <v>104</v>
      </c>
      <c r="K60" s="116">
        <v>3.0101302460202604</v>
      </c>
    </row>
    <row r="61" spans="1:11" ht="14.1" customHeight="1" x14ac:dyDescent="0.2">
      <c r="A61" s="306" t="s">
        <v>290</v>
      </c>
      <c r="B61" s="307" t="s">
        <v>291</v>
      </c>
      <c r="C61" s="308"/>
      <c r="D61" s="113">
        <v>2.7096608096801185</v>
      </c>
      <c r="E61" s="115">
        <v>842</v>
      </c>
      <c r="F61" s="114">
        <v>838</v>
      </c>
      <c r="G61" s="114">
        <v>835</v>
      </c>
      <c r="H61" s="114">
        <v>810</v>
      </c>
      <c r="I61" s="140">
        <v>843</v>
      </c>
      <c r="J61" s="115">
        <v>-1</v>
      </c>
      <c r="K61" s="116">
        <v>-0.11862396204033215</v>
      </c>
    </row>
    <row r="62" spans="1:11" ht="14.1" customHeight="1" x14ac:dyDescent="0.2">
      <c r="A62" s="306" t="s">
        <v>292</v>
      </c>
      <c r="B62" s="307" t="s">
        <v>293</v>
      </c>
      <c r="C62" s="308"/>
      <c r="D62" s="113">
        <v>4.988092939434897</v>
      </c>
      <c r="E62" s="115">
        <v>1550</v>
      </c>
      <c r="F62" s="114">
        <v>1545</v>
      </c>
      <c r="G62" s="114">
        <v>1494</v>
      </c>
      <c r="H62" s="114">
        <v>1473</v>
      </c>
      <c r="I62" s="140">
        <v>1465</v>
      </c>
      <c r="J62" s="115">
        <v>85</v>
      </c>
      <c r="K62" s="116">
        <v>5.802047781569966</v>
      </c>
    </row>
    <row r="63" spans="1:11" ht="14.1" customHeight="1" x14ac:dyDescent="0.2">
      <c r="A63" s="306"/>
      <c r="B63" s="307" t="s">
        <v>294</v>
      </c>
      <c r="C63" s="308"/>
      <c r="D63" s="113">
        <v>4.6791529896376396</v>
      </c>
      <c r="E63" s="115">
        <v>1454</v>
      </c>
      <c r="F63" s="114">
        <v>1451</v>
      </c>
      <c r="G63" s="114">
        <v>1400</v>
      </c>
      <c r="H63" s="114">
        <v>1382</v>
      </c>
      <c r="I63" s="140">
        <v>1377</v>
      </c>
      <c r="J63" s="115">
        <v>77</v>
      </c>
      <c r="K63" s="116">
        <v>5.5918663761801017</v>
      </c>
    </row>
    <row r="64" spans="1:11" ht="14.1" customHeight="1" x14ac:dyDescent="0.2">
      <c r="A64" s="306" t="s">
        <v>295</v>
      </c>
      <c r="B64" s="307" t="s">
        <v>296</v>
      </c>
      <c r="C64" s="308"/>
      <c r="D64" s="113">
        <v>1.1617429362167728</v>
      </c>
      <c r="E64" s="115">
        <v>361</v>
      </c>
      <c r="F64" s="114">
        <v>365</v>
      </c>
      <c r="G64" s="114">
        <v>355</v>
      </c>
      <c r="H64" s="114">
        <v>354</v>
      </c>
      <c r="I64" s="140">
        <v>347</v>
      </c>
      <c r="J64" s="115">
        <v>14</v>
      </c>
      <c r="K64" s="116">
        <v>4.0345821325648412</v>
      </c>
    </row>
    <row r="65" spans="1:11" ht="14.1" customHeight="1" x14ac:dyDescent="0.2">
      <c r="A65" s="306" t="s">
        <v>297</v>
      </c>
      <c r="B65" s="307" t="s">
        <v>298</v>
      </c>
      <c r="C65" s="308"/>
      <c r="D65" s="113">
        <v>0.7852223724013645</v>
      </c>
      <c r="E65" s="115">
        <v>244</v>
      </c>
      <c r="F65" s="114">
        <v>248</v>
      </c>
      <c r="G65" s="114">
        <v>250</v>
      </c>
      <c r="H65" s="114">
        <v>251</v>
      </c>
      <c r="I65" s="140">
        <v>250</v>
      </c>
      <c r="J65" s="115">
        <v>-6</v>
      </c>
      <c r="K65" s="116">
        <v>-2.4</v>
      </c>
    </row>
    <row r="66" spans="1:11" ht="14.1" customHeight="1" x14ac:dyDescent="0.2">
      <c r="A66" s="306">
        <v>82</v>
      </c>
      <c r="B66" s="307" t="s">
        <v>299</v>
      </c>
      <c r="C66" s="308"/>
      <c r="D66" s="113">
        <v>3.3307588337516894</v>
      </c>
      <c r="E66" s="115">
        <v>1035</v>
      </c>
      <c r="F66" s="114">
        <v>1022</v>
      </c>
      <c r="G66" s="114">
        <v>992</v>
      </c>
      <c r="H66" s="114">
        <v>961</v>
      </c>
      <c r="I66" s="140">
        <v>999</v>
      </c>
      <c r="J66" s="115">
        <v>36</v>
      </c>
      <c r="K66" s="116">
        <v>3.6036036036036037</v>
      </c>
    </row>
    <row r="67" spans="1:11" ht="14.1" customHeight="1" x14ac:dyDescent="0.2">
      <c r="A67" s="306" t="s">
        <v>300</v>
      </c>
      <c r="B67" s="307" t="s">
        <v>301</v>
      </c>
      <c r="C67" s="308"/>
      <c r="D67" s="113">
        <v>2.2913046276629978</v>
      </c>
      <c r="E67" s="115">
        <v>712</v>
      </c>
      <c r="F67" s="114">
        <v>699</v>
      </c>
      <c r="G67" s="114">
        <v>670</v>
      </c>
      <c r="H67" s="114">
        <v>660</v>
      </c>
      <c r="I67" s="140">
        <v>691</v>
      </c>
      <c r="J67" s="115">
        <v>21</v>
      </c>
      <c r="K67" s="116">
        <v>3.0390738060781475</v>
      </c>
    </row>
    <row r="68" spans="1:11" ht="14.1" customHeight="1" x14ac:dyDescent="0.2">
      <c r="A68" s="306" t="s">
        <v>302</v>
      </c>
      <c r="B68" s="307" t="s">
        <v>303</v>
      </c>
      <c r="C68" s="308"/>
      <c r="D68" s="113">
        <v>0.61144365064040673</v>
      </c>
      <c r="E68" s="115">
        <v>190</v>
      </c>
      <c r="F68" s="114">
        <v>191</v>
      </c>
      <c r="G68" s="114">
        <v>187</v>
      </c>
      <c r="H68" s="114">
        <v>168</v>
      </c>
      <c r="I68" s="140">
        <v>177</v>
      </c>
      <c r="J68" s="115">
        <v>13</v>
      </c>
      <c r="K68" s="116">
        <v>7.3446327683615822</v>
      </c>
    </row>
    <row r="69" spans="1:11" ht="14.1" customHeight="1" x14ac:dyDescent="0.2">
      <c r="A69" s="306">
        <v>83</v>
      </c>
      <c r="B69" s="307" t="s">
        <v>304</v>
      </c>
      <c r="C69" s="308"/>
      <c r="D69" s="113">
        <v>4.6019180021883246</v>
      </c>
      <c r="E69" s="115">
        <v>1430</v>
      </c>
      <c r="F69" s="114">
        <v>1430</v>
      </c>
      <c r="G69" s="114">
        <v>1449</v>
      </c>
      <c r="H69" s="114">
        <v>1418</v>
      </c>
      <c r="I69" s="140">
        <v>1414</v>
      </c>
      <c r="J69" s="115">
        <v>16</v>
      </c>
      <c r="K69" s="116">
        <v>1.1315417256011315</v>
      </c>
    </row>
    <row r="70" spans="1:11" ht="14.1" customHeight="1" x14ac:dyDescent="0.2">
      <c r="A70" s="306" t="s">
        <v>305</v>
      </c>
      <c r="B70" s="307" t="s">
        <v>306</v>
      </c>
      <c r="C70" s="308"/>
      <c r="D70" s="113">
        <v>3.4820106841732636</v>
      </c>
      <c r="E70" s="115">
        <v>1082</v>
      </c>
      <c r="F70" s="114">
        <v>1087</v>
      </c>
      <c r="G70" s="114">
        <v>1094</v>
      </c>
      <c r="H70" s="114">
        <v>1049</v>
      </c>
      <c r="I70" s="140">
        <v>1026</v>
      </c>
      <c r="J70" s="115">
        <v>56</v>
      </c>
      <c r="K70" s="116">
        <v>5.4580896686159841</v>
      </c>
    </row>
    <row r="71" spans="1:11" ht="14.1" customHeight="1" x14ac:dyDescent="0.2">
      <c r="A71" s="306"/>
      <c r="B71" s="307" t="s">
        <v>307</v>
      </c>
      <c r="C71" s="308"/>
      <c r="D71" s="113">
        <v>2.0338546694986164</v>
      </c>
      <c r="E71" s="115">
        <v>632</v>
      </c>
      <c r="F71" s="114">
        <v>637</v>
      </c>
      <c r="G71" s="114">
        <v>653</v>
      </c>
      <c r="H71" s="114">
        <v>615</v>
      </c>
      <c r="I71" s="140">
        <v>599</v>
      </c>
      <c r="J71" s="115">
        <v>33</v>
      </c>
      <c r="K71" s="116">
        <v>5.5091819699499167</v>
      </c>
    </row>
    <row r="72" spans="1:11" ht="14.1" customHeight="1" x14ac:dyDescent="0.2">
      <c r="A72" s="306">
        <v>84</v>
      </c>
      <c r="B72" s="307" t="s">
        <v>308</v>
      </c>
      <c r="C72" s="308"/>
      <c r="D72" s="113">
        <v>0.92038360043766498</v>
      </c>
      <c r="E72" s="115">
        <v>286</v>
      </c>
      <c r="F72" s="114">
        <v>285</v>
      </c>
      <c r="G72" s="114">
        <v>284</v>
      </c>
      <c r="H72" s="114">
        <v>272</v>
      </c>
      <c r="I72" s="140">
        <v>278</v>
      </c>
      <c r="J72" s="115">
        <v>8</v>
      </c>
      <c r="K72" s="116">
        <v>2.8776978417266186</v>
      </c>
    </row>
    <row r="73" spans="1:11" ht="14.1" customHeight="1" x14ac:dyDescent="0.2">
      <c r="A73" s="306" t="s">
        <v>309</v>
      </c>
      <c r="B73" s="307" t="s">
        <v>310</v>
      </c>
      <c r="C73" s="308"/>
      <c r="D73" s="113">
        <v>0.31537619875136769</v>
      </c>
      <c r="E73" s="115">
        <v>98</v>
      </c>
      <c r="F73" s="114">
        <v>101</v>
      </c>
      <c r="G73" s="114">
        <v>101</v>
      </c>
      <c r="H73" s="114">
        <v>99</v>
      </c>
      <c r="I73" s="140">
        <v>99</v>
      </c>
      <c r="J73" s="115">
        <v>-1</v>
      </c>
      <c r="K73" s="116">
        <v>-1.0101010101010102</v>
      </c>
    </row>
    <row r="74" spans="1:11" ht="14.1" customHeight="1" x14ac:dyDescent="0.2">
      <c r="A74" s="306" t="s">
        <v>311</v>
      </c>
      <c r="B74" s="307" t="s">
        <v>312</v>
      </c>
      <c r="C74" s="308"/>
      <c r="D74" s="113">
        <v>0.30250370084314859</v>
      </c>
      <c r="E74" s="115">
        <v>94</v>
      </c>
      <c r="F74" s="114">
        <v>93</v>
      </c>
      <c r="G74" s="114">
        <v>94</v>
      </c>
      <c r="H74" s="114">
        <v>89</v>
      </c>
      <c r="I74" s="140">
        <v>92</v>
      </c>
      <c r="J74" s="115">
        <v>2</v>
      </c>
      <c r="K74" s="116">
        <v>2.1739130434782608</v>
      </c>
    </row>
    <row r="75" spans="1:11" ht="14.1" customHeight="1" x14ac:dyDescent="0.2">
      <c r="A75" s="306" t="s">
        <v>313</v>
      </c>
      <c r="B75" s="307" t="s">
        <v>314</v>
      </c>
      <c r="C75" s="308"/>
      <c r="D75" s="113">
        <v>1.9308746862328634E-2</v>
      </c>
      <c r="E75" s="115">
        <v>6</v>
      </c>
      <c r="F75" s="114">
        <v>7</v>
      </c>
      <c r="G75" s="114">
        <v>6</v>
      </c>
      <c r="H75" s="114">
        <v>7</v>
      </c>
      <c r="I75" s="140">
        <v>7</v>
      </c>
      <c r="J75" s="115">
        <v>-1</v>
      </c>
      <c r="K75" s="116">
        <v>-14.285714285714286</v>
      </c>
    </row>
    <row r="76" spans="1:11" ht="14.1" customHeight="1" x14ac:dyDescent="0.2">
      <c r="A76" s="306">
        <v>91</v>
      </c>
      <c r="B76" s="307" t="s">
        <v>315</v>
      </c>
      <c r="C76" s="308"/>
      <c r="D76" s="113">
        <v>9.6543734311643176E-2</v>
      </c>
      <c r="E76" s="115">
        <v>30</v>
      </c>
      <c r="F76" s="114">
        <v>30</v>
      </c>
      <c r="G76" s="114">
        <v>29</v>
      </c>
      <c r="H76" s="114">
        <v>28</v>
      </c>
      <c r="I76" s="140">
        <v>28</v>
      </c>
      <c r="J76" s="115">
        <v>2</v>
      </c>
      <c r="K76" s="116">
        <v>7.1428571428571432</v>
      </c>
    </row>
    <row r="77" spans="1:11" ht="14.1" customHeight="1" x14ac:dyDescent="0.2">
      <c r="A77" s="306">
        <v>92</v>
      </c>
      <c r="B77" s="307" t="s">
        <v>316</v>
      </c>
      <c r="C77" s="308"/>
      <c r="D77" s="113">
        <v>3.6654437793653858</v>
      </c>
      <c r="E77" s="115">
        <v>1139</v>
      </c>
      <c r="F77" s="114">
        <v>1130</v>
      </c>
      <c r="G77" s="114">
        <v>1136</v>
      </c>
      <c r="H77" s="114">
        <v>1134</v>
      </c>
      <c r="I77" s="140">
        <v>1125</v>
      </c>
      <c r="J77" s="115">
        <v>14</v>
      </c>
      <c r="K77" s="116">
        <v>1.2444444444444445</v>
      </c>
    </row>
    <row r="78" spans="1:11" ht="14.1" customHeight="1" x14ac:dyDescent="0.2">
      <c r="A78" s="306">
        <v>93</v>
      </c>
      <c r="B78" s="307" t="s">
        <v>317</v>
      </c>
      <c r="C78" s="308"/>
      <c r="D78" s="113">
        <v>0.16412434832979339</v>
      </c>
      <c r="E78" s="115">
        <v>51</v>
      </c>
      <c r="F78" s="114">
        <v>53</v>
      </c>
      <c r="G78" s="114">
        <v>52</v>
      </c>
      <c r="H78" s="114">
        <v>48</v>
      </c>
      <c r="I78" s="140">
        <v>51</v>
      </c>
      <c r="J78" s="115">
        <v>0</v>
      </c>
      <c r="K78" s="116">
        <v>0</v>
      </c>
    </row>
    <row r="79" spans="1:11" ht="14.1" customHeight="1" x14ac:dyDescent="0.2">
      <c r="A79" s="306">
        <v>94</v>
      </c>
      <c r="B79" s="307" t="s">
        <v>318</v>
      </c>
      <c r="C79" s="308"/>
      <c r="D79" s="113">
        <v>2.4264658556992984</v>
      </c>
      <c r="E79" s="115">
        <v>754</v>
      </c>
      <c r="F79" s="114">
        <v>753</v>
      </c>
      <c r="G79" s="114">
        <v>753</v>
      </c>
      <c r="H79" s="114">
        <v>758</v>
      </c>
      <c r="I79" s="140">
        <v>769</v>
      </c>
      <c r="J79" s="115">
        <v>-15</v>
      </c>
      <c r="K79" s="116">
        <v>-1.9505851755526658</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224</v>
      </c>
      <c r="C81" s="312"/>
      <c r="D81" s="125">
        <v>0</v>
      </c>
      <c r="E81" s="143">
        <v>0</v>
      </c>
      <c r="F81" s="144">
        <v>0</v>
      </c>
      <c r="G81" s="144">
        <v>0</v>
      </c>
      <c r="H81" s="144">
        <v>0</v>
      </c>
      <c r="I81" s="145">
        <v>0</v>
      </c>
      <c r="J81" s="143">
        <v>0</v>
      </c>
      <c r="K81" s="146">
        <v>0</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7758</v>
      </c>
      <c r="E12" s="114">
        <v>8138</v>
      </c>
      <c r="F12" s="114">
        <v>8120</v>
      </c>
      <c r="G12" s="114">
        <v>8086</v>
      </c>
      <c r="H12" s="140">
        <v>7905</v>
      </c>
      <c r="I12" s="115">
        <v>-147</v>
      </c>
      <c r="J12" s="116">
        <v>-1.8595825426944972</v>
      </c>
      <c r="K12"/>
      <c r="L12"/>
      <c r="M12"/>
      <c r="N12"/>
      <c r="O12"/>
      <c r="P12"/>
    </row>
    <row r="13" spans="1:16" s="110" customFormat="1" ht="14.45" customHeight="1" x14ac:dyDescent="0.2">
      <c r="A13" s="120" t="s">
        <v>105</v>
      </c>
      <c r="B13" s="119" t="s">
        <v>106</v>
      </c>
      <c r="C13" s="113">
        <v>38.734209847898946</v>
      </c>
      <c r="D13" s="115">
        <v>3005</v>
      </c>
      <c r="E13" s="114">
        <v>3120</v>
      </c>
      <c r="F13" s="114">
        <v>3110</v>
      </c>
      <c r="G13" s="114">
        <v>3085</v>
      </c>
      <c r="H13" s="140">
        <v>2989</v>
      </c>
      <c r="I13" s="115">
        <v>16</v>
      </c>
      <c r="J13" s="116">
        <v>0.53529608564737374</v>
      </c>
      <c r="K13"/>
      <c r="L13"/>
      <c r="M13"/>
      <c r="N13"/>
      <c r="O13"/>
      <c r="P13"/>
    </row>
    <row r="14" spans="1:16" s="110" customFormat="1" ht="14.45" customHeight="1" x14ac:dyDescent="0.2">
      <c r="A14" s="120"/>
      <c r="B14" s="119" t="s">
        <v>107</v>
      </c>
      <c r="C14" s="113">
        <v>61.265790152101054</v>
      </c>
      <c r="D14" s="115">
        <v>4753</v>
      </c>
      <c r="E14" s="114">
        <v>5018</v>
      </c>
      <c r="F14" s="114">
        <v>5010</v>
      </c>
      <c r="G14" s="114">
        <v>5001</v>
      </c>
      <c r="H14" s="140">
        <v>4916</v>
      </c>
      <c r="I14" s="115">
        <v>-163</v>
      </c>
      <c r="J14" s="116">
        <v>-3.3157038242473558</v>
      </c>
      <c r="K14"/>
      <c r="L14"/>
      <c r="M14"/>
      <c r="N14"/>
      <c r="O14"/>
      <c r="P14"/>
    </row>
    <row r="15" spans="1:16" s="110" customFormat="1" ht="14.45" customHeight="1" x14ac:dyDescent="0.2">
      <c r="A15" s="118" t="s">
        <v>105</v>
      </c>
      <c r="B15" s="121" t="s">
        <v>108</v>
      </c>
      <c r="C15" s="113">
        <v>15.970610982211911</v>
      </c>
      <c r="D15" s="115">
        <v>1239</v>
      </c>
      <c r="E15" s="114">
        <v>1349</v>
      </c>
      <c r="F15" s="114">
        <v>1375</v>
      </c>
      <c r="G15" s="114">
        <v>1417</v>
      </c>
      <c r="H15" s="140">
        <v>1315</v>
      </c>
      <c r="I15" s="115">
        <v>-76</v>
      </c>
      <c r="J15" s="116">
        <v>-5.7794676806083647</v>
      </c>
      <c r="K15"/>
      <c r="L15"/>
      <c r="M15"/>
      <c r="N15"/>
      <c r="O15"/>
      <c r="P15"/>
    </row>
    <row r="16" spans="1:16" s="110" customFormat="1" ht="14.45" customHeight="1" x14ac:dyDescent="0.2">
      <c r="A16" s="118"/>
      <c r="B16" s="121" t="s">
        <v>109</v>
      </c>
      <c r="C16" s="113">
        <v>46.455271977313743</v>
      </c>
      <c r="D16" s="115">
        <v>3604</v>
      </c>
      <c r="E16" s="114">
        <v>3802</v>
      </c>
      <c r="F16" s="114">
        <v>3757</v>
      </c>
      <c r="G16" s="114">
        <v>3728</v>
      </c>
      <c r="H16" s="140">
        <v>3680</v>
      </c>
      <c r="I16" s="115">
        <v>-76</v>
      </c>
      <c r="J16" s="116">
        <v>-2.0652173913043477</v>
      </c>
      <c r="K16"/>
      <c r="L16"/>
      <c r="M16"/>
      <c r="N16"/>
      <c r="O16"/>
      <c r="P16"/>
    </row>
    <row r="17" spans="1:16" s="110" customFormat="1" ht="14.45" customHeight="1" x14ac:dyDescent="0.2">
      <c r="A17" s="118"/>
      <c r="B17" s="121" t="s">
        <v>110</v>
      </c>
      <c r="C17" s="113">
        <v>19.889146687290538</v>
      </c>
      <c r="D17" s="115">
        <v>1543</v>
      </c>
      <c r="E17" s="114">
        <v>1579</v>
      </c>
      <c r="F17" s="114">
        <v>1577</v>
      </c>
      <c r="G17" s="114">
        <v>1580</v>
      </c>
      <c r="H17" s="140">
        <v>1555</v>
      </c>
      <c r="I17" s="115">
        <v>-12</v>
      </c>
      <c r="J17" s="116">
        <v>-0.77170418006430863</v>
      </c>
      <c r="K17"/>
      <c r="L17"/>
      <c r="M17"/>
      <c r="N17"/>
      <c r="O17"/>
      <c r="P17"/>
    </row>
    <row r="18" spans="1:16" s="110" customFormat="1" ht="14.45" customHeight="1" x14ac:dyDescent="0.2">
      <c r="A18" s="120"/>
      <c r="B18" s="121" t="s">
        <v>111</v>
      </c>
      <c r="C18" s="113">
        <v>17.684970353183811</v>
      </c>
      <c r="D18" s="115">
        <v>1372</v>
      </c>
      <c r="E18" s="114">
        <v>1408</v>
      </c>
      <c r="F18" s="114">
        <v>1411</v>
      </c>
      <c r="G18" s="114">
        <v>1361</v>
      </c>
      <c r="H18" s="140">
        <v>1355</v>
      </c>
      <c r="I18" s="115">
        <v>17</v>
      </c>
      <c r="J18" s="116">
        <v>1.2546125461254614</v>
      </c>
      <c r="K18"/>
      <c r="L18"/>
      <c r="M18"/>
      <c r="N18"/>
      <c r="O18"/>
      <c r="P18"/>
    </row>
    <row r="19" spans="1:16" s="110" customFormat="1" ht="14.45" customHeight="1" x14ac:dyDescent="0.2">
      <c r="A19" s="120"/>
      <c r="B19" s="121" t="s">
        <v>112</v>
      </c>
      <c r="C19" s="113">
        <v>1.5081206496519721</v>
      </c>
      <c r="D19" s="115">
        <v>117</v>
      </c>
      <c r="E19" s="114">
        <v>132</v>
      </c>
      <c r="F19" s="114">
        <v>133</v>
      </c>
      <c r="G19" s="114">
        <v>104</v>
      </c>
      <c r="H19" s="140">
        <v>100</v>
      </c>
      <c r="I19" s="115">
        <v>17</v>
      </c>
      <c r="J19" s="116">
        <v>17</v>
      </c>
      <c r="K19"/>
      <c r="L19"/>
      <c r="M19"/>
      <c r="N19"/>
      <c r="O19"/>
      <c r="P19"/>
    </row>
    <row r="20" spans="1:16" s="110" customFormat="1" ht="14.45" customHeight="1" x14ac:dyDescent="0.2">
      <c r="A20" s="120" t="s">
        <v>113</v>
      </c>
      <c r="B20" s="119" t="s">
        <v>116</v>
      </c>
      <c r="C20" s="113">
        <v>83.436452693993303</v>
      </c>
      <c r="D20" s="115">
        <v>6473</v>
      </c>
      <c r="E20" s="114">
        <v>6794</v>
      </c>
      <c r="F20" s="114">
        <v>6818</v>
      </c>
      <c r="G20" s="114">
        <v>6789</v>
      </c>
      <c r="H20" s="140">
        <v>6682</v>
      </c>
      <c r="I20" s="115">
        <v>-209</v>
      </c>
      <c r="J20" s="116">
        <v>-3.1278060460939838</v>
      </c>
      <c r="K20"/>
      <c r="L20"/>
      <c r="M20"/>
      <c r="N20"/>
      <c r="O20"/>
      <c r="P20"/>
    </row>
    <row r="21" spans="1:16" s="110" customFormat="1" ht="14.45" customHeight="1" x14ac:dyDescent="0.2">
      <c r="A21" s="123"/>
      <c r="B21" s="124" t="s">
        <v>117</v>
      </c>
      <c r="C21" s="125">
        <v>16.39597834493426</v>
      </c>
      <c r="D21" s="143">
        <v>1272</v>
      </c>
      <c r="E21" s="144">
        <v>1328</v>
      </c>
      <c r="F21" s="144">
        <v>1288</v>
      </c>
      <c r="G21" s="144">
        <v>1280</v>
      </c>
      <c r="H21" s="145">
        <v>1207</v>
      </c>
      <c r="I21" s="143">
        <v>65</v>
      </c>
      <c r="J21" s="146">
        <v>5.385252692626346</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1140611</v>
      </c>
      <c r="E23" s="114">
        <v>1184384</v>
      </c>
      <c r="F23" s="114">
        <v>1183074</v>
      </c>
      <c r="G23" s="114">
        <v>1195441</v>
      </c>
      <c r="H23" s="140">
        <v>1172233</v>
      </c>
      <c r="I23" s="115">
        <v>-31622</v>
      </c>
      <c r="J23" s="116">
        <v>-2.6975865719528453</v>
      </c>
      <c r="K23"/>
      <c r="L23"/>
      <c r="M23"/>
      <c r="N23"/>
      <c r="O23"/>
      <c r="P23"/>
    </row>
    <row r="24" spans="1:16" s="110" customFormat="1" ht="14.45" customHeight="1" x14ac:dyDescent="0.2">
      <c r="A24" s="120" t="s">
        <v>105</v>
      </c>
      <c r="B24" s="119" t="s">
        <v>106</v>
      </c>
      <c r="C24" s="113">
        <v>41.325482570306619</v>
      </c>
      <c r="D24" s="115">
        <v>471363</v>
      </c>
      <c r="E24" s="114">
        <v>486739</v>
      </c>
      <c r="F24" s="114">
        <v>485918</v>
      </c>
      <c r="G24" s="114">
        <v>489287</v>
      </c>
      <c r="H24" s="140">
        <v>477942</v>
      </c>
      <c r="I24" s="115">
        <v>-6579</v>
      </c>
      <c r="J24" s="116">
        <v>-1.3765268589075661</v>
      </c>
      <c r="K24"/>
      <c r="L24"/>
      <c r="M24"/>
      <c r="N24"/>
      <c r="O24"/>
      <c r="P24"/>
    </row>
    <row r="25" spans="1:16" s="110" customFormat="1" ht="14.45" customHeight="1" x14ac:dyDescent="0.2">
      <c r="A25" s="120"/>
      <c r="B25" s="119" t="s">
        <v>107</v>
      </c>
      <c r="C25" s="113">
        <v>58.674517429693381</v>
      </c>
      <c r="D25" s="115">
        <v>669248</v>
      </c>
      <c r="E25" s="114">
        <v>697645</v>
      </c>
      <c r="F25" s="114">
        <v>697156</v>
      </c>
      <c r="G25" s="114">
        <v>706154</v>
      </c>
      <c r="H25" s="140">
        <v>694291</v>
      </c>
      <c r="I25" s="115">
        <v>-25043</v>
      </c>
      <c r="J25" s="116">
        <v>-3.606989000289504</v>
      </c>
      <c r="K25"/>
      <c r="L25"/>
      <c r="M25"/>
      <c r="N25"/>
      <c r="O25"/>
      <c r="P25"/>
    </row>
    <row r="26" spans="1:16" s="110" customFormat="1" ht="14.45" customHeight="1" x14ac:dyDescent="0.2">
      <c r="A26" s="118" t="s">
        <v>105</v>
      </c>
      <c r="B26" s="121" t="s">
        <v>108</v>
      </c>
      <c r="C26" s="113">
        <v>17.730321731072205</v>
      </c>
      <c r="D26" s="115">
        <v>202234</v>
      </c>
      <c r="E26" s="114">
        <v>215418</v>
      </c>
      <c r="F26" s="114">
        <v>212897</v>
      </c>
      <c r="G26" s="114">
        <v>222856</v>
      </c>
      <c r="H26" s="140">
        <v>210460</v>
      </c>
      <c r="I26" s="115">
        <v>-8226</v>
      </c>
      <c r="J26" s="116">
        <v>-3.9085812030789699</v>
      </c>
      <c r="K26"/>
      <c r="L26"/>
      <c r="M26"/>
      <c r="N26"/>
      <c r="O26"/>
      <c r="P26"/>
    </row>
    <row r="27" spans="1:16" s="110" customFormat="1" ht="14.45" customHeight="1" x14ac:dyDescent="0.2">
      <c r="A27" s="118"/>
      <c r="B27" s="121" t="s">
        <v>109</v>
      </c>
      <c r="C27" s="113">
        <v>50.175476126391906</v>
      </c>
      <c r="D27" s="115">
        <v>572307</v>
      </c>
      <c r="E27" s="114">
        <v>595991</v>
      </c>
      <c r="F27" s="114">
        <v>597468</v>
      </c>
      <c r="G27" s="114">
        <v>601630</v>
      </c>
      <c r="H27" s="140">
        <v>596367</v>
      </c>
      <c r="I27" s="115">
        <v>-24060</v>
      </c>
      <c r="J27" s="116">
        <v>-4.0344284643516488</v>
      </c>
      <c r="K27"/>
      <c r="L27"/>
      <c r="M27"/>
      <c r="N27"/>
      <c r="O27"/>
      <c r="P27"/>
    </row>
    <row r="28" spans="1:16" s="110" customFormat="1" ht="14.45" customHeight="1" x14ac:dyDescent="0.2">
      <c r="A28" s="118"/>
      <c r="B28" s="121" t="s">
        <v>110</v>
      </c>
      <c r="C28" s="113">
        <v>17.243652744011762</v>
      </c>
      <c r="D28" s="115">
        <v>196683</v>
      </c>
      <c r="E28" s="114">
        <v>200388</v>
      </c>
      <c r="F28" s="114">
        <v>200726</v>
      </c>
      <c r="G28" s="114">
        <v>200277</v>
      </c>
      <c r="H28" s="140">
        <v>198008</v>
      </c>
      <c r="I28" s="115">
        <v>-1325</v>
      </c>
      <c r="J28" s="116">
        <v>-0.66916488222698067</v>
      </c>
      <c r="K28"/>
      <c r="L28"/>
      <c r="M28"/>
      <c r="N28"/>
      <c r="O28"/>
      <c r="P28"/>
    </row>
    <row r="29" spans="1:16" s="110" customFormat="1" ht="14.45" customHeight="1" x14ac:dyDescent="0.2">
      <c r="A29" s="118"/>
      <c r="B29" s="121" t="s">
        <v>111</v>
      </c>
      <c r="C29" s="113">
        <v>14.850111036979303</v>
      </c>
      <c r="D29" s="115">
        <v>169382</v>
      </c>
      <c r="E29" s="114">
        <v>172584</v>
      </c>
      <c r="F29" s="114">
        <v>171980</v>
      </c>
      <c r="G29" s="114">
        <v>170674</v>
      </c>
      <c r="H29" s="140">
        <v>167393</v>
      </c>
      <c r="I29" s="115">
        <v>1989</v>
      </c>
      <c r="J29" s="116">
        <v>1.1882217297019588</v>
      </c>
      <c r="K29"/>
      <c r="L29"/>
      <c r="M29"/>
      <c r="N29"/>
      <c r="O29"/>
      <c r="P29"/>
    </row>
    <row r="30" spans="1:16" s="110" customFormat="1" ht="14.45" customHeight="1" x14ac:dyDescent="0.2">
      <c r="A30" s="120"/>
      <c r="B30" s="121" t="s">
        <v>112</v>
      </c>
      <c r="C30" s="113">
        <v>1.3398958979003359</v>
      </c>
      <c r="D30" s="115">
        <v>15283</v>
      </c>
      <c r="E30" s="114">
        <v>15543</v>
      </c>
      <c r="F30" s="114">
        <v>16133</v>
      </c>
      <c r="G30" s="114">
        <v>14330</v>
      </c>
      <c r="H30" s="140">
        <v>13906</v>
      </c>
      <c r="I30" s="115">
        <v>1377</v>
      </c>
      <c r="J30" s="116">
        <v>9.9022004889975559</v>
      </c>
      <c r="K30"/>
      <c r="L30"/>
      <c r="M30"/>
      <c r="N30"/>
      <c r="O30"/>
      <c r="P30"/>
    </row>
    <row r="31" spans="1:16" s="110" customFormat="1" ht="14.45" customHeight="1" x14ac:dyDescent="0.2">
      <c r="A31" s="120" t="s">
        <v>113</v>
      </c>
      <c r="B31" s="119" t="s">
        <v>116</v>
      </c>
      <c r="C31" s="113">
        <v>82.441691339115621</v>
      </c>
      <c r="D31" s="115">
        <v>940339</v>
      </c>
      <c r="E31" s="114">
        <v>976573</v>
      </c>
      <c r="F31" s="114">
        <v>977142</v>
      </c>
      <c r="G31" s="114">
        <v>988828</v>
      </c>
      <c r="H31" s="140">
        <v>970966</v>
      </c>
      <c r="I31" s="115">
        <v>-30627</v>
      </c>
      <c r="J31" s="116">
        <v>-3.1542814063520246</v>
      </c>
      <c r="K31"/>
      <c r="L31"/>
      <c r="M31"/>
      <c r="N31"/>
      <c r="O31"/>
      <c r="P31"/>
    </row>
    <row r="32" spans="1:16" s="110" customFormat="1" ht="14.45" customHeight="1" x14ac:dyDescent="0.2">
      <c r="A32" s="123"/>
      <c r="B32" s="124" t="s">
        <v>117</v>
      </c>
      <c r="C32" s="125">
        <v>17.374284484368467</v>
      </c>
      <c r="D32" s="143">
        <v>198173</v>
      </c>
      <c r="E32" s="144">
        <v>205661</v>
      </c>
      <c r="F32" s="144">
        <v>203889</v>
      </c>
      <c r="G32" s="144">
        <v>204504</v>
      </c>
      <c r="H32" s="145">
        <v>199267</v>
      </c>
      <c r="I32" s="143">
        <v>-1094</v>
      </c>
      <c r="J32" s="146">
        <v>-0.54901212945445055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5526</v>
      </c>
      <c r="E56" s="114">
        <v>5838</v>
      </c>
      <c r="F56" s="114">
        <v>5801</v>
      </c>
      <c r="G56" s="114">
        <v>5790</v>
      </c>
      <c r="H56" s="140">
        <v>5618</v>
      </c>
      <c r="I56" s="115">
        <v>-92</v>
      </c>
      <c r="J56" s="116">
        <v>-1.6375934496262015</v>
      </c>
      <c r="K56"/>
      <c r="L56"/>
      <c r="M56"/>
      <c r="N56"/>
      <c r="O56"/>
      <c r="P56"/>
    </row>
    <row r="57" spans="1:16" s="110" customFormat="1" ht="14.45" customHeight="1" x14ac:dyDescent="0.2">
      <c r="A57" s="120" t="s">
        <v>105</v>
      </c>
      <c r="B57" s="119" t="s">
        <v>106</v>
      </c>
      <c r="C57" s="113">
        <v>39.612739775606222</v>
      </c>
      <c r="D57" s="115">
        <v>2189</v>
      </c>
      <c r="E57" s="114">
        <v>2317</v>
      </c>
      <c r="F57" s="114">
        <v>2284</v>
      </c>
      <c r="G57" s="114">
        <v>2277</v>
      </c>
      <c r="H57" s="140">
        <v>2196</v>
      </c>
      <c r="I57" s="115">
        <v>-7</v>
      </c>
      <c r="J57" s="116">
        <v>-0.31876138433515483</v>
      </c>
    </row>
    <row r="58" spans="1:16" s="110" customFormat="1" ht="14.45" customHeight="1" x14ac:dyDescent="0.2">
      <c r="A58" s="120"/>
      <c r="B58" s="119" t="s">
        <v>107</v>
      </c>
      <c r="C58" s="113">
        <v>60.387260224393778</v>
      </c>
      <c r="D58" s="115">
        <v>3337</v>
      </c>
      <c r="E58" s="114">
        <v>3521</v>
      </c>
      <c r="F58" s="114">
        <v>3517</v>
      </c>
      <c r="G58" s="114">
        <v>3513</v>
      </c>
      <c r="H58" s="140">
        <v>3422</v>
      </c>
      <c r="I58" s="115">
        <v>-85</v>
      </c>
      <c r="J58" s="116">
        <v>-2.4839275277615429</v>
      </c>
    </row>
    <row r="59" spans="1:16" s="110" customFormat="1" ht="14.45" customHeight="1" x14ac:dyDescent="0.2">
      <c r="A59" s="118" t="s">
        <v>105</v>
      </c>
      <c r="B59" s="121" t="s">
        <v>108</v>
      </c>
      <c r="C59" s="113">
        <v>15.508505247918929</v>
      </c>
      <c r="D59" s="115">
        <v>857</v>
      </c>
      <c r="E59" s="114">
        <v>946</v>
      </c>
      <c r="F59" s="114">
        <v>958</v>
      </c>
      <c r="G59" s="114">
        <v>978</v>
      </c>
      <c r="H59" s="140">
        <v>885</v>
      </c>
      <c r="I59" s="115">
        <v>-28</v>
      </c>
      <c r="J59" s="116">
        <v>-3.1638418079096047</v>
      </c>
    </row>
    <row r="60" spans="1:16" s="110" customFormat="1" ht="14.45" customHeight="1" x14ac:dyDescent="0.2">
      <c r="A60" s="118"/>
      <c r="B60" s="121" t="s">
        <v>109</v>
      </c>
      <c r="C60" s="113">
        <v>47.086500180962723</v>
      </c>
      <c r="D60" s="115">
        <v>2602</v>
      </c>
      <c r="E60" s="114">
        <v>2757</v>
      </c>
      <c r="F60" s="114">
        <v>2720</v>
      </c>
      <c r="G60" s="114">
        <v>2701</v>
      </c>
      <c r="H60" s="140">
        <v>2671</v>
      </c>
      <c r="I60" s="115">
        <v>-69</v>
      </c>
      <c r="J60" s="116">
        <v>-2.5833021340321976</v>
      </c>
    </row>
    <row r="61" spans="1:16" s="110" customFormat="1" ht="14.45" customHeight="1" x14ac:dyDescent="0.2">
      <c r="A61" s="118"/>
      <c r="B61" s="121" t="s">
        <v>110</v>
      </c>
      <c r="C61" s="113">
        <v>19.54397394136808</v>
      </c>
      <c r="D61" s="115">
        <v>1080</v>
      </c>
      <c r="E61" s="114">
        <v>1110</v>
      </c>
      <c r="F61" s="114">
        <v>1092</v>
      </c>
      <c r="G61" s="114">
        <v>1095</v>
      </c>
      <c r="H61" s="140">
        <v>1064</v>
      </c>
      <c r="I61" s="115">
        <v>16</v>
      </c>
      <c r="J61" s="116">
        <v>1.5037593984962405</v>
      </c>
    </row>
    <row r="62" spans="1:16" s="110" customFormat="1" ht="14.45" customHeight="1" x14ac:dyDescent="0.2">
      <c r="A62" s="120"/>
      <c r="B62" s="121" t="s">
        <v>111</v>
      </c>
      <c r="C62" s="113">
        <v>17.861020629750271</v>
      </c>
      <c r="D62" s="115">
        <v>987</v>
      </c>
      <c r="E62" s="114">
        <v>1025</v>
      </c>
      <c r="F62" s="114">
        <v>1031</v>
      </c>
      <c r="G62" s="114">
        <v>1016</v>
      </c>
      <c r="H62" s="140">
        <v>998</v>
      </c>
      <c r="I62" s="115">
        <v>-11</v>
      </c>
      <c r="J62" s="116">
        <v>-1.1022044088176353</v>
      </c>
    </row>
    <row r="63" spans="1:16" s="110" customFormat="1" ht="14.45" customHeight="1" x14ac:dyDescent="0.2">
      <c r="A63" s="120"/>
      <c r="B63" s="121" t="s">
        <v>112</v>
      </c>
      <c r="C63" s="113">
        <v>1.1943539630836049</v>
      </c>
      <c r="D63" s="115">
        <v>66</v>
      </c>
      <c r="E63" s="114">
        <v>79</v>
      </c>
      <c r="F63" s="114">
        <v>90</v>
      </c>
      <c r="G63" s="114">
        <v>77</v>
      </c>
      <c r="H63" s="140">
        <v>76</v>
      </c>
      <c r="I63" s="115">
        <v>-10</v>
      </c>
      <c r="J63" s="116">
        <v>-13.157894736842104</v>
      </c>
    </row>
    <row r="64" spans="1:16" s="110" customFormat="1" ht="14.45" customHeight="1" x14ac:dyDescent="0.2">
      <c r="A64" s="120" t="s">
        <v>113</v>
      </c>
      <c r="B64" s="119" t="s">
        <v>116</v>
      </c>
      <c r="C64" s="113">
        <v>78.93593919652551</v>
      </c>
      <c r="D64" s="115">
        <v>4362</v>
      </c>
      <c r="E64" s="114">
        <v>4622</v>
      </c>
      <c r="F64" s="114">
        <v>4629</v>
      </c>
      <c r="G64" s="114">
        <v>4627</v>
      </c>
      <c r="H64" s="140">
        <v>4526</v>
      </c>
      <c r="I64" s="115">
        <v>-164</v>
      </c>
      <c r="J64" s="116">
        <v>-3.6235086168802475</v>
      </c>
    </row>
    <row r="65" spans="1:10" s="110" customFormat="1" ht="14.45" customHeight="1" x14ac:dyDescent="0.2">
      <c r="A65" s="123"/>
      <c r="B65" s="124" t="s">
        <v>117</v>
      </c>
      <c r="C65" s="125">
        <v>20.828809265291351</v>
      </c>
      <c r="D65" s="143">
        <v>1151</v>
      </c>
      <c r="E65" s="144">
        <v>1203</v>
      </c>
      <c r="F65" s="144">
        <v>1162</v>
      </c>
      <c r="G65" s="144">
        <v>1149</v>
      </c>
      <c r="H65" s="145">
        <v>1080</v>
      </c>
      <c r="I65" s="143">
        <v>71</v>
      </c>
      <c r="J65" s="146">
        <v>6.5740740740740744</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7758</v>
      </c>
      <c r="G11" s="114">
        <v>8138</v>
      </c>
      <c r="H11" s="114">
        <v>8120</v>
      </c>
      <c r="I11" s="114">
        <v>8086</v>
      </c>
      <c r="J11" s="140">
        <v>7905</v>
      </c>
      <c r="K11" s="114">
        <v>-147</v>
      </c>
      <c r="L11" s="116">
        <v>-1.8595825426944972</v>
      </c>
    </row>
    <row r="12" spans="1:17" s="110" customFormat="1" ht="24" customHeight="1" x14ac:dyDescent="0.2">
      <c r="A12" s="604" t="s">
        <v>185</v>
      </c>
      <c r="B12" s="605"/>
      <c r="C12" s="605"/>
      <c r="D12" s="606"/>
      <c r="E12" s="113">
        <v>38.734209847898946</v>
      </c>
      <c r="F12" s="115">
        <v>3005</v>
      </c>
      <c r="G12" s="114">
        <v>3120</v>
      </c>
      <c r="H12" s="114">
        <v>3110</v>
      </c>
      <c r="I12" s="114">
        <v>3085</v>
      </c>
      <c r="J12" s="140">
        <v>2989</v>
      </c>
      <c r="K12" s="114">
        <v>16</v>
      </c>
      <c r="L12" s="116">
        <v>0.53529608564737374</v>
      </c>
    </row>
    <row r="13" spans="1:17" s="110" customFormat="1" ht="15" customHeight="1" x14ac:dyDescent="0.2">
      <c r="A13" s="120"/>
      <c r="B13" s="612" t="s">
        <v>107</v>
      </c>
      <c r="C13" s="612"/>
      <c r="E13" s="113">
        <v>61.265790152101054</v>
      </c>
      <c r="F13" s="115">
        <v>4753</v>
      </c>
      <c r="G13" s="114">
        <v>5018</v>
      </c>
      <c r="H13" s="114">
        <v>5010</v>
      </c>
      <c r="I13" s="114">
        <v>5001</v>
      </c>
      <c r="J13" s="140">
        <v>4916</v>
      </c>
      <c r="K13" s="114">
        <v>-163</v>
      </c>
      <c r="L13" s="116">
        <v>-3.3157038242473558</v>
      </c>
    </row>
    <row r="14" spans="1:17" s="110" customFormat="1" ht="22.5" customHeight="1" x14ac:dyDescent="0.2">
      <c r="A14" s="604" t="s">
        <v>186</v>
      </c>
      <c r="B14" s="605"/>
      <c r="C14" s="605"/>
      <c r="D14" s="606"/>
      <c r="E14" s="113">
        <v>15.970610982211911</v>
      </c>
      <c r="F14" s="115">
        <v>1239</v>
      </c>
      <c r="G14" s="114">
        <v>1349</v>
      </c>
      <c r="H14" s="114">
        <v>1375</v>
      </c>
      <c r="I14" s="114">
        <v>1417</v>
      </c>
      <c r="J14" s="140">
        <v>1315</v>
      </c>
      <c r="K14" s="114">
        <v>-76</v>
      </c>
      <c r="L14" s="116">
        <v>-5.7794676806083647</v>
      </c>
    </row>
    <row r="15" spans="1:17" s="110" customFormat="1" ht="15" customHeight="1" x14ac:dyDescent="0.2">
      <c r="A15" s="120"/>
      <c r="B15" s="119"/>
      <c r="C15" s="258" t="s">
        <v>106</v>
      </c>
      <c r="E15" s="113">
        <v>49.878934624697337</v>
      </c>
      <c r="F15" s="115">
        <v>618</v>
      </c>
      <c r="G15" s="114">
        <v>662</v>
      </c>
      <c r="H15" s="114">
        <v>672</v>
      </c>
      <c r="I15" s="114">
        <v>694</v>
      </c>
      <c r="J15" s="140">
        <v>643</v>
      </c>
      <c r="K15" s="114">
        <v>-25</v>
      </c>
      <c r="L15" s="116">
        <v>-3.8880248833592534</v>
      </c>
    </row>
    <row r="16" spans="1:17" s="110" customFormat="1" ht="15" customHeight="1" x14ac:dyDescent="0.2">
      <c r="A16" s="120"/>
      <c r="B16" s="119"/>
      <c r="C16" s="258" t="s">
        <v>107</v>
      </c>
      <c r="E16" s="113">
        <v>50.121065375302663</v>
      </c>
      <c r="F16" s="115">
        <v>621</v>
      </c>
      <c r="G16" s="114">
        <v>687</v>
      </c>
      <c r="H16" s="114">
        <v>703</v>
      </c>
      <c r="I16" s="114">
        <v>723</v>
      </c>
      <c r="J16" s="140">
        <v>672</v>
      </c>
      <c r="K16" s="114">
        <v>-51</v>
      </c>
      <c r="L16" s="116">
        <v>-7.5892857142857144</v>
      </c>
    </row>
    <row r="17" spans="1:12" s="110" customFormat="1" ht="15" customHeight="1" x14ac:dyDescent="0.2">
      <c r="A17" s="120"/>
      <c r="B17" s="121" t="s">
        <v>109</v>
      </c>
      <c r="C17" s="258"/>
      <c r="E17" s="113">
        <v>46.455271977313743</v>
      </c>
      <c r="F17" s="115">
        <v>3604</v>
      </c>
      <c r="G17" s="114">
        <v>3802</v>
      </c>
      <c r="H17" s="114">
        <v>3757</v>
      </c>
      <c r="I17" s="114">
        <v>3728</v>
      </c>
      <c r="J17" s="140">
        <v>3680</v>
      </c>
      <c r="K17" s="114">
        <v>-76</v>
      </c>
      <c r="L17" s="116">
        <v>-2.0652173913043477</v>
      </c>
    </row>
    <row r="18" spans="1:12" s="110" customFormat="1" ht="15" customHeight="1" x14ac:dyDescent="0.2">
      <c r="A18" s="120"/>
      <c r="B18" s="119"/>
      <c r="C18" s="258" t="s">
        <v>106</v>
      </c>
      <c r="E18" s="113">
        <v>33.74028856825749</v>
      </c>
      <c r="F18" s="115">
        <v>1216</v>
      </c>
      <c r="G18" s="114">
        <v>1267</v>
      </c>
      <c r="H18" s="114">
        <v>1236</v>
      </c>
      <c r="I18" s="114">
        <v>1218</v>
      </c>
      <c r="J18" s="140">
        <v>1193</v>
      </c>
      <c r="K18" s="114">
        <v>23</v>
      </c>
      <c r="L18" s="116">
        <v>1.9279128248113999</v>
      </c>
    </row>
    <row r="19" spans="1:12" s="110" customFormat="1" ht="15" customHeight="1" x14ac:dyDescent="0.2">
      <c r="A19" s="120"/>
      <c r="B19" s="119"/>
      <c r="C19" s="258" t="s">
        <v>107</v>
      </c>
      <c r="E19" s="113">
        <v>66.259711431742502</v>
      </c>
      <c r="F19" s="115">
        <v>2388</v>
      </c>
      <c r="G19" s="114">
        <v>2535</v>
      </c>
      <c r="H19" s="114">
        <v>2521</v>
      </c>
      <c r="I19" s="114">
        <v>2510</v>
      </c>
      <c r="J19" s="140">
        <v>2487</v>
      </c>
      <c r="K19" s="114">
        <v>-99</v>
      </c>
      <c r="L19" s="116">
        <v>-3.9806996381182147</v>
      </c>
    </row>
    <row r="20" spans="1:12" s="110" customFormat="1" ht="15" customHeight="1" x14ac:dyDescent="0.2">
      <c r="A20" s="120"/>
      <c r="B20" s="121" t="s">
        <v>110</v>
      </c>
      <c r="C20" s="258"/>
      <c r="E20" s="113">
        <v>19.889146687290538</v>
      </c>
      <c r="F20" s="115">
        <v>1543</v>
      </c>
      <c r="G20" s="114">
        <v>1579</v>
      </c>
      <c r="H20" s="114">
        <v>1577</v>
      </c>
      <c r="I20" s="114">
        <v>1580</v>
      </c>
      <c r="J20" s="140">
        <v>1555</v>
      </c>
      <c r="K20" s="114">
        <v>-12</v>
      </c>
      <c r="L20" s="116">
        <v>-0.77170418006430863</v>
      </c>
    </row>
    <row r="21" spans="1:12" s="110" customFormat="1" ht="15" customHeight="1" x14ac:dyDescent="0.2">
      <c r="A21" s="120"/>
      <c r="B21" s="119"/>
      <c r="C21" s="258" t="s">
        <v>106</v>
      </c>
      <c r="E21" s="113">
        <v>31.950745301360985</v>
      </c>
      <c r="F21" s="115">
        <v>493</v>
      </c>
      <c r="G21" s="114">
        <v>510</v>
      </c>
      <c r="H21" s="114">
        <v>506</v>
      </c>
      <c r="I21" s="114">
        <v>505</v>
      </c>
      <c r="J21" s="140">
        <v>489</v>
      </c>
      <c r="K21" s="114">
        <v>4</v>
      </c>
      <c r="L21" s="116">
        <v>0.81799591002044991</v>
      </c>
    </row>
    <row r="22" spans="1:12" s="110" customFormat="1" ht="15" customHeight="1" x14ac:dyDescent="0.2">
      <c r="A22" s="120"/>
      <c r="B22" s="119"/>
      <c r="C22" s="258" t="s">
        <v>107</v>
      </c>
      <c r="E22" s="113">
        <v>68.049254698639018</v>
      </c>
      <c r="F22" s="115">
        <v>1050</v>
      </c>
      <c r="G22" s="114">
        <v>1069</v>
      </c>
      <c r="H22" s="114">
        <v>1071</v>
      </c>
      <c r="I22" s="114">
        <v>1075</v>
      </c>
      <c r="J22" s="140">
        <v>1066</v>
      </c>
      <c r="K22" s="114">
        <v>-16</v>
      </c>
      <c r="L22" s="116">
        <v>-1.5009380863039399</v>
      </c>
    </row>
    <row r="23" spans="1:12" s="110" customFormat="1" ht="15" customHeight="1" x14ac:dyDescent="0.2">
      <c r="A23" s="120"/>
      <c r="B23" s="121" t="s">
        <v>111</v>
      </c>
      <c r="C23" s="258"/>
      <c r="E23" s="113">
        <v>17.684970353183811</v>
      </c>
      <c r="F23" s="115">
        <v>1372</v>
      </c>
      <c r="G23" s="114">
        <v>1408</v>
      </c>
      <c r="H23" s="114">
        <v>1411</v>
      </c>
      <c r="I23" s="114">
        <v>1361</v>
      </c>
      <c r="J23" s="140">
        <v>1355</v>
      </c>
      <c r="K23" s="114">
        <v>17</v>
      </c>
      <c r="L23" s="116">
        <v>1.2546125461254614</v>
      </c>
    </row>
    <row r="24" spans="1:12" s="110" customFormat="1" ht="15" customHeight="1" x14ac:dyDescent="0.2">
      <c r="A24" s="120"/>
      <c r="B24" s="119"/>
      <c r="C24" s="258" t="s">
        <v>106</v>
      </c>
      <c r="E24" s="113">
        <v>49.416909620991255</v>
      </c>
      <c r="F24" s="115">
        <v>678</v>
      </c>
      <c r="G24" s="114">
        <v>681</v>
      </c>
      <c r="H24" s="114">
        <v>696</v>
      </c>
      <c r="I24" s="114">
        <v>668</v>
      </c>
      <c r="J24" s="140">
        <v>664</v>
      </c>
      <c r="K24" s="114">
        <v>14</v>
      </c>
      <c r="L24" s="116">
        <v>2.1084337349397591</v>
      </c>
    </row>
    <row r="25" spans="1:12" s="110" customFormat="1" ht="15" customHeight="1" x14ac:dyDescent="0.2">
      <c r="A25" s="120"/>
      <c r="B25" s="119"/>
      <c r="C25" s="258" t="s">
        <v>107</v>
      </c>
      <c r="E25" s="113">
        <v>50.583090379008745</v>
      </c>
      <c r="F25" s="115">
        <v>694</v>
      </c>
      <c r="G25" s="114">
        <v>727</v>
      </c>
      <c r="H25" s="114">
        <v>715</v>
      </c>
      <c r="I25" s="114">
        <v>693</v>
      </c>
      <c r="J25" s="140">
        <v>691</v>
      </c>
      <c r="K25" s="114">
        <v>3</v>
      </c>
      <c r="L25" s="116">
        <v>0.43415340086830678</v>
      </c>
    </row>
    <row r="26" spans="1:12" s="110" customFormat="1" ht="15" customHeight="1" x14ac:dyDescent="0.2">
      <c r="A26" s="120"/>
      <c r="C26" s="121" t="s">
        <v>187</v>
      </c>
      <c r="D26" s="110" t="s">
        <v>188</v>
      </c>
      <c r="E26" s="113">
        <v>1.5081206496519721</v>
      </c>
      <c r="F26" s="115">
        <v>117</v>
      </c>
      <c r="G26" s="114">
        <v>132</v>
      </c>
      <c r="H26" s="114">
        <v>133</v>
      </c>
      <c r="I26" s="114">
        <v>104</v>
      </c>
      <c r="J26" s="140">
        <v>100</v>
      </c>
      <c r="K26" s="114">
        <v>17</v>
      </c>
      <c r="L26" s="116">
        <v>17</v>
      </c>
    </row>
    <row r="27" spans="1:12" s="110" customFormat="1" ht="15" customHeight="1" x14ac:dyDescent="0.2">
      <c r="A27" s="120"/>
      <c r="B27" s="119"/>
      <c r="D27" s="259" t="s">
        <v>106</v>
      </c>
      <c r="E27" s="113">
        <v>41.880341880341881</v>
      </c>
      <c r="F27" s="115">
        <v>49</v>
      </c>
      <c r="G27" s="114">
        <v>51</v>
      </c>
      <c r="H27" s="114">
        <v>60</v>
      </c>
      <c r="I27" s="114">
        <v>47</v>
      </c>
      <c r="J27" s="140">
        <v>38</v>
      </c>
      <c r="K27" s="114">
        <v>11</v>
      </c>
      <c r="L27" s="116">
        <v>28.94736842105263</v>
      </c>
    </row>
    <row r="28" spans="1:12" s="110" customFormat="1" ht="15" customHeight="1" x14ac:dyDescent="0.2">
      <c r="A28" s="120"/>
      <c r="B28" s="119"/>
      <c r="D28" s="259" t="s">
        <v>107</v>
      </c>
      <c r="E28" s="113">
        <v>58.119658119658119</v>
      </c>
      <c r="F28" s="115">
        <v>68</v>
      </c>
      <c r="G28" s="114">
        <v>81</v>
      </c>
      <c r="H28" s="114">
        <v>73</v>
      </c>
      <c r="I28" s="114">
        <v>57</v>
      </c>
      <c r="J28" s="140">
        <v>62</v>
      </c>
      <c r="K28" s="114">
        <v>6</v>
      </c>
      <c r="L28" s="116">
        <v>9.67741935483871</v>
      </c>
    </row>
    <row r="29" spans="1:12" s="110" customFormat="1" ht="24" customHeight="1" x14ac:dyDescent="0.2">
      <c r="A29" s="604" t="s">
        <v>189</v>
      </c>
      <c r="B29" s="605"/>
      <c r="C29" s="605"/>
      <c r="D29" s="606"/>
      <c r="E29" s="113">
        <v>83.436452693993303</v>
      </c>
      <c r="F29" s="115">
        <v>6473</v>
      </c>
      <c r="G29" s="114">
        <v>6794</v>
      </c>
      <c r="H29" s="114">
        <v>6818</v>
      </c>
      <c r="I29" s="114">
        <v>6789</v>
      </c>
      <c r="J29" s="140">
        <v>6682</v>
      </c>
      <c r="K29" s="114">
        <v>-209</v>
      </c>
      <c r="L29" s="116">
        <v>-3.1278060460939838</v>
      </c>
    </row>
    <row r="30" spans="1:12" s="110" customFormat="1" ht="15" customHeight="1" x14ac:dyDescent="0.2">
      <c r="A30" s="120"/>
      <c r="B30" s="119"/>
      <c r="C30" s="258" t="s">
        <v>106</v>
      </c>
      <c r="E30" s="113">
        <v>38.761007260930015</v>
      </c>
      <c r="F30" s="115">
        <v>2509</v>
      </c>
      <c r="G30" s="114">
        <v>2611</v>
      </c>
      <c r="H30" s="114">
        <v>2626</v>
      </c>
      <c r="I30" s="114">
        <v>2625</v>
      </c>
      <c r="J30" s="140">
        <v>2552</v>
      </c>
      <c r="K30" s="114">
        <v>-43</v>
      </c>
      <c r="L30" s="116">
        <v>-1.6849529780564263</v>
      </c>
    </row>
    <row r="31" spans="1:12" s="110" customFormat="1" ht="15" customHeight="1" x14ac:dyDescent="0.2">
      <c r="A31" s="120"/>
      <c r="B31" s="119"/>
      <c r="C31" s="258" t="s">
        <v>107</v>
      </c>
      <c r="E31" s="113">
        <v>61.238992739069985</v>
      </c>
      <c r="F31" s="115">
        <v>3964</v>
      </c>
      <c r="G31" s="114">
        <v>4183</v>
      </c>
      <c r="H31" s="114">
        <v>4192</v>
      </c>
      <c r="I31" s="114">
        <v>4164</v>
      </c>
      <c r="J31" s="140">
        <v>4130</v>
      </c>
      <c r="K31" s="114">
        <v>-166</v>
      </c>
      <c r="L31" s="116">
        <v>-4.0193704600484264</v>
      </c>
    </row>
    <row r="32" spans="1:12" s="110" customFormat="1" ht="15" customHeight="1" x14ac:dyDescent="0.2">
      <c r="A32" s="120"/>
      <c r="B32" s="119" t="s">
        <v>117</v>
      </c>
      <c r="C32" s="258"/>
      <c r="E32" s="113">
        <v>16.39597834493426</v>
      </c>
      <c r="F32" s="114">
        <v>1272</v>
      </c>
      <c r="G32" s="114">
        <v>1328</v>
      </c>
      <c r="H32" s="114">
        <v>1288</v>
      </c>
      <c r="I32" s="114">
        <v>1280</v>
      </c>
      <c r="J32" s="140">
        <v>1207</v>
      </c>
      <c r="K32" s="114">
        <v>65</v>
      </c>
      <c r="L32" s="116">
        <v>5.385252692626346</v>
      </c>
    </row>
    <row r="33" spans="1:12" s="110" customFormat="1" ht="15" customHeight="1" x14ac:dyDescent="0.2">
      <c r="A33" s="120"/>
      <c r="B33" s="119"/>
      <c r="C33" s="258" t="s">
        <v>106</v>
      </c>
      <c r="E33" s="113">
        <v>38.757861635220124</v>
      </c>
      <c r="F33" s="114">
        <v>493</v>
      </c>
      <c r="G33" s="114">
        <v>507</v>
      </c>
      <c r="H33" s="114">
        <v>481</v>
      </c>
      <c r="I33" s="114">
        <v>457</v>
      </c>
      <c r="J33" s="140">
        <v>433</v>
      </c>
      <c r="K33" s="114">
        <v>60</v>
      </c>
      <c r="L33" s="116">
        <v>13.856812933025404</v>
      </c>
    </row>
    <row r="34" spans="1:12" s="110" customFormat="1" ht="15" customHeight="1" x14ac:dyDescent="0.2">
      <c r="A34" s="120"/>
      <c r="B34" s="119"/>
      <c r="C34" s="258" t="s">
        <v>107</v>
      </c>
      <c r="E34" s="113">
        <v>61.242138364779876</v>
      </c>
      <c r="F34" s="114">
        <v>779</v>
      </c>
      <c r="G34" s="114">
        <v>821</v>
      </c>
      <c r="H34" s="114">
        <v>807</v>
      </c>
      <c r="I34" s="114">
        <v>823</v>
      </c>
      <c r="J34" s="140">
        <v>774</v>
      </c>
      <c r="K34" s="114">
        <v>5</v>
      </c>
      <c r="L34" s="116">
        <v>0.64599483204134367</v>
      </c>
    </row>
    <row r="35" spans="1:12" s="110" customFormat="1" ht="24" customHeight="1" x14ac:dyDescent="0.2">
      <c r="A35" s="604" t="s">
        <v>192</v>
      </c>
      <c r="B35" s="605"/>
      <c r="C35" s="605"/>
      <c r="D35" s="606"/>
      <c r="E35" s="113">
        <v>20.830110853312711</v>
      </c>
      <c r="F35" s="114">
        <v>1616</v>
      </c>
      <c r="G35" s="114">
        <v>1716</v>
      </c>
      <c r="H35" s="114">
        <v>1740</v>
      </c>
      <c r="I35" s="114">
        <v>1745</v>
      </c>
      <c r="J35" s="114">
        <v>1652</v>
      </c>
      <c r="K35" s="318">
        <v>-36</v>
      </c>
      <c r="L35" s="319">
        <v>-2.179176755447942</v>
      </c>
    </row>
    <row r="36" spans="1:12" s="110" customFormat="1" ht="15" customHeight="1" x14ac:dyDescent="0.2">
      <c r="A36" s="120"/>
      <c r="B36" s="119"/>
      <c r="C36" s="258" t="s">
        <v>106</v>
      </c>
      <c r="E36" s="113">
        <v>43.131188118811885</v>
      </c>
      <c r="F36" s="114">
        <v>697</v>
      </c>
      <c r="G36" s="114">
        <v>724</v>
      </c>
      <c r="H36" s="114">
        <v>734</v>
      </c>
      <c r="I36" s="114">
        <v>743</v>
      </c>
      <c r="J36" s="114">
        <v>688</v>
      </c>
      <c r="K36" s="318">
        <v>9</v>
      </c>
      <c r="L36" s="116">
        <v>1.308139534883721</v>
      </c>
    </row>
    <row r="37" spans="1:12" s="110" customFormat="1" ht="15" customHeight="1" x14ac:dyDescent="0.2">
      <c r="A37" s="120"/>
      <c r="B37" s="119"/>
      <c r="C37" s="258" t="s">
        <v>107</v>
      </c>
      <c r="E37" s="113">
        <v>56.868811881188115</v>
      </c>
      <c r="F37" s="114">
        <v>919</v>
      </c>
      <c r="G37" s="114">
        <v>992</v>
      </c>
      <c r="H37" s="114">
        <v>1006</v>
      </c>
      <c r="I37" s="114">
        <v>1002</v>
      </c>
      <c r="J37" s="140">
        <v>964</v>
      </c>
      <c r="K37" s="114">
        <v>-45</v>
      </c>
      <c r="L37" s="116">
        <v>-4.6680497925311206</v>
      </c>
    </row>
    <row r="38" spans="1:12" s="110" customFormat="1" ht="15" customHeight="1" x14ac:dyDescent="0.2">
      <c r="A38" s="120"/>
      <c r="B38" s="119" t="s">
        <v>328</v>
      </c>
      <c r="C38" s="258"/>
      <c r="E38" s="113">
        <v>57.811291569992264</v>
      </c>
      <c r="F38" s="114">
        <v>4485</v>
      </c>
      <c r="G38" s="114">
        <v>4710</v>
      </c>
      <c r="H38" s="114">
        <v>4675</v>
      </c>
      <c r="I38" s="114">
        <v>4630</v>
      </c>
      <c r="J38" s="140">
        <v>4590</v>
      </c>
      <c r="K38" s="114">
        <v>-105</v>
      </c>
      <c r="L38" s="116">
        <v>-2.2875816993464051</v>
      </c>
    </row>
    <row r="39" spans="1:12" s="110" customFormat="1" ht="15" customHeight="1" x14ac:dyDescent="0.2">
      <c r="A39" s="120"/>
      <c r="B39" s="119"/>
      <c r="C39" s="258" t="s">
        <v>106</v>
      </c>
      <c r="E39" s="113">
        <v>38.350055741360087</v>
      </c>
      <c r="F39" s="115">
        <v>1720</v>
      </c>
      <c r="G39" s="114">
        <v>1795</v>
      </c>
      <c r="H39" s="114">
        <v>1769</v>
      </c>
      <c r="I39" s="114">
        <v>1747</v>
      </c>
      <c r="J39" s="140">
        <v>1722</v>
      </c>
      <c r="K39" s="114">
        <v>-2</v>
      </c>
      <c r="L39" s="116">
        <v>-0.11614401858304298</v>
      </c>
    </row>
    <row r="40" spans="1:12" s="110" customFormat="1" ht="15" customHeight="1" x14ac:dyDescent="0.2">
      <c r="A40" s="120"/>
      <c r="B40" s="119"/>
      <c r="C40" s="258" t="s">
        <v>107</v>
      </c>
      <c r="E40" s="113">
        <v>61.649944258639913</v>
      </c>
      <c r="F40" s="115">
        <v>2765</v>
      </c>
      <c r="G40" s="114">
        <v>2915</v>
      </c>
      <c r="H40" s="114">
        <v>2906</v>
      </c>
      <c r="I40" s="114">
        <v>2883</v>
      </c>
      <c r="J40" s="140">
        <v>2868</v>
      </c>
      <c r="K40" s="114">
        <v>-103</v>
      </c>
      <c r="L40" s="116">
        <v>-3.5913528591352861</v>
      </c>
    </row>
    <row r="41" spans="1:12" s="110" customFormat="1" ht="15" customHeight="1" x14ac:dyDescent="0.2">
      <c r="A41" s="120"/>
      <c r="B41" s="320" t="s">
        <v>516</v>
      </c>
      <c r="C41" s="258"/>
      <c r="E41" s="113">
        <v>8.5846867749419946</v>
      </c>
      <c r="F41" s="115">
        <v>666</v>
      </c>
      <c r="G41" s="114">
        <v>661</v>
      </c>
      <c r="H41" s="114">
        <v>651</v>
      </c>
      <c r="I41" s="114">
        <v>638</v>
      </c>
      <c r="J41" s="140">
        <v>598</v>
      </c>
      <c r="K41" s="114">
        <v>68</v>
      </c>
      <c r="L41" s="116">
        <v>11.371237458193979</v>
      </c>
    </row>
    <row r="42" spans="1:12" s="110" customFormat="1" ht="15" customHeight="1" x14ac:dyDescent="0.2">
      <c r="A42" s="120"/>
      <c r="B42" s="119"/>
      <c r="C42" s="268" t="s">
        <v>106</v>
      </c>
      <c r="D42" s="182"/>
      <c r="E42" s="113">
        <v>40.090090090090094</v>
      </c>
      <c r="F42" s="115">
        <v>267</v>
      </c>
      <c r="G42" s="114">
        <v>272</v>
      </c>
      <c r="H42" s="114">
        <v>278</v>
      </c>
      <c r="I42" s="114">
        <v>267</v>
      </c>
      <c r="J42" s="140">
        <v>254</v>
      </c>
      <c r="K42" s="114">
        <v>13</v>
      </c>
      <c r="L42" s="116">
        <v>5.1181102362204722</v>
      </c>
    </row>
    <row r="43" spans="1:12" s="110" customFormat="1" ht="15" customHeight="1" x14ac:dyDescent="0.2">
      <c r="A43" s="120"/>
      <c r="B43" s="119"/>
      <c r="C43" s="268" t="s">
        <v>107</v>
      </c>
      <c r="D43" s="182"/>
      <c r="E43" s="113">
        <v>59.909909909909906</v>
      </c>
      <c r="F43" s="115">
        <v>399</v>
      </c>
      <c r="G43" s="114">
        <v>389</v>
      </c>
      <c r="H43" s="114">
        <v>373</v>
      </c>
      <c r="I43" s="114">
        <v>371</v>
      </c>
      <c r="J43" s="140">
        <v>344</v>
      </c>
      <c r="K43" s="114">
        <v>55</v>
      </c>
      <c r="L43" s="116">
        <v>15.988372093023257</v>
      </c>
    </row>
    <row r="44" spans="1:12" s="110" customFormat="1" ht="15" customHeight="1" x14ac:dyDescent="0.2">
      <c r="A44" s="120"/>
      <c r="B44" s="119" t="s">
        <v>205</v>
      </c>
      <c r="C44" s="268"/>
      <c r="D44" s="182"/>
      <c r="E44" s="113">
        <v>12.773910801753029</v>
      </c>
      <c r="F44" s="115">
        <v>991</v>
      </c>
      <c r="G44" s="114">
        <v>1051</v>
      </c>
      <c r="H44" s="114">
        <v>1054</v>
      </c>
      <c r="I44" s="114">
        <v>1073</v>
      </c>
      <c r="J44" s="140">
        <v>1065</v>
      </c>
      <c r="K44" s="114">
        <v>-74</v>
      </c>
      <c r="L44" s="116">
        <v>-6.948356807511737</v>
      </c>
    </row>
    <row r="45" spans="1:12" s="110" customFormat="1" ht="15" customHeight="1" x14ac:dyDescent="0.2">
      <c r="A45" s="120"/>
      <c r="B45" s="119"/>
      <c r="C45" s="268" t="s">
        <v>106</v>
      </c>
      <c r="D45" s="182"/>
      <c r="E45" s="113">
        <v>32.391523713420789</v>
      </c>
      <c r="F45" s="115">
        <v>321</v>
      </c>
      <c r="G45" s="114">
        <v>329</v>
      </c>
      <c r="H45" s="114">
        <v>329</v>
      </c>
      <c r="I45" s="114">
        <v>328</v>
      </c>
      <c r="J45" s="140">
        <v>325</v>
      </c>
      <c r="K45" s="114">
        <v>-4</v>
      </c>
      <c r="L45" s="116">
        <v>-1.2307692307692308</v>
      </c>
    </row>
    <row r="46" spans="1:12" s="110" customFormat="1" ht="15" customHeight="1" x14ac:dyDescent="0.2">
      <c r="A46" s="123"/>
      <c r="B46" s="124"/>
      <c r="C46" s="260" t="s">
        <v>107</v>
      </c>
      <c r="D46" s="261"/>
      <c r="E46" s="125">
        <v>67.608476286579219</v>
      </c>
      <c r="F46" s="143">
        <v>670</v>
      </c>
      <c r="G46" s="144">
        <v>722</v>
      </c>
      <c r="H46" s="144">
        <v>725</v>
      </c>
      <c r="I46" s="144">
        <v>745</v>
      </c>
      <c r="J46" s="145">
        <v>740</v>
      </c>
      <c r="K46" s="144">
        <v>-70</v>
      </c>
      <c r="L46" s="146">
        <v>-9.4594594594594597</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7758</v>
      </c>
      <c r="E11" s="114">
        <v>8138</v>
      </c>
      <c r="F11" s="114">
        <v>8120</v>
      </c>
      <c r="G11" s="114">
        <v>8086</v>
      </c>
      <c r="H11" s="140">
        <v>7905</v>
      </c>
      <c r="I11" s="115">
        <v>-147</v>
      </c>
      <c r="J11" s="116">
        <v>-1.8595825426944972</v>
      </c>
    </row>
    <row r="12" spans="1:15" s="110" customFormat="1" ht="24.95" customHeight="1" x14ac:dyDescent="0.2">
      <c r="A12" s="193" t="s">
        <v>132</v>
      </c>
      <c r="B12" s="194" t="s">
        <v>133</v>
      </c>
      <c r="C12" s="113">
        <v>0.96674400618716161</v>
      </c>
      <c r="D12" s="115">
        <v>75</v>
      </c>
      <c r="E12" s="114">
        <v>78</v>
      </c>
      <c r="F12" s="114">
        <v>76</v>
      </c>
      <c r="G12" s="114">
        <v>79</v>
      </c>
      <c r="H12" s="140">
        <v>72</v>
      </c>
      <c r="I12" s="115">
        <v>3</v>
      </c>
      <c r="J12" s="116">
        <v>4.166666666666667</v>
      </c>
    </row>
    <row r="13" spans="1:15" s="110" customFormat="1" ht="24.95" customHeight="1" x14ac:dyDescent="0.2">
      <c r="A13" s="193" t="s">
        <v>134</v>
      </c>
      <c r="B13" s="199" t="s">
        <v>214</v>
      </c>
      <c r="C13" s="113">
        <v>9.0229440577468414E-2</v>
      </c>
      <c r="D13" s="115">
        <v>7</v>
      </c>
      <c r="E13" s="114">
        <v>5</v>
      </c>
      <c r="F13" s="114">
        <v>7</v>
      </c>
      <c r="G13" s="114">
        <v>9</v>
      </c>
      <c r="H13" s="140">
        <v>8</v>
      </c>
      <c r="I13" s="115">
        <v>-1</v>
      </c>
      <c r="J13" s="116">
        <v>-12.5</v>
      </c>
    </row>
    <row r="14" spans="1:15" s="287" customFormat="1" ht="24.95" customHeight="1" x14ac:dyDescent="0.2">
      <c r="A14" s="193" t="s">
        <v>215</v>
      </c>
      <c r="B14" s="199" t="s">
        <v>137</v>
      </c>
      <c r="C14" s="113">
        <v>4.5243619489559164</v>
      </c>
      <c r="D14" s="115">
        <v>351</v>
      </c>
      <c r="E14" s="114">
        <v>371</v>
      </c>
      <c r="F14" s="114">
        <v>382</v>
      </c>
      <c r="G14" s="114">
        <v>389</v>
      </c>
      <c r="H14" s="140">
        <v>387</v>
      </c>
      <c r="I14" s="115">
        <v>-36</v>
      </c>
      <c r="J14" s="116">
        <v>-9.3023255813953494</v>
      </c>
      <c r="K14" s="110"/>
      <c r="L14" s="110"/>
      <c r="M14" s="110"/>
      <c r="N14" s="110"/>
      <c r="O14" s="110"/>
    </row>
    <row r="15" spans="1:15" s="110" customFormat="1" ht="24.95" customHeight="1" x14ac:dyDescent="0.2">
      <c r="A15" s="193" t="s">
        <v>216</v>
      </c>
      <c r="B15" s="199" t="s">
        <v>217</v>
      </c>
      <c r="C15" s="113">
        <v>1.6499097705594226</v>
      </c>
      <c r="D15" s="115">
        <v>128</v>
      </c>
      <c r="E15" s="114">
        <v>137</v>
      </c>
      <c r="F15" s="114">
        <v>145</v>
      </c>
      <c r="G15" s="114">
        <v>144</v>
      </c>
      <c r="H15" s="140">
        <v>148</v>
      </c>
      <c r="I15" s="115">
        <v>-20</v>
      </c>
      <c r="J15" s="116">
        <v>-13.513513513513514</v>
      </c>
    </row>
    <row r="16" spans="1:15" s="287" customFormat="1" ht="24.95" customHeight="1" x14ac:dyDescent="0.2">
      <c r="A16" s="193" t="s">
        <v>218</v>
      </c>
      <c r="B16" s="199" t="s">
        <v>141</v>
      </c>
      <c r="C16" s="113">
        <v>2.4104150554266566</v>
      </c>
      <c r="D16" s="115">
        <v>187</v>
      </c>
      <c r="E16" s="114">
        <v>193</v>
      </c>
      <c r="F16" s="114">
        <v>191</v>
      </c>
      <c r="G16" s="114">
        <v>198</v>
      </c>
      <c r="H16" s="140">
        <v>197</v>
      </c>
      <c r="I16" s="115">
        <v>-10</v>
      </c>
      <c r="J16" s="116">
        <v>-5.0761421319796955</v>
      </c>
      <c r="K16" s="110"/>
      <c r="L16" s="110"/>
      <c r="M16" s="110"/>
      <c r="N16" s="110"/>
      <c r="O16" s="110"/>
    </row>
    <row r="17" spans="1:15" s="110" customFormat="1" ht="24.95" customHeight="1" x14ac:dyDescent="0.2">
      <c r="A17" s="193" t="s">
        <v>142</v>
      </c>
      <c r="B17" s="199" t="s">
        <v>220</v>
      </c>
      <c r="C17" s="113">
        <v>0.46403712296983757</v>
      </c>
      <c r="D17" s="115">
        <v>36</v>
      </c>
      <c r="E17" s="114">
        <v>41</v>
      </c>
      <c r="F17" s="114">
        <v>46</v>
      </c>
      <c r="G17" s="114">
        <v>47</v>
      </c>
      <c r="H17" s="140">
        <v>42</v>
      </c>
      <c r="I17" s="115">
        <v>-6</v>
      </c>
      <c r="J17" s="116">
        <v>-14.285714285714286</v>
      </c>
    </row>
    <row r="18" spans="1:15" s="287" customFormat="1" ht="24.95" customHeight="1" x14ac:dyDescent="0.2">
      <c r="A18" s="201" t="s">
        <v>144</v>
      </c>
      <c r="B18" s="202" t="s">
        <v>145</v>
      </c>
      <c r="C18" s="113">
        <v>3.1580304202113947</v>
      </c>
      <c r="D18" s="115">
        <v>245</v>
      </c>
      <c r="E18" s="114">
        <v>252</v>
      </c>
      <c r="F18" s="114">
        <v>252</v>
      </c>
      <c r="G18" s="114">
        <v>255</v>
      </c>
      <c r="H18" s="140">
        <v>255</v>
      </c>
      <c r="I18" s="115">
        <v>-10</v>
      </c>
      <c r="J18" s="116">
        <v>-3.9215686274509802</v>
      </c>
      <c r="K18" s="110"/>
      <c r="L18" s="110"/>
      <c r="M18" s="110"/>
      <c r="N18" s="110"/>
      <c r="O18" s="110"/>
    </row>
    <row r="19" spans="1:15" s="110" customFormat="1" ht="24.95" customHeight="1" x14ac:dyDescent="0.2">
      <c r="A19" s="193" t="s">
        <v>146</v>
      </c>
      <c r="B19" s="199" t="s">
        <v>147</v>
      </c>
      <c r="C19" s="113">
        <v>13.392626965712813</v>
      </c>
      <c r="D19" s="115">
        <v>1039</v>
      </c>
      <c r="E19" s="114">
        <v>1087</v>
      </c>
      <c r="F19" s="114">
        <v>1048</v>
      </c>
      <c r="G19" s="114">
        <v>1022</v>
      </c>
      <c r="H19" s="140">
        <v>1012</v>
      </c>
      <c r="I19" s="115">
        <v>27</v>
      </c>
      <c r="J19" s="116">
        <v>2.6679841897233203</v>
      </c>
    </row>
    <row r="20" spans="1:15" s="287" customFormat="1" ht="24.95" customHeight="1" x14ac:dyDescent="0.2">
      <c r="A20" s="193" t="s">
        <v>148</v>
      </c>
      <c r="B20" s="199" t="s">
        <v>149</v>
      </c>
      <c r="C20" s="113">
        <v>16.576437226089197</v>
      </c>
      <c r="D20" s="115">
        <v>1286</v>
      </c>
      <c r="E20" s="114">
        <v>1256</v>
      </c>
      <c r="F20" s="114">
        <v>1265</v>
      </c>
      <c r="G20" s="114">
        <v>1244</v>
      </c>
      <c r="H20" s="140">
        <v>1244</v>
      </c>
      <c r="I20" s="115">
        <v>42</v>
      </c>
      <c r="J20" s="116">
        <v>3.3762057877813505</v>
      </c>
      <c r="K20" s="110"/>
      <c r="L20" s="110"/>
      <c r="M20" s="110"/>
      <c r="N20" s="110"/>
      <c r="O20" s="110"/>
    </row>
    <row r="21" spans="1:15" s="110" customFormat="1" ht="24.95" customHeight="1" x14ac:dyDescent="0.2">
      <c r="A21" s="201" t="s">
        <v>150</v>
      </c>
      <c r="B21" s="202" t="s">
        <v>151</v>
      </c>
      <c r="C21" s="113">
        <v>12.129414797628256</v>
      </c>
      <c r="D21" s="115">
        <v>941</v>
      </c>
      <c r="E21" s="114">
        <v>1141</v>
      </c>
      <c r="F21" s="114">
        <v>1190</v>
      </c>
      <c r="G21" s="114">
        <v>1199</v>
      </c>
      <c r="H21" s="140">
        <v>1085</v>
      </c>
      <c r="I21" s="115">
        <v>-144</v>
      </c>
      <c r="J21" s="116">
        <v>-13.271889400921658</v>
      </c>
    </row>
    <row r="22" spans="1:15" s="110" customFormat="1" ht="24.95" customHeight="1" x14ac:dyDescent="0.2">
      <c r="A22" s="201" t="s">
        <v>152</v>
      </c>
      <c r="B22" s="199" t="s">
        <v>153</v>
      </c>
      <c r="C22" s="113">
        <v>2.1139468935292602</v>
      </c>
      <c r="D22" s="115">
        <v>164</v>
      </c>
      <c r="E22" s="114">
        <v>173</v>
      </c>
      <c r="F22" s="114">
        <v>173</v>
      </c>
      <c r="G22" s="114">
        <v>168</v>
      </c>
      <c r="H22" s="140">
        <v>164</v>
      </c>
      <c r="I22" s="115">
        <v>0</v>
      </c>
      <c r="J22" s="116">
        <v>0</v>
      </c>
    </row>
    <row r="23" spans="1:15" s="110" customFormat="1" ht="24.95" customHeight="1" x14ac:dyDescent="0.2">
      <c r="A23" s="193" t="s">
        <v>154</v>
      </c>
      <c r="B23" s="199" t="s">
        <v>155</v>
      </c>
      <c r="C23" s="113">
        <v>1.1343129672596031</v>
      </c>
      <c r="D23" s="115">
        <v>88</v>
      </c>
      <c r="E23" s="114">
        <v>91</v>
      </c>
      <c r="F23" s="114">
        <v>94</v>
      </c>
      <c r="G23" s="114">
        <v>99</v>
      </c>
      <c r="H23" s="140">
        <v>100</v>
      </c>
      <c r="I23" s="115">
        <v>-12</v>
      </c>
      <c r="J23" s="116">
        <v>-12</v>
      </c>
    </row>
    <row r="24" spans="1:15" s="110" customFormat="1" ht="24.95" customHeight="1" x14ac:dyDescent="0.2">
      <c r="A24" s="193" t="s">
        <v>156</v>
      </c>
      <c r="B24" s="199" t="s">
        <v>221</v>
      </c>
      <c r="C24" s="113">
        <v>9.783449342614075</v>
      </c>
      <c r="D24" s="115">
        <v>759</v>
      </c>
      <c r="E24" s="114">
        <v>773</v>
      </c>
      <c r="F24" s="114">
        <v>761</v>
      </c>
      <c r="G24" s="114">
        <v>758</v>
      </c>
      <c r="H24" s="140">
        <v>745</v>
      </c>
      <c r="I24" s="115">
        <v>14</v>
      </c>
      <c r="J24" s="116">
        <v>1.8791946308724832</v>
      </c>
    </row>
    <row r="25" spans="1:15" s="110" customFormat="1" ht="24.95" customHeight="1" x14ac:dyDescent="0.2">
      <c r="A25" s="193" t="s">
        <v>222</v>
      </c>
      <c r="B25" s="204" t="s">
        <v>159</v>
      </c>
      <c r="C25" s="113">
        <v>6.406290281000258</v>
      </c>
      <c r="D25" s="115">
        <v>497</v>
      </c>
      <c r="E25" s="114">
        <v>555</v>
      </c>
      <c r="F25" s="114">
        <v>532</v>
      </c>
      <c r="G25" s="114">
        <v>524</v>
      </c>
      <c r="H25" s="140">
        <v>514</v>
      </c>
      <c r="I25" s="115">
        <v>-17</v>
      </c>
      <c r="J25" s="116">
        <v>-3.3073929961089492</v>
      </c>
    </row>
    <row r="26" spans="1:15" s="110" customFormat="1" ht="24.95" customHeight="1" x14ac:dyDescent="0.2">
      <c r="A26" s="201">
        <v>782.78300000000002</v>
      </c>
      <c r="B26" s="203" t="s">
        <v>160</v>
      </c>
      <c r="C26" s="113">
        <v>0.16756896107244135</v>
      </c>
      <c r="D26" s="115">
        <v>13</v>
      </c>
      <c r="E26" s="114">
        <v>17</v>
      </c>
      <c r="F26" s="114">
        <v>14</v>
      </c>
      <c r="G26" s="114">
        <v>18</v>
      </c>
      <c r="H26" s="140">
        <v>13</v>
      </c>
      <c r="I26" s="115">
        <v>0</v>
      </c>
      <c r="J26" s="116">
        <v>0</v>
      </c>
    </row>
    <row r="27" spans="1:15" s="110" customFormat="1" ht="24.95" customHeight="1" x14ac:dyDescent="0.2">
      <c r="A27" s="193" t="s">
        <v>161</v>
      </c>
      <c r="B27" s="199" t="s">
        <v>162</v>
      </c>
      <c r="C27" s="113">
        <v>0.39958752255736013</v>
      </c>
      <c r="D27" s="115">
        <v>31</v>
      </c>
      <c r="E27" s="114">
        <v>28</v>
      </c>
      <c r="F27" s="114">
        <v>29</v>
      </c>
      <c r="G27" s="114">
        <v>30</v>
      </c>
      <c r="H27" s="140">
        <v>29</v>
      </c>
      <c r="I27" s="115">
        <v>2</v>
      </c>
      <c r="J27" s="116">
        <v>6.8965517241379306</v>
      </c>
    </row>
    <row r="28" spans="1:15" s="110" customFormat="1" ht="24.95" customHeight="1" x14ac:dyDescent="0.2">
      <c r="A28" s="193" t="s">
        <v>163</v>
      </c>
      <c r="B28" s="199" t="s">
        <v>164</v>
      </c>
      <c r="C28" s="113">
        <v>1.9077081722093323</v>
      </c>
      <c r="D28" s="115">
        <v>148</v>
      </c>
      <c r="E28" s="114">
        <v>156</v>
      </c>
      <c r="F28" s="114">
        <v>157</v>
      </c>
      <c r="G28" s="114">
        <v>157</v>
      </c>
      <c r="H28" s="140">
        <v>160</v>
      </c>
      <c r="I28" s="115">
        <v>-12</v>
      </c>
      <c r="J28" s="116">
        <v>-7.5</v>
      </c>
    </row>
    <row r="29" spans="1:15" s="110" customFormat="1" ht="24.95" customHeight="1" x14ac:dyDescent="0.2">
      <c r="A29" s="193">
        <v>86</v>
      </c>
      <c r="B29" s="199" t="s">
        <v>165</v>
      </c>
      <c r="C29" s="113">
        <v>7.4117040474349061</v>
      </c>
      <c r="D29" s="115">
        <v>575</v>
      </c>
      <c r="E29" s="114">
        <v>599</v>
      </c>
      <c r="F29" s="114">
        <v>597</v>
      </c>
      <c r="G29" s="114">
        <v>585</v>
      </c>
      <c r="H29" s="140">
        <v>590</v>
      </c>
      <c r="I29" s="115">
        <v>-15</v>
      </c>
      <c r="J29" s="116">
        <v>-2.5423728813559321</v>
      </c>
    </row>
    <row r="30" spans="1:15" s="110" customFormat="1" ht="24.95" customHeight="1" x14ac:dyDescent="0.2">
      <c r="A30" s="193">
        <v>87.88</v>
      </c>
      <c r="B30" s="204" t="s">
        <v>166</v>
      </c>
      <c r="C30" s="113">
        <v>4.6532611497808718</v>
      </c>
      <c r="D30" s="115">
        <v>361</v>
      </c>
      <c r="E30" s="114">
        <v>355</v>
      </c>
      <c r="F30" s="114">
        <v>355</v>
      </c>
      <c r="G30" s="114">
        <v>355</v>
      </c>
      <c r="H30" s="140">
        <v>342</v>
      </c>
      <c r="I30" s="115">
        <v>19</v>
      </c>
      <c r="J30" s="116">
        <v>5.5555555555555554</v>
      </c>
    </row>
    <row r="31" spans="1:15" s="110" customFormat="1" ht="24.95" customHeight="1" x14ac:dyDescent="0.2">
      <c r="A31" s="193" t="s">
        <v>167</v>
      </c>
      <c r="B31" s="199" t="s">
        <v>168</v>
      </c>
      <c r="C31" s="113">
        <v>15.17143593709719</v>
      </c>
      <c r="D31" s="115">
        <v>1177</v>
      </c>
      <c r="E31" s="114">
        <v>1200</v>
      </c>
      <c r="F31" s="114">
        <v>1187</v>
      </c>
      <c r="G31" s="114">
        <v>1194</v>
      </c>
      <c r="H31" s="140">
        <v>1184</v>
      </c>
      <c r="I31" s="115">
        <v>-7</v>
      </c>
      <c r="J31" s="116">
        <v>-0.59121621621621623</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0.96674400618716161</v>
      </c>
      <c r="D34" s="115">
        <v>75</v>
      </c>
      <c r="E34" s="114">
        <v>78</v>
      </c>
      <c r="F34" s="114">
        <v>76</v>
      </c>
      <c r="G34" s="114">
        <v>79</v>
      </c>
      <c r="H34" s="140">
        <v>72</v>
      </c>
      <c r="I34" s="115">
        <v>3</v>
      </c>
      <c r="J34" s="116">
        <v>4.166666666666667</v>
      </c>
    </row>
    <row r="35" spans="1:10" s="110" customFormat="1" ht="24.95" customHeight="1" x14ac:dyDescent="0.2">
      <c r="A35" s="292" t="s">
        <v>171</v>
      </c>
      <c r="B35" s="293" t="s">
        <v>172</v>
      </c>
      <c r="C35" s="113">
        <v>7.7726218097447797</v>
      </c>
      <c r="D35" s="115">
        <v>603</v>
      </c>
      <c r="E35" s="114">
        <v>628</v>
      </c>
      <c r="F35" s="114">
        <v>641</v>
      </c>
      <c r="G35" s="114">
        <v>653</v>
      </c>
      <c r="H35" s="140">
        <v>650</v>
      </c>
      <c r="I35" s="115">
        <v>-47</v>
      </c>
      <c r="J35" s="116">
        <v>-7.2307692307692308</v>
      </c>
    </row>
    <row r="36" spans="1:10" s="110" customFormat="1" ht="24.95" customHeight="1" x14ac:dyDescent="0.2">
      <c r="A36" s="294" t="s">
        <v>173</v>
      </c>
      <c r="B36" s="295" t="s">
        <v>174</v>
      </c>
      <c r="C36" s="125">
        <v>91.247744263985567</v>
      </c>
      <c r="D36" s="143">
        <v>7079</v>
      </c>
      <c r="E36" s="144">
        <v>7431</v>
      </c>
      <c r="F36" s="144">
        <v>7402</v>
      </c>
      <c r="G36" s="144">
        <v>7353</v>
      </c>
      <c r="H36" s="145">
        <v>7182</v>
      </c>
      <c r="I36" s="143">
        <v>-103</v>
      </c>
      <c r="J36" s="146">
        <v>-1.4341409078251184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7758</v>
      </c>
      <c r="F11" s="264">
        <v>8138</v>
      </c>
      <c r="G11" s="264">
        <v>8120</v>
      </c>
      <c r="H11" s="264">
        <v>8086</v>
      </c>
      <c r="I11" s="265">
        <v>7905</v>
      </c>
      <c r="J11" s="263">
        <v>-147</v>
      </c>
      <c r="K11" s="266">
        <v>-1.8595825426944972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43.658159319412221</v>
      </c>
      <c r="E13" s="115">
        <v>3387</v>
      </c>
      <c r="F13" s="114">
        <v>3581</v>
      </c>
      <c r="G13" s="114">
        <v>3569</v>
      </c>
      <c r="H13" s="114">
        <v>3580</v>
      </c>
      <c r="I13" s="140">
        <v>3484</v>
      </c>
      <c r="J13" s="115">
        <v>-97</v>
      </c>
      <c r="K13" s="116">
        <v>-2.7841561423650978</v>
      </c>
    </row>
    <row r="14" spans="1:15" ht="15.95" customHeight="1" x14ac:dyDescent="0.2">
      <c r="A14" s="306" t="s">
        <v>230</v>
      </c>
      <c r="B14" s="307"/>
      <c r="C14" s="308"/>
      <c r="D14" s="113">
        <v>44.238205723124516</v>
      </c>
      <c r="E14" s="115">
        <v>3432</v>
      </c>
      <c r="F14" s="114">
        <v>3601</v>
      </c>
      <c r="G14" s="114">
        <v>3609</v>
      </c>
      <c r="H14" s="114">
        <v>3541</v>
      </c>
      <c r="I14" s="140">
        <v>3466</v>
      </c>
      <c r="J14" s="115">
        <v>-34</v>
      </c>
      <c r="K14" s="116">
        <v>-0.98095787651471433</v>
      </c>
    </row>
    <row r="15" spans="1:15" ht="15.95" customHeight="1" x14ac:dyDescent="0.2">
      <c r="A15" s="306" t="s">
        <v>231</v>
      </c>
      <c r="B15" s="307"/>
      <c r="C15" s="308"/>
      <c r="D15" s="113">
        <v>4.8337200309358082</v>
      </c>
      <c r="E15" s="115">
        <v>375</v>
      </c>
      <c r="F15" s="114">
        <v>388</v>
      </c>
      <c r="G15" s="114">
        <v>385</v>
      </c>
      <c r="H15" s="114">
        <v>389</v>
      </c>
      <c r="I15" s="140">
        <v>398</v>
      </c>
      <c r="J15" s="115">
        <v>-23</v>
      </c>
      <c r="K15" s="116">
        <v>-5.7788944723618094</v>
      </c>
    </row>
    <row r="16" spans="1:15" ht="15.95" customHeight="1" x14ac:dyDescent="0.2">
      <c r="A16" s="306" t="s">
        <v>232</v>
      </c>
      <c r="B16" s="307"/>
      <c r="C16" s="308"/>
      <c r="D16" s="113">
        <v>2.6553235369940706</v>
      </c>
      <c r="E16" s="115">
        <v>206</v>
      </c>
      <c r="F16" s="114">
        <v>201</v>
      </c>
      <c r="G16" s="114">
        <v>188</v>
      </c>
      <c r="H16" s="114">
        <v>192</v>
      </c>
      <c r="I16" s="140">
        <v>180</v>
      </c>
      <c r="J16" s="115">
        <v>26</v>
      </c>
      <c r="K16" s="116">
        <v>14.444444444444445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0.70894560453725186</v>
      </c>
      <c r="E18" s="115">
        <v>55</v>
      </c>
      <c r="F18" s="114">
        <v>64</v>
      </c>
      <c r="G18" s="114">
        <v>61</v>
      </c>
      <c r="H18" s="114">
        <v>61</v>
      </c>
      <c r="I18" s="140">
        <v>54</v>
      </c>
      <c r="J18" s="115">
        <v>1</v>
      </c>
      <c r="K18" s="116">
        <v>1.8518518518518519</v>
      </c>
    </row>
    <row r="19" spans="1:11" ht="14.1" customHeight="1" x14ac:dyDescent="0.2">
      <c r="A19" s="306" t="s">
        <v>235</v>
      </c>
      <c r="B19" s="307" t="s">
        <v>236</v>
      </c>
      <c r="C19" s="308"/>
      <c r="D19" s="113">
        <v>0.37380768239236917</v>
      </c>
      <c r="E19" s="115">
        <v>29</v>
      </c>
      <c r="F19" s="114">
        <v>32</v>
      </c>
      <c r="G19" s="114">
        <v>36</v>
      </c>
      <c r="H19" s="114">
        <v>35</v>
      </c>
      <c r="I19" s="140">
        <v>32</v>
      </c>
      <c r="J19" s="115">
        <v>-3</v>
      </c>
      <c r="K19" s="116">
        <v>-9.375</v>
      </c>
    </row>
    <row r="20" spans="1:11" ht="14.1" customHeight="1" x14ac:dyDescent="0.2">
      <c r="A20" s="306">
        <v>12</v>
      </c>
      <c r="B20" s="307" t="s">
        <v>237</v>
      </c>
      <c r="C20" s="308"/>
      <c r="D20" s="113">
        <v>1.3534416086620262</v>
      </c>
      <c r="E20" s="115">
        <v>105</v>
      </c>
      <c r="F20" s="114">
        <v>104</v>
      </c>
      <c r="G20" s="114">
        <v>107</v>
      </c>
      <c r="H20" s="114">
        <v>112</v>
      </c>
      <c r="I20" s="140">
        <v>104</v>
      </c>
      <c r="J20" s="115">
        <v>1</v>
      </c>
      <c r="K20" s="116">
        <v>0.96153846153846156</v>
      </c>
    </row>
    <row r="21" spans="1:11" ht="14.1" customHeight="1" x14ac:dyDescent="0.2">
      <c r="A21" s="306">
        <v>21</v>
      </c>
      <c r="B21" s="307" t="s">
        <v>238</v>
      </c>
      <c r="C21" s="308"/>
      <c r="D21" s="113">
        <v>9.0229440577468414E-2</v>
      </c>
      <c r="E21" s="115">
        <v>7</v>
      </c>
      <c r="F21" s="114">
        <v>10</v>
      </c>
      <c r="G21" s="114">
        <v>9</v>
      </c>
      <c r="H21" s="114">
        <v>10</v>
      </c>
      <c r="I21" s="140">
        <v>9</v>
      </c>
      <c r="J21" s="115">
        <v>-2</v>
      </c>
      <c r="K21" s="116">
        <v>-22.222222222222221</v>
      </c>
    </row>
    <row r="22" spans="1:11" ht="14.1" customHeight="1" x14ac:dyDescent="0.2">
      <c r="A22" s="306">
        <v>22</v>
      </c>
      <c r="B22" s="307" t="s">
        <v>239</v>
      </c>
      <c r="C22" s="308"/>
      <c r="D22" s="113">
        <v>0.36091776230987366</v>
      </c>
      <c r="E22" s="115">
        <v>28</v>
      </c>
      <c r="F22" s="114">
        <v>27</v>
      </c>
      <c r="G22" s="114">
        <v>32</v>
      </c>
      <c r="H22" s="114">
        <v>28</v>
      </c>
      <c r="I22" s="140">
        <v>29</v>
      </c>
      <c r="J22" s="115">
        <v>-1</v>
      </c>
      <c r="K22" s="116">
        <v>-3.4482758620689653</v>
      </c>
    </row>
    <row r="23" spans="1:11" ht="14.1" customHeight="1" x14ac:dyDescent="0.2">
      <c r="A23" s="306">
        <v>23</v>
      </c>
      <c r="B23" s="307" t="s">
        <v>240</v>
      </c>
      <c r="C23" s="308"/>
      <c r="D23" s="113">
        <v>0.86362464552719775</v>
      </c>
      <c r="E23" s="115">
        <v>67</v>
      </c>
      <c r="F23" s="114">
        <v>65</v>
      </c>
      <c r="G23" s="114">
        <v>61</v>
      </c>
      <c r="H23" s="114">
        <v>64</v>
      </c>
      <c r="I23" s="140">
        <v>65</v>
      </c>
      <c r="J23" s="115">
        <v>2</v>
      </c>
      <c r="K23" s="116">
        <v>3.0769230769230771</v>
      </c>
    </row>
    <row r="24" spans="1:11" ht="14.1" customHeight="1" x14ac:dyDescent="0.2">
      <c r="A24" s="306">
        <v>24</v>
      </c>
      <c r="B24" s="307" t="s">
        <v>241</v>
      </c>
      <c r="C24" s="308"/>
      <c r="D24" s="113">
        <v>1.1085331270946119</v>
      </c>
      <c r="E24" s="115">
        <v>86</v>
      </c>
      <c r="F24" s="114">
        <v>87</v>
      </c>
      <c r="G24" s="114">
        <v>86</v>
      </c>
      <c r="H24" s="114">
        <v>89</v>
      </c>
      <c r="I24" s="140">
        <v>93</v>
      </c>
      <c r="J24" s="115">
        <v>-7</v>
      </c>
      <c r="K24" s="116">
        <v>-7.5268817204301079</v>
      </c>
    </row>
    <row r="25" spans="1:11" ht="14.1" customHeight="1" x14ac:dyDescent="0.2">
      <c r="A25" s="306">
        <v>25</v>
      </c>
      <c r="B25" s="307" t="s">
        <v>242</v>
      </c>
      <c r="C25" s="308"/>
      <c r="D25" s="113">
        <v>1.4307811291569992</v>
      </c>
      <c r="E25" s="115">
        <v>111</v>
      </c>
      <c r="F25" s="114">
        <v>113</v>
      </c>
      <c r="G25" s="114">
        <v>117</v>
      </c>
      <c r="H25" s="114">
        <v>124</v>
      </c>
      <c r="I25" s="140">
        <v>110</v>
      </c>
      <c r="J25" s="115">
        <v>1</v>
      </c>
      <c r="K25" s="116">
        <v>0.90909090909090906</v>
      </c>
    </row>
    <row r="26" spans="1:11" ht="14.1" customHeight="1" x14ac:dyDescent="0.2">
      <c r="A26" s="306">
        <v>26</v>
      </c>
      <c r="B26" s="307" t="s">
        <v>243</v>
      </c>
      <c r="C26" s="308"/>
      <c r="D26" s="113">
        <v>0.50270688321732404</v>
      </c>
      <c r="E26" s="115">
        <v>39</v>
      </c>
      <c r="F26" s="114">
        <v>37</v>
      </c>
      <c r="G26" s="114">
        <v>41</v>
      </c>
      <c r="H26" s="114">
        <v>40</v>
      </c>
      <c r="I26" s="140">
        <v>47</v>
      </c>
      <c r="J26" s="115">
        <v>-8</v>
      </c>
      <c r="K26" s="116">
        <v>-17.021276595744681</v>
      </c>
    </row>
    <row r="27" spans="1:11" ht="14.1" customHeight="1" x14ac:dyDescent="0.2">
      <c r="A27" s="306">
        <v>27</v>
      </c>
      <c r="B27" s="307" t="s">
        <v>244</v>
      </c>
      <c r="C27" s="308"/>
      <c r="D27" s="113">
        <v>0.2191286414024233</v>
      </c>
      <c r="E27" s="115">
        <v>17</v>
      </c>
      <c r="F27" s="114">
        <v>16</v>
      </c>
      <c r="G27" s="114">
        <v>15</v>
      </c>
      <c r="H27" s="114">
        <v>20</v>
      </c>
      <c r="I27" s="140">
        <v>21</v>
      </c>
      <c r="J27" s="115">
        <v>-4</v>
      </c>
      <c r="K27" s="116">
        <v>-19.047619047619047</v>
      </c>
    </row>
    <row r="28" spans="1:11" ht="14.1" customHeight="1" x14ac:dyDescent="0.2">
      <c r="A28" s="306">
        <v>28</v>
      </c>
      <c r="B28" s="307" t="s">
        <v>245</v>
      </c>
      <c r="C28" s="308"/>
      <c r="D28" s="113">
        <v>0.14178912090745038</v>
      </c>
      <c r="E28" s="115">
        <v>11</v>
      </c>
      <c r="F28" s="114">
        <v>12</v>
      </c>
      <c r="G28" s="114">
        <v>13</v>
      </c>
      <c r="H28" s="114">
        <v>12</v>
      </c>
      <c r="I28" s="140">
        <v>11</v>
      </c>
      <c r="J28" s="115">
        <v>0</v>
      </c>
      <c r="K28" s="116">
        <v>0</v>
      </c>
    </row>
    <row r="29" spans="1:11" ht="14.1" customHeight="1" x14ac:dyDescent="0.2">
      <c r="A29" s="306">
        <v>29</v>
      </c>
      <c r="B29" s="307" t="s">
        <v>246</v>
      </c>
      <c r="C29" s="308"/>
      <c r="D29" s="113">
        <v>2.8744521783964938</v>
      </c>
      <c r="E29" s="115">
        <v>223</v>
      </c>
      <c r="F29" s="114">
        <v>254</v>
      </c>
      <c r="G29" s="114">
        <v>254</v>
      </c>
      <c r="H29" s="114">
        <v>267</v>
      </c>
      <c r="I29" s="140">
        <v>260</v>
      </c>
      <c r="J29" s="115">
        <v>-37</v>
      </c>
      <c r="K29" s="116">
        <v>-14.23076923076923</v>
      </c>
    </row>
    <row r="30" spans="1:11" ht="14.1" customHeight="1" x14ac:dyDescent="0.2">
      <c r="A30" s="306" t="s">
        <v>247</v>
      </c>
      <c r="B30" s="307" t="s">
        <v>248</v>
      </c>
      <c r="C30" s="308"/>
      <c r="D30" s="113">
        <v>0.16756896107244135</v>
      </c>
      <c r="E30" s="115">
        <v>13</v>
      </c>
      <c r="F30" s="114">
        <v>12</v>
      </c>
      <c r="G30" s="114">
        <v>13</v>
      </c>
      <c r="H30" s="114">
        <v>13</v>
      </c>
      <c r="I30" s="140">
        <v>13</v>
      </c>
      <c r="J30" s="115">
        <v>0</v>
      </c>
      <c r="K30" s="116">
        <v>0</v>
      </c>
    </row>
    <row r="31" spans="1:11" ht="14.1" customHeight="1" x14ac:dyDescent="0.2">
      <c r="A31" s="306" t="s">
        <v>249</v>
      </c>
      <c r="B31" s="307" t="s">
        <v>250</v>
      </c>
      <c r="C31" s="308"/>
      <c r="D31" s="113">
        <v>2.7068832173240525</v>
      </c>
      <c r="E31" s="115">
        <v>210</v>
      </c>
      <c r="F31" s="114">
        <v>242</v>
      </c>
      <c r="G31" s="114">
        <v>241</v>
      </c>
      <c r="H31" s="114">
        <v>254</v>
      </c>
      <c r="I31" s="140">
        <v>247</v>
      </c>
      <c r="J31" s="115">
        <v>-37</v>
      </c>
      <c r="K31" s="116">
        <v>-14.979757085020243</v>
      </c>
    </row>
    <row r="32" spans="1:11" ht="14.1" customHeight="1" x14ac:dyDescent="0.2">
      <c r="A32" s="306">
        <v>31</v>
      </c>
      <c r="B32" s="307" t="s">
        <v>251</v>
      </c>
      <c r="C32" s="308"/>
      <c r="D32" s="113">
        <v>0.10311936065996391</v>
      </c>
      <c r="E32" s="115">
        <v>8</v>
      </c>
      <c r="F32" s="114">
        <v>8</v>
      </c>
      <c r="G32" s="114">
        <v>8</v>
      </c>
      <c r="H32" s="114">
        <v>8</v>
      </c>
      <c r="I32" s="140">
        <v>7</v>
      </c>
      <c r="J32" s="115">
        <v>1</v>
      </c>
      <c r="K32" s="116">
        <v>14.285714285714286</v>
      </c>
    </row>
    <row r="33" spans="1:11" ht="14.1" customHeight="1" x14ac:dyDescent="0.2">
      <c r="A33" s="306">
        <v>32</v>
      </c>
      <c r="B33" s="307" t="s">
        <v>252</v>
      </c>
      <c r="C33" s="308"/>
      <c r="D33" s="113">
        <v>0.45114720288734211</v>
      </c>
      <c r="E33" s="115">
        <v>35</v>
      </c>
      <c r="F33" s="114">
        <v>37</v>
      </c>
      <c r="G33" s="114">
        <v>38</v>
      </c>
      <c r="H33" s="114">
        <v>34</v>
      </c>
      <c r="I33" s="140">
        <v>24</v>
      </c>
      <c r="J33" s="115">
        <v>11</v>
      </c>
      <c r="K33" s="116">
        <v>45.833333333333336</v>
      </c>
    </row>
    <row r="34" spans="1:11" ht="14.1" customHeight="1" x14ac:dyDescent="0.2">
      <c r="A34" s="306">
        <v>33</v>
      </c>
      <c r="B34" s="307" t="s">
        <v>253</v>
      </c>
      <c r="C34" s="308"/>
      <c r="D34" s="113">
        <v>0.50270688321732404</v>
      </c>
      <c r="E34" s="115">
        <v>39</v>
      </c>
      <c r="F34" s="114">
        <v>41</v>
      </c>
      <c r="G34" s="114">
        <v>44</v>
      </c>
      <c r="H34" s="114">
        <v>42</v>
      </c>
      <c r="I34" s="140">
        <v>40</v>
      </c>
      <c r="J34" s="115">
        <v>-1</v>
      </c>
      <c r="K34" s="116">
        <v>-2.5</v>
      </c>
    </row>
    <row r="35" spans="1:11" ht="14.1" customHeight="1" x14ac:dyDescent="0.2">
      <c r="A35" s="306">
        <v>34</v>
      </c>
      <c r="B35" s="307" t="s">
        <v>254</v>
      </c>
      <c r="C35" s="308"/>
      <c r="D35" s="113">
        <v>4.8079401907708172</v>
      </c>
      <c r="E35" s="115">
        <v>373</v>
      </c>
      <c r="F35" s="114">
        <v>394</v>
      </c>
      <c r="G35" s="114">
        <v>397</v>
      </c>
      <c r="H35" s="114">
        <v>379</v>
      </c>
      <c r="I35" s="140">
        <v>360</v>
      </c>
      <c r="J35" s="115">
        <v>13</v>
      </c>
      <c r="K35" s="116">
        <v>3.6111111111111112</v>
      </c>
    </row>
    <row r="36" spans="1:11" ht="14.1" customHeight="1" x14ac:dyDescent="0.2">
      <c r="A36" s="306">
        <v>41</v>
      </c>
      <c r="B36" s="307" t="s">
        <v>255</v>
      </c>
      <c r="C36" s="308"/>
      <c r="D36" s="113">
        <v>0.28357824181490077</v>
      </c>
      <c r="E36" s="115">
        <v>22</v>
      </c>
      <c r="F36" s="114">
        <v>21</v>
      </c>
      <c r="G36" s="114">
        <v>23</v>
      </c>
      <c r="H36" s="114">
        <v>21</v>
      </c>
      <c r="I36" s="140">
        <v>19</v>
      </c>
      <c r="J36" s="115">
        <v>3</v>
      </c>
      <c r="K36" s="116">
        <v>15.789473684210526</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0.42536736272235109</v>
      </c>
      <c r="E38" s="115">
        <v>33</v>
      </c>
      <c r="F38" s="114">
        <v>36</v>
      </c>
      <c r="G38" s="114">
        <v>34</v>
      </c>
      <c r="H38" s="114">
        <v>33</v>
      </c>
      <c r="I38" s="140">
        <v>28</v>
      </c>
      <c r="J38" s="115">
        <v>5</v>
      </c>
      <c r="K38" s="116">
        <v>17.857142857142858</v>
      </c>
    </row>
    <row r="39" spans="1:11" ht="14.1" customHeight="1" x14ac:dyDescent="0.2">
      <c r="A39" s="306">
        <v>51</v>
      </c>
      <c r="B39" s="307" t="s">
        <v>258</v>
      </c>
      <c r="C39" s="308"/>
      <c r="D39" s="113">
        <v>16.060840422789379</v>
      </c>
      <c r="E39" s="115">
        <v>1246</v>
      </c>
      <c r="F39" s="114">
        <v>1274</v>
      </c>
      <c r="G39" s="114">
        <v>1246</v>
      </c>
      <c r="H39" s="114">
        <v>1237</v>
      </c>
      <c r="I39" s="140">
        <v>1241</v>
      </c>
      <c r="J39" s="115">
        <v>5</v>
      </c>
      <c r="K39" s="116">
        <v>0.40290088638195004</v>
      </c>
    </row>
    <row r="40" spans="1:11" ht="14.1" customHeight="1" x14ac:dyDescent="0.2">
      <c r="A40" s="306" t="s">
        <v>259</v>
      </c>
      <c r="B40" s="307" t="s">
        <v>260</v>
      </c>
      <c r="C40" s="308"/>
      <c r="D40" s="113">
        <v>15.506573859242073</v>
      </c>
      <c r="E40" s="115">
        <v>1203</v>
      </c>
      <c r="F40" s="114">
        <v>1232</v>
      </c>
      <c r="G40" s="114">
        <v>1206</v>
      </c>
      <c r="H40" s="114">
        <v>1197</v>
      </c>
      <c r="I40" s="140">
        <v>1197</v>
      </c>
      <c r="J40" s="115">
        <v>6</v>
      </c>
      <c r="K40" s="116">
        <v>0.50125313283208017</v>
      </c>
    </row>
    <row r="41" spans="1:11" ht="14.1" customHeight="1" x14ac:dyDescent="0.2">
      <c r="A41" s="306"/>
      <c r="B41" s="307" t="s">
        <v>261</v>
      </c>
      <c r="C41" s="308"/>
      <c r="D41" s="113">
        <v>3.7767465841711783</v>
      </c>
      <c r="E41" s="115">
        <v>293</v>
      </c>
      <c r="F41" s="114">
        <v>290</v>
      </c>
      <c r="G41" s="114">
        <v>268</v>
      </c>
      <c r="H41" s="114">
        <v>261</v>
      </c>
      <c r="I41" s="140">
        <v>267</v>
      </c>
      <c r="J41" s="115">
        <v>26</v>
      </c>
      <c r="K41" s="116">
        <v>9.7378277153558059</v>
      </c>
    </row>
    <row r="42" spans="1:11" ht="14.1" customHeight="1" x14ac:dyDescent="0.2">
      <c r="A42" s="306">
        <v>52</v>
      </c>
      <c r="B42" s="307" t="s">
        <v>262</v>
      </c>
      <c r="C42" s="308"/>
      <c r="D42" s="113">
        <v>5.1817478731631867</v>
      </c>
      <c r="E42" s="115">
        <v>402</v>
      </c>
      <c r="F42" s="114">
        <v>397</v>
      </c>
      <c r="G42" s="114">
        <v>407</v>
      </c>
      <c r="H42" s="114">
        <v>378</v>
      </c>
      <c r="I42" s="140">
        <v>368</v>
      </c>
      <c r="J42" s="115">
        <v>34</v>
      </c>
      <c r="K42" s="116">
        <v>9.2391304347826093</v>
      </c>
    </row>
    <row r="43" spans="1:11" ht="14.1" customHeight="1" x14ac:dyDescent="0.2">
      <c r="A43" s="306" t="s">
        <v>263</v>
      </c>
      <c r="B43" s="307" t="s">
        <v>264</v>
      </c>
      <c r="C43" s="308"/>
      <c r="D43" s="113">
        <v>5.0786285125032222</v>
      </c>
      <c r="E43" s="115">
        <v>394</v>
      </c>
      <c r="F43" s="114">
        <v>391</v>
      </c>
      <c r="G43" s="114">
        <v>399</v>
      </c>
      <c r="H43" s="114">
        <v>371</v>
      </c>
      <c r="I43" s="140">
        <v>361</v>
      </c>
      <c r="J43" s="115">
        <v>33</v>
      </c>
      <c r="K43" s="116">
        <v>9.1412742382271475</v>
      </c>
    </row>
    <row r="44" spans="1:11" ht="14.1" customHeight="1" x14ac:dyDescent="0.2">
      <c r="A44" s="306">
        <v>53</v>
      </c>
      <c r="B44" s="307" t="s">
        <v>265</v>
      </c>
      <c r="C44" s="308"/>
      <c r="D44" s="113">
        <v>1.031193606599639</v>
      </c>
      <c r="E44" s="115">
        <v>80</v>
      </c>
      <c r="F44" s="114">
        <v>81</v>
      </c>
      <c r="G44" s="114">
        <v>87</v>
      </c>
      <c r="H44" s="114">
        <v>84</v>
      </c>
      <c r="I44" s="140">
        <v>79</v>
      </c>
      <c r="J44" s="115">
        <v>1</v>
      </c>
      <c r="K44" s="116">
        <v>1.2658227848101267</v>
      </c>
    </row>
    <row r="45" spans="1:11" ht="14.1" customHeight="1" x14ac:dyDescent="0.2">
      <c r="A45" s="306" t="s">
        <v>266</v>
      </c>
      <c r="B45" s="307" t="s">
        <v>267</v>
      </c>
      <c r="C45" s="308"/>
      <c r="D45" s="113">
        <v>0.97963392626965717</v>
      </c>
      <c r="E45" s="115">
        <v>76</v>
      </c>
      <c r="F45" s="114">
        <v>75</v>
      </c>
      <c r="G45" s="114">
        <v>81</v>
      </c>
      <c r="H45" s="114">
        <v>80</v>
      </c>
      <c r="I45" s="140">
        <v>74</v>
      </c>
      <c r="J45" s="115">
        <v>2</v>
      </c>
      <c r="K45" s="116">
        <v>2.7027027027027026</v>
      </c>
    </row>
    <row r="46" spans="1:11" ht="14.1" customHeight="1" x14ac:dyDescent="0.2">
      <c r="A46" s="306">
        <v>54</v>
      </c>
      <c r="B46" s="307" t="s">
        <v>268</v>
      </c>
      <c r="C46" s="308"/>
      <c r="D46" s="113">
        <v>10.479505027068832</v>
      </c>
      <c r="E46" s="115">
        <v>813</v>
      </c>
      <c r="F46" s="114">
        <v>843</v>
      </c>
      <c r="G46" s="114">
        <v>815</v>
      </c>
      <c r="H46" s="114">
        <v>821</v>
      </c>
      <c r="I46" s="140">
        <v>816</v>
      </c>
      <c r="J46" s="115">
        <v>-3</v>
      </c>
      <c r="K46" s="116">
        <v>-0.36764705882352944</v>
      </c>
    </row>
    <row r="47" spans="1:11" ht="14.1" customHeight="1" x14ac:dyDescent="0.2">
      <c r="A47" s="306">
        <v>61</v>
      </c>
      <c r="B47" s="307" t="s">
        <v>269</v>
      </c>
      <c r="C47" s="308"/>
      <c r="D47" s="113">
        <v>0.54137664346481051</v>
      </c>
      <c r="E47" s="115">
        <v>42</v>
      </c>
      <c r="F47" s="114">
        <v>50</v>
      </c>
      <c r="G47" s="114">
        <v>47</v>
      </c>
      <c r="H47" s="114">
        <v>46</v>
      </c>
      <c r="I47" s="140">
        <v>47</v>
      </c>
      <c r="J47" s="115">
        <v>-5</v>
      </c>
      <c r="K47" s="116">
        <v>-10.638297872340425</v>
      </c>
    </row>
    <row r="48" spans="1:11" ht="14.1" customHeight="1" x14ac:dyDescent="0.2">
      <c r="A48" s="306">
        <v>62</v>
      </c>
      <c r="B48" s="307" t="s">
        <v>270</v>
      </c>
      <c r="C48" s="308"/>
      <c r="D48" s="113">
        <v>7.0378963650425366</v>
      </c>
      <c r="E48" s="115">
        <v>546</v>
      </c>
      <c r="F48" s="114">
        <v>597</v>
      </c>
      <c r="G48" s="114">
        <v>576</v>
      </c>
      <c r="H48" s="114">
        <v>574</v>
      </c>
      <c r="I48" s="140">
        <v>551</v>
      </c>
      <c r="J48" s="115">
        <v>-5</v>
      </c>
      <c r="K48" s="116">
        <v>-0.90744101633393826</v>
      </c>
    </row>
    <row r="49" spans="1:11" ht="14.1" customHeight="1" x14ac:dyDescent="0.2">
      <c r="A49" s="306">
        <v>63</v>
      </c>
      <c r="B49" s="307" t="s">
        <v>271</v>
      </c>
      <c r="C49" s="308"/>
      <c r="D49" s="113">
        <v>11.794276875483373</v>
      </c>
      <c r="E49" s="115">
        <v>915</v>
      </c>
      <c r="F49" s="114">
        <v>1070</v>
      </c>
      <c r="G49" s="114">
        <v>1098</v>
      </c>
      <c r="H49" s="114">
        <v>1108</v>
      </c>
      <c r="I49" s="140">
        <v>1031</v>
      </c>
      <c r="J49" s="115">
        <v>-116</v>
      </c>
      <c r="K49" s="116">
        <v>-11.25121241513094</v>
      </c>
    </row>
    <row r="50" spans="1:11" ht="14.1" customHeight="1" x14ac:dyDescent="0.2">
      <c r="A50" s="306" t="s">
        <v>272</v>
      </c>
      <c r="B50" s="307" t="s">
        <v>273</v>
      </c>
      <c r="C50" s="308"/>
      <c r="D50" s="113">
        <v>1.7272492910543955</v>
      </c>
      <c r="E50" s="115">
        <v>134</v>
      </c>
      <c r="F50" s="114">
        <v>145</v>
      </c>
      <c r="G50" s="114">
        <v>148</v>
      </c>
      <c r="H50" s="114">
        <v>137</v>
      </c>
      <c r="I50" s="140">
        <v>126</v>
      </c>
      <c r="J50" s="115">
        <v>8</v>
      </c>
      <c r="K50" s="116">
        <v>6.3492063492063489</v>
      </c>
    </row>
    <row r="51" spans="1:11" ht="14.1" customHeight="1" x14ac:dyDescent="0.2">
      <c r="A51" s="306" t="s">
        <v>274</v>
      </c>
      <c r="B51" s="307" t="s">
        <v>275</v>
      </c>
      <c r="C51" s="308"/>
      <c r="D51" s="113">
        <v>9.5901005413766427</v>
      </c>
      <c r="E51" s="115">
        <v>744</v>
      </c>
      <c r="F51" s="114">
        <v>881</v>
      </c>
      <c r="G51" s="114">
        <v>908</v>
      </c>
      <c r="H51" s="114">
        <v>918</v>
      </c>
      <c r="I51" s="140">
        <v>850</v>
      </c>
      <c r="J51" s="115">
        <v>-106</v>
      </c>
      <c r="K51" s="116">
        <v>-12.470588235294118</v>
      </c>
    </row>
    <row r="52" spans="1:11" ht="14.1" customHeight="1" x14ac:dyDescent="0.2">
      <c r="A52" s="306">
        <v>71</v>
      </c>
      <c r="B52" s="307" t="s">
        <v>276</v>
      </c>
      <c r="C52" s="308"/>
      <c r="D52" s="113">
        <v>11.781386955400876</v>
      </c>
      <c r="E52" s="115">
        <v>914</v>
      </c>
      <c r="F52" s="114">
        <v>927</v>
      </c>
      <c r="G52" s="114">
        <v>937</v>
      </c>
      <c r="H52" s="114">
        <v>930</v>
      </c>
      <c r="I52" s="140">
        <v>937</v>
      </c>
      <c r="J52" s="115">
        <v>-23</v>
      </c>
      <c r="K52" s="116">
        <v>-2.454642475987193</v>
      </c>
    </row>
    <row r="53" spans="1:11" ht="14.1" customHeight="1" x14ac:dyDescent="0.2">
      <c r="A53" s="306" t="s">
        <v>277</v>
      </c>
      <c r="B53" s="307" t="s">
        <v>278</v>
      </c>
      <c r="C53" s="308"/>
      <c r="D53" s="113">
        <v>1.5081206496519721</v>
      </c>
      <c r="E53" s="115">
        <v>117</v>
      </c>
      <c r="F53" s="114">
        <v>133</v>
      </c>
      <c r="G53" s="114">
        <v>133</v>
      </c>
      <c r="H53" s="114">
        <v>136</v>
      </c>
      <c r="I53" s="140">
        <v>135</v>
      </c>
      <c r="J53" s="115">
        <v>-18</v>
      </c>
      <c r="K53" s="116">
        <v>-13.333333333333334</v>
      </c>
    </row>
    <row r="54" spans="1:11" ht="14.1" customHeight="1" x14ac:dyDescent="0.2">
      <c r="A54" s="306" t="s">
        <v>279</v>
      </c>
      <c r="B54" s="307" t="s">
        <v>280</v>
      </c>
      <c r="C54" s="308"/>
      <c r="D54" s="113">
        <v>9.8092291827790667</v>
      </c>
      <c r="E54" s="115">
        <v>761</v>
      </c>
      <c r="F54" s="114">
        <v>765</v>
      </c>
      <c r="G54" s="114">
        <v>775</v>
      </c>
      <c r="H54" s="114">
        <v>763</v>
      </c>
      <c r="I54" s="140">
        <v>769</v>
      </c>
      <c r="J54" s="115">
        <v>-8</v>
      </c>
      <c r="K54" s="116">
        <v>-1.0403120936280885</v>
      </c>
    </row>
    <row r="55" spans="1:11" ht="14.1" customHeight="1" x14ac:dyDescent="0.2">
      <c r="A55" s="306">
        <v>72</v>
      </c>
      <c r="B55" s="307" t="s">
        <v>281</v>
      </c>
      <c r="C55" s="308"/>
      <c r="D55" s="113">
        <v>1.5210105697344676</v>
      </c>
      <c r="E55" s="115">
        <v>118</v>
      </c>
      <c r="F55" s="114">
        <v>116</v>
      </c>
      <c r="G55" s="114">
        <v>117</v>
      </c>
      <c r="H55" s="114">
        <v>120</v>
      </c>
      <c r="I55" s="140">
        <v>117</v>
      </c>
      <c r="J55" s="115">
        <v>1</v>
      </c>
      <c r="K55" s="116">
        <v>0.85470085470085466</v>
      </c>
    </row>
    <row r="56" spans="1:11" ht="14.1" customHeight="1" x14ac:dyDescent="0.2">
      <c r="A56" s="306" t="s">
        <v>282</v>
      </c>
      <c r="B56" s="307" t="s">
        <v>283</v>
      </c>
      <c r="C56" s="308"/>
      <c r="D56" s="113">
        <v>0.16756896107244135</v>
      </c>
      <c r="E56" s="115">
        <v>13</v>
      </c>
      <c r="F56" s="114">
        <v>14</v>
      </c>
      <c r="G56" s="114">
        <v>14</v>
      </c>
      <c r="H56" s="114">
        <v>15</v>
      </c>
      <c r="I56" s="140">
        <v>16</v>
      </c>
      <c r="J56" s="115">
        <v>-3</v>
      </c>
      <c r="K56" s="116">
        <v>-18.75</v>
      </c>
    </row>
    <row r="57" spans="1:11" ht="14.1" customHeight="1" x14ac:dyDescent="0.2">
      <c r="A57" s="306" t="s">
        <v>284</v>
      </c>
      <c r="B57" s="307" t="s">
        <v>285</v>
      </c>
      <c r="C57" s="308"/>
      <c r="D57" s="113">
        <v>1.1987625676720803</v>
      </c>
      <c r="E57" s="115">
        <v>93</v>
      </c>
      <c r="F57" s="114">
        <v>89</v>
      </c>
      <c r="G57" s="114">
        <v>89</v>
      </c>
      <c r="H57" s="114">
        <v>89</v>
      </c>
      <c r="I57" s="140">
        <v>87</v>
      </c>
      <c r="J57" s="115">
        <v>6</v>
      </c>
      <c r="K57" s="116">
        <v>6.8965517241379306</v>
      </c>
    </row>
    <row r="58" spans="1:11" ht="14.1" customHeight="1" x14ac:dyDescent="0.2">
      <c r="A58" s="306">
        <v>73</v>
      </c>
      <c r="B58" s="307" t="s">
        <v>286</v>
      </c>
      <c r="C58" s="308"/>
      <c r="D58" s="113">
        <v>0.82495488527971128</v>
      </c>
      <c r="E58" s="115">
        <v>64</v>
      </c>
      <c r="F58" s="114">
        <v>70</v>
      </c>
      <c r="G58" s="114">
        <v>76</v>
      </c>
      <c r="H58" s="114">
        <v>80</v>
      </c>
      <c r="I58" s="140">
        <v>78</v>
      </c>
      <c r="J58" s="115">
        <v>-14</v>
      </c>
      <c r="K58" s="116">
        <v>-17.948717948717949</v>
      </c>
    </row>
    <row r="59" spans="1:11" ht="14.1" customHeight="1" x14ac:dyDescent="0.2">
      <c r="A59" s="306" t="s">
        <v>287</v>
      </c>
      <c r="B59" s="307" t="s">
        <v>288</v>
      </c>
      <c r="C59" s="308"/>
      <c r="D59" s="113">
        <v>0.50270688321732404</v>
      </c>
      <c r="E59" s="115">
        <v>39</v>
      </c>
      <c r="F59" s="114">
        <v>45</v>
      </c>
      <c r="G59" s="114">
        <v>48</v>
      </c>
      <c r="H59" s="114">
        <v>52</v>
      </c>
      <c r="I59" s="140">
        <v>52</v>
      </c>
      <c r="J59" s="115">
        <v>-13</v>
      </c>
      <c r="K59" s="116">
        <v>-25</v>
      </c>
    </row>
    <row r="60" spans="1:11" ht="14.1" customHeight="1" x14ac:dyDescent="0.2">
      <c r="A60" s="306">
        <v>81</v>
      </c>
      <c r="B60" s="307" t="s">
        <v>289</v>
      </c>
      <c r="C60" s="308"/>
      <c r="D60" s="113">
        <v>5.6586749162155199</v>
      </c>
      <c r="E60" s="115">
        <v>439</v>
      </c>
      <c r="F60" s="114">
        <v>453</v>
      </c>
      <c r="G60" s="114">
        <v>440</v>
      </c>
      <c r="H60" s="114">
        <v>424</v>
      </c>
      <c r="I60" s="140">
        <v>417</v>
      </c>
      <c r="J60" s="115">
        <v>22</v>
      </c>
      <c r="K60" s="116">
        <v>5.275779376498801</v>
      </c>
    </row>
    <row r="61" spans="1:11" ht="14.1" customHeight="1" x14ac:dyDescent="0.2">
      <c r="A61" s="306" t="s">
        <v>290</v>
      </c>
      <c r="B61" s="307" t="s">
        <v>291</v>
      </c>
      <c r="C61" s="308"/>
      <c r="D61" s="113">
        <v>2.294405774684197</v>
      </c>
      <c r="E61" s="115">
        <v>178</v>
      </c>
      <c r="F61" s="114">
        <v>185</v>
      </c>
      <c r="G61" s="114">
        <v>183</v>
      </c>
      <c r="H61" s="114">
        <v>181</v>
      </c>
      <c r="I61" s="140">
        <v>183</v>
      </c>
      <c r="J61" s="115">
        <v>-5</v>
      </c>
      <c r="K61" s="116">
        <v>-2.7322404371584699</v>
      </c>
    </row>
    <row r="62" spans="1:11" ht="14.1" customHeight="1" x14ac:dyDescent="0.2">
      <c r="A62" s="306" t="s">
        <v>292</v>
      </c>
      <c r="B62" s="307" t="s">
        <v>293</v>
      </c>
      <c r="C62" s="308"/>
      <c r="D62" s="113">
        <v>1.7788089713843773</v>
      </c>
      <c r="E62" s="115">
        <v>138</v>
      </c>
      <c r="F62" s="114">
        <v>141</v>
      </c>
      <c r="G62" s="114">
        <v>134</v>
      </c>
      <c r="H62" s="114">
        <v>125</v>
      </c>
      <c r="I62" s="140">
        <v>123</v>
      </c>
      <c r="J62" s="115">
        <v>15</v>
      </c>
      <c r="K62" s="116">
        <v>12.195121951219512</v>
      </c>
    </row>
    <row r="63" spans="1:11" ht="14.1" customHeight="1" x14ac:dyDescent="0.2">
      <c r="A63" s="306"/>
      <c r="B63" s="307" t="s">
        <v>294</v>
      </c>
      <c r="C63" s="308"/>
      <c r="D63" s="113">
        <v>1.740139211136891</v>
      </c>
      <c r="E63" s="115">
        <v>135</v>
      </c>
      <c r="F63" s="114">
        <v>137</v>
      </c>
      <c r="G63" s="114">
        <v>130</v>
      </c>
      <c r="H63" s="114">
        <v>119</v>
      </c>
      <c r="I63" s="140">
        <v>117</v>
      </c>
      <c r="J63" s="115">
        <v>18</v>
      </c>
      <c r="K63" s="116">
        <v>15.384615384615385</v>
      </c>
    </row>
    <row r="64" spans="1:11" ht="14.1" customHeight="1" x14ac:dyDescent="0.2">
      <c r="A64" s="306" t="s">
        <v>295</v>
      </c>
      <c r="B64" s="307" t="s">
        <v>296</v>
      </c>
      <c r="C64" s="308"/>
      <c r="D64" s="113">
        <v>0.15467904098994587</v>
      </c>
      <c r="E64" s="115">
        <v>12</v>
      </c>
      <c r="F64" s="114">
        <v>12</v>
      </c>
      <c r="G64" s="114">
        <v>10</v>
      </c>
      <c r="H64" s="114">
        <v>8</v>
      </c>
      <c r="I64" s="140">
        <v>7</v>
      </c>
      <c r="J64" s="115">
        <v>5</v>
      </c>
      <c r="K64" s="116">
        <v>71.428571428571431</v>
      </c>
    </row>
    <row r="65" spans="1:11" ht="14.1" customHeight="1" x14ac:dyDescent="0.2">
      <c r="A65" s="306" t="s">
        <v>297</v>
      </c>
      <c r="B65" s="307" t="s">
        <v>298</v>
      </c>
      <c r="C65" s="308"/>
      <c r="D65" s="113">
        <v>0.95385408610466615</v>
      </c>
      <c r="E65" s="115">
        <v>74</v>
      </c>
      <c r="F65" s="114">
        <v>78</v>
      </c>
      <c r="G65" s="114">
        <v>72</v>
      </c>
      <c r="H65" s="114">
        <v>74</v>
      </c>
      <c r="I65" s="140">
        <v>70</v>
      </c>
      <c r="J65" s="115">
        <v>4</v>
      </c>
      <c r="K65" s="116">
        <v>5.7142857142857144</v>
      </c>
    </row>
    <row r="66" spans="1:11" ht="14.1" customHeight="1" x14ac:dyDescent="0.2">
      <c r="A66" s="306">
        <v>82</v>
      </c>
      <c r="B66" s="307" t="s">
        <v>299</v>
      </c>
      <c r="C66" s="308"/>
      <c r="D66" s="113">
        <v>1.9979376127868007</v>
      </c>
      <c r="E66" s="115">
        <v>155</v>
      </c>
      <c r="F66" s="114">
        <v>171</v>
      </c>
      <c r="G66" s="114">
        <v>163</v>
      </c>
      <c r="H66" s="114">
        <v>176</v>
      </c>
      <c r="I66" s="140">
        <v>173</v>
      </c>
      <c r="J66" s="115">
        <v>-18</v>
      </c>
      <c r="K66" s="116">
        <v>-10.404624277456648</v>
      </c>
    </row>
    <row r="67" spans="1:11" ht="14.1" customHeight="1" x14ac:dyDescent="0.2">
      <c r="A67" s="306" t="s">
        <v>300</v>
      </c>
      <c r="B67" s="307" t="s">
        <v>301</v>
      </c>
      <c r="C67" s="308"/>
      <c r="D67" s="113">
        <v>0.88940448569218866</v>
      </c>
      <c r="E67" s="115">
        <v>69</v>
      </c>
      <c r="F67" s="114">
        <v>70</v>
      </c>
      <c r="G67" s="114">
        <v>63</v>
      </c>
      <c r="H67" s="114">
        <v>70</v>
      </c>
      <c r="I67" s="140">
        <v>74</v>
      </c>
      <c r="J67" s="115">
        <v>-5</v>
      </c>
      <c r="K67" s="116">
        <v>-6.756756756756757</v>
      </c>
    </row>
    <row r="68" spans="1:11" ht="14.1" customHeight="1" x14ac:dyDescent="0.2">
      <c r="A68" s="306" t="s">
        <v>302</v>
      </c>
      <c r="B68" s="307" t="s">
        <v>303</v>
      </c>
      <c r="C68" s="308"/>
      <c r="D68" s="113">
        <v>0.56715648362980153</v>
      </c>
      <c r="E68" s="115">
        <v>44</v>
      </c>
      <c r="F68" s="114">
        <v>56</v>
      </c>
      <c r="G68" s="114">
        <v>53</v>
      </c>
      <c r="H68" s="114">
        <v>60</v>
      </c>
      <c r="I68" s="140">
        <v>53</v>
      </c>
      <c r="J68" s="115">
        <v>-9</v>
      </c>
      <c r="K68" s="116">
        <v>-16.981132075471699</v>
      </c>
    </row>
    <row r="69" spans="1:11" ht="14.1" customHeight="1" x14ac:dyDescent="0.2">
      <c r="A69" s="306">
        <v>83</v>
      </c>
      <c r="B69" s="307" t="s">
        <v>304</v>
      </c>
      <c r="C69" s="308"/>
      <c r="D69" s="113">
        <v>3.0162412993039442</v>
      </c>
      <c r="E69" s="115">
        <v>234</v>
      </c>
      <c r="F69" s="114">
        <v>229</v>
      </c>
      <c r="G69" s="114">
        <v>234</v>
      </c>
      <c r="H69" s="114">
        <v>225</v>
      </c>
      <c r="I69" s="140">
        <v>240</v>
      </c>
      <c r="J69" s="115">
        <v>-6</v>
      </c>
      <c r="K69" s="116">
        <v>-2.5</v>
      </c>
    </row>
    <row r="70" spans="1:11" ht="14.1" customHeight="1" x14ac:dyDescent="0.2">
      <c r="A70" s="306" t="s">
        <v>305</v>
      </c>
      <c r="B70" s="307" t="s">
        <v>306</v>
      </c>
      <c r="C70" s="308"/>
      <c r="D70" s="113">
        <v>1.7272492910543955</v>
      </c>
      <c r="E70" s="115">
        <v>134</v>
      </c>
      <c r="F70" s="114">
        <v>136</v>
      </c>
      <c r="G70" s="114">
        <v>136</v>
      </c>
      <c r="H70" s="114">
        <v>130</v>
      </c>
      <c r="I70" s="140">
        <v>132</v>
      </c>
      <c r="J70" s="115">
        <v>2</v>
      </c>
      <c r="K70" s="116">
        <v>1.5151515151515151</v>
      </c>
    </row>
    <row r="71" spans="1:11" ht="14.1" customHeight="1" x14ac:dyDescent="0.2">
      <c r="A71" s="306"/>
      <c r="B71" s="307" t="s">
        <v>307</v>
      </c>
      <c r="C71" s="308"/>
      <c r="D71" s="113">
        <v>1.160092807424594</v>
      </c>
      <c r="E71" s="115">
        <v>90</v>
      </c>
      <c r="F71" s="114">
        <v>94</v>
      </c>
      <c r="G71" s="114">
        <v>98</v>
      </c>
      <c r="H71" s="114">
        <v>94</v>
      </c>
      <c r="I71" s="140">
        <v>97</v>
      </c>
      <c r="J71" s="115">
        <v>-7</v>
      </c>
      <c r="K71" s="116">
        <v>-7.2164948453608249</v>
      </c>
    </row>
    <row r="72" spans="1:11" ht="14.1" customHeight="1" x14ac:dyDescent="0.2">
      <c r="A72" s="306">
        <v>84</v>
      </c>
      <c r="B72" s="307" t="s">
        <v>308</v>
      </c>
      <c r="C72" s="308"/>
      <c r="D72" s="113">
        <v>0.81206496519721583</v>
      </c>
      <c r="E72" s="115">
        <v>63</v>
      </c>
      <c r="F72" s="114">
        <v>60</v>
      </c>
      <c r="G72" s="114">
        <v>60</v>
      </c>
      <c r="H72" s="114">
        <v>56</v>
      </c>
      <c r="I72" s="140">
        <v>54</v>
      </c>
      <c r="J72" s="115">
        <v>9</v>
      </c>
      <c r="K72" s="116">
        <v>16.666666666666668</v>
      </c>
    </row>
    <row r="73" spans="1:11" ht="14.1" customHeight="1" x14ac:dyDescent="0.2">
      <c r="A73" s="306" t="s">
        <v>309</v>
      </c>
      <c r="B73" s="307" t="s">
        <v>310</v>
      </c>
      <c r="C73" s="308"/>
      <c r="D73" s="113">
        <v>0</v>
      </c>
      <c r="E73" s="115">
        <v>0</v>
      </c>
      <c r="F73" s="114">
        <v>0</v>
      </c>
      <c r="G73" s="114">
        <v>0</v>
      </c>
      <c r="H73" s="114" t="s">
        <v>513</v>
      </c>
      <c r="I73" s="140" t="s">
        <v>513</v>
      </c>
      <c r="J73" s="115" t="s">
        <v>513</v>
      </c>
      <c r="K73" s="116" t="s">
        <v>513</v>
      </c>
    </row>
    <row r="74" spans="1:11" ht="14.1" customHeight="1" x14ac:dyDescent="0.2">
      <c r="A74" s="306" t="s">
        <v>311</v>
      </c>
      <c r="B74" s="307" t="s">
        <v>312</v>
      </c>
      <c r="C74" s="308"/>
      <c r="D74" s="113">
        <v>0.19334880123743234</v>
      </c>
      <c r="E74" s="115">
        <v>15</v>
      </c>
      <c r="F74" s="114">
        <v>14</v>
      </c>
      <c r="G74" s="114">
        <v>14</v>
      </c>
      <c r="H74" s="114">
        <v>11</v>
      </c>
      <c r="I74" s="140">
        <v>10</v>
      </c>
      <c r="J74" s="115">
        <v>5</v>
      </c>
      <c r="K74" s="116">
        <v>50</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v>7.7339520494972933E-2</v>
      </c>
      <c r="E76" s="115">
        <v>6</v>
      </c>
      <c r="F76" s="114">
        <v>5</v>
      </c>
      <c r="G76" s="114">
        <v>6</v>
      </c>
      <c r="H76" s="114">
        <v>6</v>
      </c>
      <c r="I76" s="140">
        <v>7</v>
      </c>
      <c r="J76" s="115">
        <v>-1</v>
      </c>
      <c r="K76" s="116">
        <v>-14.285714285714286</v>
      </c>
    </row>
    <row r="77" spans="1:11" ht="14.1" customHeight="1" x14ac:dyDescent="0.2">
      <c r="A77" s="306">
        <v>92</v>
      </c>
      <c r="B77" s="307" t="s">
        <v>316</v>
      </c>
      <c r="C77" s="308"/>
      <c r="D77" s="113">
        <v>0.56715648362980153</v>
      </c>
      <c r="E77" s="115">
        <v>44</v>
      </c>
      <c r="F77" s="114">
        <v>44</v>
      </c>
      <c r="G77" s="114">
        <v>42</v>
      </c>
      <c r="H77" s="114">
        <v>38</v>
      </c>
      <c r="I77" s="140">
        <v>35</v>
      </c>
      <c r="J77" s="115">
        <v>9</v>
      </c>
      <c r="K77" s="116">
        <v>25.714285714285715</v>
      </c>
    </row>
    <row r="78" spans="1:11" ht="14.1" customHeight="1" x14ac:dyDescent="0.2">
      <c r="A78" s="306">
        <v>93</v>
      </c>
      <c r="B78" s="307" t="s">
        <v>317</v>
      </c>
      <c r="C78" s="308"/>
      <c r="D78" s="113">
        <v>5.1559680329981955E-2</v>
      </c>
      <c r="E78" s="115">
        <v>4</v>
      </c>
      <c r="F78" s="114">
        <v>5</v>
      </c>
      <c r="G78" s="114" t="s">
        <v>513</v>
      </c>
      <c r="H78" s="114" t="s">
        <v>513</v>
      </c>
      <c r="I78" s="140" t="s">
        <v>513</v>
      </c>
      <c r="J78" s="115" t="s">
        <v>513</v>
      </c>
      <c r="K78" s="116" t="s">
        <v>513</v>
      </c>
    </row>
    <row r="79" spans="1:11" ht="14.1" customHeight="1" x14ac:dyDescent="0.2">
      <c r="A79" s="306">
        <v>94</v>
      </c>
      <c r="B79" s="307" t="s">
        <v>318</v>
      </c>
      <c r="C79" s="308"/>
      <c r="D79" s="113">
        <v>0.68316576437226084</v>
      </c>
      <c r="E79" s="115">
        <v>53</v>
      </c>
      <c r="F79" s="114">
        <v>50</v>
      </c>
      <c r="G79" s="114">
        <v>53</v>
      </c>
      <c r="H79" s="114">
        <v>48</v>
      </c>
      <c r="I79" s="140">
        <v>49</v>
      </c>
      <c r="J79" s="115">
        <v>4</v>
      </c>
      <c r="K79" s="116">
        <v>8.1632653061224492</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4.614591389533385</v>
      </c>
      <c r="E81" s="143">
        <v>358</v>
      </c>
      <c r="F81" s="144">
        <v>367</v>
      </c>
      <c r="G81" s="144">
        <v>369</v>
      </c>
      <c r="H81" s="144">
        <v>384</v>
      </c>
      <c r="I81" s="145">
        <v>377</v>
      </c>
      <c r="J81" s="143">
        <v>-19</v>
      </c>
      <c r="K81" s="146">
        <v>-5.0397877984084882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2551</v>
      </c>
      <c r="G12" s="536">
        <v>1965</v>
      </c>
      <c r="H12" s="536">
        <v>2922</v>
      </c>
      <c r="I12" s="536">
        <v>2215</v>
      </c>
      <c r="J12" s="537">
        <v>2393</v>
      </c>
      <c r="K12" s="538">
        <v>158</v>
      </c>
      <c r="L12" s="349">
        <v>6.6025908900961134</v>
      </c>
    </row>
    <row r="13" spans="1:17" s="110" customFormat="1" ht="15" customHeight="1" x14ac:dyDescent="0.2">
      <c r="A13" s="350" t="s">
        <v>344</v>
      </c>
      <c r="B13" s="351" t="s">
        <v>345</v>
      </c>
      <c r="C13" s="347"/>
      <c r="D13" s="347"/>
      <c r="E13" s="348"/>
      <c r="F13" s="536">
        <v>1297</v>
      </c>
      <c r="G13" s="536">
        <v>892</v>
      </c>
      <c r="H13" s="536">
        <v>1394</v>
      </c>
      <c r="I13" s="536">
        <v>1081</v>
      </c>
      <c r="J13" s="537">
        <v>1107</v>
      </c>
      <c r="K13" s="538">
        <v>190</v>
      </c>
      <c r="L13" s="349">
        <v>17.163504968383016</v>
      </c>
    </row>
    <row r="14" spans="1:17" s="110" customFormat="1" ht="22.5" customHeight="1" x14ac:dyDescent="0.2">
      <c r="A14" s="350"/>
      <c r="B14" s="351" t="s">
        <v>346</v>
      </c>
      <c r="C14" s="347"/>
      <c r="D14" s="347"/>
      <c r="E14" s="348"/>
      <c r="F14" s="536">
        <v>1254</v>
      </c>
      <c r="G14" s="536">
        <v>1073</v>
      </c>
      <c r="H14" s="536">
        <v>1528</v>
      </c>
      <c r="I14" s="536">
        <v>1134</v>
      </c>
      <c r="J14" s="537">
        <v>1286</v>
      </c>
      <c r="K14" s="538">
        <v>-32</v>
      </c>
      <c r="L14" s="349">
        <v>-2.4883359253499222</v>
      </c>
    </row>
    <row r="15" spans="1:17" s="110" customFormat="1" ht="15" customHeight="1" x14ac:dyDescent="0.2">
      <c r="A15" s="350" t="s">
        <v>347</v>
      </c>
      <c r="B15" s="351" t="s">
        <v>108</v>
      </c>
      <c r="C15" s="347"/>
      <c r="D15" s="347"/>
      <c r="E15" s="348"/>
      <c r="F15" s="536">
        <v>383</v>
      </c>
      <c r="G15" s="536">
        <v>441</v>
      </c>
      <c r="H15" s="536">
        <v>1104</v>
      </c>
      <c r="I15" s="536">
        <v>340</v>
      </c>
      <c r="J15" s="537">
        <v>425</v>
      </c>
      <c r="K15" s="538">
        <v>-42</v>
      </c>
      <c r="L15" s="349">
        <v>-9.882352941176471</v>
      </c>
    </row>
    <row r="16" spans="1:17" s="110" customFormat="1" ht="15" customHeight="1" x14ac:dyDescent="0.2">
      <c r="A16" s="350"/>
      <c r="B16" s="351" t="s">
        <v>109</v>
      </c>
      <c r="C16" s="347"/>
      <c r="D16" s="347"/>
      <c r="E16" s="348"/>
      <c r="F16" s="536">
        <v>1722</v>
      </c>
      <c r="G16" s="536">
        <v>1262</v>
      </c>
      <c r="H16" s="536">
        <v>1575</v>
      </c>
      <c r="I16" s="536">
        <v>1545</v>
      </c>
      <c r="J16" s="537">
        <v>1646</v>
      </c>
      <c r="K16" s="538">
        <v>76</v>
      </c>
      <c r="L16" s="349">
        <v>4.6172539489671935</v>
      </c>
    </row>
    <row r="17" spans="1:12" s="110" customFormat="1" ht="15" customHeight="1" x14ac:dyDescent="0.2">
      <c r="A17" s="350"/>
      <c r="B17" s="351" t="s">
        <v>110</v>
      </c>
      <c r="C17" s="347"/>
      <c r="D17" s="347"/>
      <c r="E17" s="348"/>
      <c r="F17" s="536">
        <v>377</v>
      </c>
      <c r="G17" s="536">
        <v>187</v>
      </c>
      <c r="H17" s="536">
        <v>189</v>
      </c>
      <c r="I17" s="536">
        <v>247</v>
      </c>
      <c r="J17" s="537">
        <v>257</v>
      </c>
      <c r="K17" s="538">
        <v>120</v>
      </c>
      <c r="L17" s="349">
        <v>46.692607003891048</v>
      </c>
    </row>
    <row r="18" spans="1:12" s="110" customFormat="1" ht="15" customHeight="1" x14ac:dyDescent="0.2">
      <c r="A18" s="350"/>
      <c r="B18" s="351" t="s">
        <v>111</v>
      </c>
      <c r="C18" s="347"/>
      <c r="D18" s="347"/>
      <c r="E18" s="348"/>
      <c r="F18" s="536">
        <v>69</v>
      </c>
      <c r="G18" s="536">
        <v>75</v>
      </c>
      <c r="H18" s="536">
        <v>54</v>
      </c>
      <c r="I18" s="536">
        <v>83</v>
      </c>
      <c r="J18" s="537">
        <v>65</v>
      </c>
      <c r="K18" s="538">
        <v>4</v>
      </c>
      <c r="L18" s="349">
        <v>6.1538461538461542</v>
      </c>
    </row>
    <row r="19" spans="1:12" s="110" customFormat="1" ht="15" customHeight="1" x14ac:dyDescent="0.2">
      <c r="A19" s="118" t="s">
        <v>113</v>
      </c>
      <c r="B19" s="119" t="s">
        <v>181</v>
      </c>
      <c r="C19" s="347"/>
      <c r="D19" s="347"/>
      <c r="E19" s="348"/>
      <c r="F19" s="536">
        <v>1685</v>
      </c>
      <c r="G19" s="536">
        <v>1224</v>
      </c>
      <c r="H19" s="536">
        <v>2119</v>
      </c>
      <c r="I19" s="536">
        <v>1402</v>
      </c>
      <c r="J19" s="537">
        <v>1541</v>
      </c>
      <c r="K19" s="538">
        <v>144</v>
      </c>
      <c r="L19" s="349">
        <v>9.3445814406229726</v>
      </c>
    </row>
    <row r="20" spans="1:12" s="110" customFormat="1" ht="15" customHeight="1" x14ac:dyDescent="0.2">
      <c r="A20" s="118"/>
      <c r="B20" s="119" t="s">
        <v>182</v>
      </c>
      <c r="C20" s="347"/>
      <c r="D20" s="347"/>
      <c r="E20" s="348"/>
      <c r="F20" s="536">
        <v>866</v>
      </c>
      <c r="G20" s="536">
        <v>741</v>
      </c>
      <c r="H20" s="536">
        <v>803</v>
      </c>
      <c r="I20" s="536">
        <v>813</v>
      </c>
      <c r="J20" s="537">
        <v>852</v>
      </c>
      <c r="K20" s="538">
        <v>14</v>
      </c>
      <c r="L20" s="349">
        <v>1.6431924882629108</v>
      </c>
    </row>
    <row r="21" spans="1:12" s="110" customFormat="1" ht="15" customHeight="1" x14ac:dyDescent="0.2">
      <c r="A21" s="118" t="s">
        <v>113</v>
      </c>
      <c r="B21" s="119" t="s">
        <v>116</v>
      </c>
      <c r="C21" s="347"/>
      <c r="D21" s="347"/>
      <c r="E21" s="348"/>
      <c r="F21" s="536">
        <v>1851</v>
      </c>
      <c r="G21" s="536">
        <v>1412</v>
      </c>
      <c r="H21" s="536">
        <v>2132</v>
      </c>
      <c r="I21" s="536">
        <v>1473</v>
      </c>
      <c r="J21" s="537">
        <v>1745</v>
      </c>
      <c r="K21" s="538">
        <v>106</v>
      </c>
      <c r="L21" s="349">
        <v>6.0744985673352438</v>
      </c>
    </row>
    <row r="22" spans="1:12" s="110" customFormat="1" ht="15" customHeight="1" x14ac:dyDescent="0.2">
      <c r="A22" s="118"/>
      <c r="B22" s="119" t="s">
        <v>117</v>
      </c>
      <c r="C22" s="347"/>
      <c r="D22" s="347"/>
      <c r="E22" s="348"/>
      <c r="F22" s="536">
        <v>700</v>
      </c>
      <c r="G22" s="536">
        <v>552</v>
      </c>
      <c r="H22" s="536">
        <v>786</v>
      </c>
      <c r="I22" s="536">
        <v>742</v>
      </c>
      <c r="J22" s="537">
        <v>647</v>
      </c>
      <c r="K22" s="538">
        <v>53</v>
      </c>
      <c r="L22" s="349">
        <v>8.1916537867078834</v>
      </c>
    </row>
    <row r="23" spans="1:12" s="110" customFormat="1" ht="15" customHeight="1" x14ac:dyDescent="0.2">
      <c r="A23" s="352" t="s">
        <v>347</v>
      </c>
      <c r="B23" s="353" t="s">
        <v>193</v>
      </c>
      <c r="C23" s="354"/>
      <c r="D23" s="354"/>
      <c r="E23" s="355"/>
      <c r="F23" s="539">
        <v>36</v>
      </c>
      <c r="G23" s="539">
        <v>133</v>
      </c>
      <c r="H23" s="539">
        <v>561</v>
      </c>
      <c r="I23" s="539">
        <v>51</v>
      </c>
      <c r="J23" s="540">
        <v>59</v>
      </c>
      <c r="K23" s="541">
        <v>-23</v>
      </c>
      <c r="L23" s="356">
        <v>-38.983050847457626</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32.4</v>
      </c>
      <c r="G25" s="542">
        <v>40.299999999999997</v>
      </c>
      <c r="H25" s="542">
        <v>41.1</v>
      </c>
      <c r="I25" s="542">
        <v>43</v>
      </c>
      <c r="J25" s="542">
        <v>36.1</v>
      </c>
      <c r="K25" s="543" t="s">
        <v>349</v>
      </c>
      <c r="L25" s="364">
        <v>-3.7000000000000028</v>
      </c>
    </row>
    <row r="26" spans="1:12" s="110" customFormat="1" ht="15" customHeight="1" x14ac:dyDescent="0.2">
      <c r="A26" s="365" t="s">
        <v>105</v>
      </c>
      <c r="B26" s="366" t="s">
        <v>345</v>
      </c>
      <c r="C26" s="362"/>
      <c r="D26" s="362"/>
      <c r="E26" s="363"/>
      <c r="F26" s="542">
        <v>32.799999999999997</v>
      </c>
      <c r="G26" s="542">
        <v>41.3</v>
      </c>
      <c r="H26" s="542">
        <v>41.8</v>
      </c>
      <c r="I26" s="542">
        <v>45.7</v>
      </c>
      <c r="J26" s="544">
        <v>36.5</v>
      </c>
      <c r="K26" s="543" t="s">
        <v>349</v>
      </c>
      <c r="L26" s="364">
        <v>-3.7000000000000028</v>
      </c>
    </row>
    <row r="27" spans="1:12" s="110" customFormat="1" ht="15" customHeight="1" x14ac:dyDescent="0.2">
      <c r="A27" s="365"/>
      <c r="B27" s="366" t="s">
        <v>346</v>
      </c>
      <c r="C27" s="362"/>
      <c r="D27" s="362"/>
      <c r="E27" s="363"/>
      <c r="F27" s="542">
        <v>32</v>
      </c>
      <c r="G27" s="542">
        <v>39.299999999999997</v>
      </c>
      <c r="H27" s="542">
        <v>40.6</v>
      </c>
      <c r="I27" s="542">
        <v>40.4</v>
      </c>
      <c r="J27" s="542">
        <v>35.700000000000003</v>
      </c>
      <c r="K27" s="543" t="s">
        <v>349</v>
      </c>
      <c r="L27" s="364">
        <v>-3.7000000000000028</v>
      </c>
    </row>
    <row r="28" spans="1:12" s="110" customFormat="1" ht="15" customHeight="1" x14ac:dyDescent="0.2">
      <c r="A28" s="365" t="s">
        <v>113</v>
      </c>
      <c r="B28" s="366" t="s">
        <v>108</v>
      </c>
      <c r="C28" s="362"/>
      <c r="D28" s="362"/>
      <c r="E28" s="363"/>
      <c r="F28" s="542">
        <v>41.6</v>
      </c>
      <c r="G28" s="542">
        <v>44.4</v>
      </c>
      <c r="H28" s="542">
        <v>49.6</v>
      </c>
      <c r="I28" s="542">
        <v>51.9</v>
      </c>
      <c r="J28" s="542">
        <v>46.6</v>
      </c>
      <c r="K28" s="543" t="s">
        <v>349</v>
      </c>
      <c r="L28" s="364">
        <v>-5</v>
      </c>
    </row>
    <row r="29" spans="1:12" s="110" customFormat="1" ht="11.25" x14ac:dyDescent="0.2">
      <c r="A29" s="365"/>
      <c r="B29" s="366" t="s">
        <v>109</v>
      </c>
      <c r="C29" s="362"/>
      <c r="D29" s="362"/>
      <c r="E29" s="363"/>
      <c r="F29" s="542">
        <v>30.6</v>
      </c>
      <c r="G29" s="542">
        <v>38.4</v>
      </c>
      <c r="H29" s="542">
        <v>37.4</v>
      </c>
      <c r="I29" s="542">
        <v>41.2</v>
      </c>
      <c r="J29" s="544">
        <v>33</v>
      </c>
      <c r="K29" s="543" t="s">
        <v>349</v>
      </c>
      <c r="L29" s="364">
        <v>-2.3999999999999986</v>
      </c>
    </row>
    <row r="30" spans="1:12" s="110" customFormat="1" ht="15" customHeight="1" x14ac:dyDescent="0.2">
      <c r="A30" s="365"/>
      <c r="B30" s="366" t="s">
        <v>110</v>
      </c>
      <c r="C30" s="362"/>
      <c r="D30" s="362"/>
      <c r="E30" s="363"/>
      <c r="F30" s="542">
        <v>27.1</v>
      </c>
      <c r="G30" s="542">
        <v>35.299999999999997</v>
      </c>
      <c r="H30" s="542">
        <v>39.9</v>
      </c>
      <c r="I30" s="542">
        <v>34.700000000000003</v>
      </c>
      <c r="J30" s="542">
        <v>36.6</v>
      </c>
      <c r="K30" s="543" t="s">
        <v>349</v>
      </c>
      <c r="L30" s="364">
        <v>-9.5</v>
      </c>
    </row>
    <row r="31" spans="1:12" s="110" customFormat="1" ht="15" customHeight="1" x14ac:dyDescent="0.2">
      <c r="A31" s="365"/>
      <c r="B31" s="366" t="s">
        <v>111</v>
      </c>
      <c r="C31" s="362"/>
      <c r="D31" s="362"/>
      <c r="E31" s="363"/>
      <c r="F31" s="542">
        <v>58.8</v>
      </c>
      <c r="G31" s="542">
        <v>64.900000000000006</v>
      </c>
      <c r="H31" s="542">
        <v>61.1</v>
      </c>
      <c r="I31" s="542">
        <v>67.099999999999994</v>
      </c>
      <c r="J31" s="542">
        <v>49.2</v>
      </c>
      <c r="K31" s="543" t="s">
        <v>349</v>
      </c>
      <c r="L31" s="364">
        <v>9.5999999999999943</v>
      </c>
    </row>
    <row r="32" spans="1:12" s="110" customFormat="1" ht="15" customHeight="1" x14ac:dyDescent="0.2">
      <c r="A32" s="367" t="s">
        <v>113</v>
      </c>
      <c r="B32" s="368" t="s">
        <v>181</v>
      </c>
      <c r="C32" s="362"/>
      <c r="D32" s="362"/>
      <c r="E32" s="363"/>
      <c r="F32" s="542">
        <v>26.3</v>
      </c>
      <c r="G32" s="542">
        <v>34.799999999999997</v>
      </c>
      <c r="H32" s="542">
        <v>38.799999999999997</v>
      </c>
      <c r="I32" s="542">
        <v>38.9</v>
      </c>
      <c r="J32" s="544">
        <v>31.2</v>
      </c>
      <c r="K32" s="543" t="s">
        <v>349</v>
      </c>
      <c r="L32" s="364">
        <v>-4.8999999999999986</v>
      </c>
    </row>
    <row r="33" spans="1:12" s="110" customFormat="1" ht="15" customHeight="1" x14ac:dyDescent="0.2">
      <c r="A33" s="367"/>
      <c r="B33" s="368" t="s">
        <v>182</v>
      </c>
      <c r="C33" s="362"/>
      <c r="D33" s="362"/>
      <c r="E33" s="363"/>
      <c r="F33" s="542">
        <v>44.1</v>
      </c>
      <c r="G33" s="542">
        <v>48.3</v>
      </c>
      <c r="H33" s="542">
        <v>45.8</v>
      </c>
      <c r="I33" s="542">
        <v>49.9</v>
      </c>
      <c r="J33" s="542">
        <v>44.6</v>
      </c>
      <c r="K33" s="543" t="s">
        <v>349</v>
      </c>
      <c r="L33" s="364">
        <v>-0.5</v>
      </c>
    </row>
    <row r="34" spans="1:12" s="369" customFormat="1" ht="15" customHeight="1" x14ac:dyDescent="0.2">
      <c r="A34" s="367" t="s">
        <v>113</v>
      </c>
      <c r="B34" s="368" t="s">
        <v>116</v>
      </c>
      <c r="C34" s="362"/>
      <c r="D34" s="362"/>
      <c r="E34" s="363"/>
      <c r="F34" s="542">
        <v>31.1</v>
      </c>
      <c r="G34" s="542">
        <v>39.700000000000003</v>
      </c>
      <c r="H34" s="542">
        <v>41</v>
      </c>
      <c r="I34" s="542">
        <v>42.4</v>
      </c>
      <c r="J34" s="542">
        <v>35.4</v>
      </c>
      <c r="K34" s="543" t="s">
        <v>349</v>
      </c>
      <c r="L34" s="364">
        <v>-4.2999999999999972</v>
      </c>
    </row>
    <row r="35" spans="1:12" s="369" customFormat="1" ht="11.25" x14ac:dyDescent="0.2">
      <c r="A35" s="370"/>
      <c r="B35" s="371" t="s">
        <v>117</v>
      </c>
      <c r="C35" s="372"/>
      <c r="D35" s="372"/>
      <c r="E35" s="373"/>
      <c r="F35" s="545">
        <v>35.799999999999997</v>
      </c>
      <c r="G35" s="545">
        <v>41.7</v>
      </c>
      <c r="H35" s="545">
        <v>41.5</v>
      </c>
      <c r="I35" s="545">
        <v>44.1</v>
      </c>
      <c r="J35" s="546">
        <v>38</v>
      </c>
      <c r="K35" s="547" t="s">
        <v>349</v>
      </c>
      <c r="L35" s="374">
        <v>-2.2000000000000028</v>
      </c>
    </row>
    <row r="36" spans="1:12" s="369" customFormat="1" ht="15.95" customHeight="1" x14ac:dyDescent="0.2">
      <c r="A36" s="375" t="s">
        <v>350</v>
      </c>
      <c r="B36" s="376"/>
      <c r="C36" s="377"/>
      <c r="D36" s="376"/>
      <c r="E36" s="378"/>
      <c r="F36" s="548">
        <v>2505</v>
      </c>
      <c r="G36" s="548">
        <v>1818</v>
      </c>
      <c r="H36" s="548">
        <v>2316</v>
      </c>
      <c r="I36" s="548">
        <v>2151</v>
      </c>
      <c r="J36" s="548">
        <v>2328</v>
      </c>
      <c r="K36" s="549">
        <v>177</v>
      </c>
      <c r="L36" s="380">
        <v>7.6030927835051543</v>
      </c>
    </row>
    <row r="37" spans="1:12" s="369" customFormat="1" ht="15.95" customHeight="1" x14ac:dyDescent="0.2">
      <c r="A37" s="381"/>
      <c r="B37" s="382" t="s">
        <v>113</v>
      </c>
      <c r="C37" s="382" t="s">
        <v>351</v>
      </c>
      <c r="D37" s="382"/>
      <c r="E37" s="383"/>
      <c r="F37" s="548">
        <v>812</v>
      </c>
      <c r="G37" s="548">
        <v>732</v>
      </c>
      <c r="H37" s="548">
        <v>953</v>
      </c>
      <c r="I37" s="548">
        <v>925</v>
      </c>
      <c r="J37" s="548">
        <v>840</v>
      </c>
      <c r="K37" s="549">
        <v>-28</v>
      </c>
      <c r="L37" s="380">
        <v>-3.3333333333333335</v>
      </c>
    </row>
    <row r="38" spans="1:12" s="369" customFormat="1" ht="15.95" customHeight="1" x14ac:dyDescent="0.2">
      <c r="A38" s="381"/>
      <c r="B38" s="384" t="s">
        <v>105</v>
      </c>
      <c r="C38" s="384" t="s">
        <v>106</v>
      </c>
      <c r="D38" s="385"/>
      <c r="E38" s="383"/>
      <c r="F38" s="548">
        <v>1277</v>
      </c>
      <c r="G38" s="548">
        <v>837</v>
      </c>
      <c r="H38" s="548">
        <v>1101</v>
      </c>
      <c r="I38" s="548">
        <v>1062</v>
      </c>
      <c r="J38" s="550">
        <v>1082</v>
      </c>
      <c r="K38" s="549">
        <v>195</v>
      </c>
      <c r="L38" s="380">
        <v>18.022181146025879</v>
      </c>
    </row>
    <row r="39" spans="1:12" s="369" customFormat="1" ht="15.95" customHeight="1" x14ac:dyDescent="0.2">
      <c r="A39" s="381"/>
      <c r="B39" s="385"/>
      <c r="C39" s="382" t="s">
        <v>352</v>
      </c>
      <c r="D39" s="385"/>
      <c r="E39" s="383"/>
      <c r="F39" s="548">
        <v>419</v>
      </c>
      <c r="G39" s="548">
        <v>346</v>
      </c>
      <c r="H39" s="548">
        <v>460</v>
      </c>
      <c r="I39" s="548">
        <v>485</v>
      </c>
      <c r="J39" s="548">
        <v>395</v>
      </c>
      <c r="K39" s="549">
        <v>24</v>
      </c>
      <c r="L39" s="380">
        <v>6.075949367088608</v>
      </c>
    </row>
    <row r="40" spans="1:12" s="369" customFormat="1" ht="15.95" customHeight="1" x14ac:dyDescent="0.2">
      <c r="A40" s="381"/>
      <c r="B40" s="384"/>
      <c r="C40" s="384" t="s">
        <v>107</v>
      </c>
      <c r="D40" s="385"/>
      <c r="E40" s="383"/>
      <c r="F40" s="548">
        <v>1228</v>
      </c>
      <c r="G40" s="548">
        <v>981</v>
      </c>
      <c r="H40" s="548">
        <v>1215</v>
      </c>
      <c r="I40" s="548">
        <v>1089</v>
      </c>
      <c r="J40" s="548">
        <v>1246</v>
      </c>
      <c r="K40" s="549">
        <v>-18</v>
      </c>
      <c r="L40" s="380">
        <v>-1.4446227929373996</v>
      </c>
    </row>
    <row r="41" spans="1:12" s="369" customFormat="1" ht="24" customHeight="1" x14ac:dyDescent="0.2">
      <c r="A41" s="381"/>
      <c r="B41" s="385"/>
      <c r="C41" s="382" t="s">
        <v>352</v>
      </c>
      <c r="D41" s="385"/>
      <c r="E41" s="383"/>
      <c r="F41" s="548">
        <v>393</v>
      </c>
      <c r="G41" s="548">
        <v>386</v>
      </c>
      <c r="H41" s="548">
        <v>493</v>
      </c>
      <c r="I41" s="548">
        <v>440</v>
      </c>
      <c r="J41" s="550">
        <v>445</v>
      </c>
      <c r="K41" s="549">
        <v>-52</v>
      </c>
      <c r="L41" s="380">
        <v>-11.685393258426966</v>
      </c>
    </row>
    <row r="42" spans="1:12" s="110" customFormat="1" ht="15" customHeight="1" x14ac:dyDescent="0.2">
      <c r="A42" s="381"/>
      <c r="B42" s="384" t="s">
        <v>113</v>
      </c>
      <c r="C42" s="384" t="s">
        <v>353</v>
      </c>
      <c r="D42" s="385"/>
      <c r="E42" s="383"/>
      <c r="F42" s="548">
        <v>353</v>
      </c>
      <c r="G42" s="548">
        <v>329</v>
      </c>
      <c r="H42" s="548">
        <v>568</v>
      </c>
      <c r="I42" s="548">
        <v>314</v>
      </c>
      <c r="J42" s="548">
        <v>382</v>
      </c>
      <c r="K42" s="549">
        <v>-29</v>
      </c>
      <c r="L42" s="380">
        <v>-7.5916230366492146</v>
      </c>
    </row>
    <row r="43" spans="1:12" s="110" customFormat="1" ht="15" customHeight="1" x14ac:dyDescent="0.2">
      <c r="A43" s="381"/>
      <c r="B43" s="385"/>
      <c r="C43" s="382" t="s">
        <v>352</v>
      </c>
      <c r="D43" s="385"/>
      <c r="E43" s="383"/>
      <c r="F43" s="548">
        <v>147</v>
      </c>
      <c r="G43" s="548">
        <v>146</v>
      </c>
      <c r="H43" s="548">
        <v>282</v>
      </c>
      <c r="I43" s="548">
        <v>163</v>
      </c>
      <c r="J43" s="548">
        <v>178</v>
      </c>
      <c r="K43" s="549">
        <v>-31</v>
      </c>
      <c r="L43" s="380">
        <v>-17.415730337078653</v>
      </c>
    </row>
    <row r="44" spans="1:12" s="110" customFormat="1" ht="15" customHeight="1" x14ac:dyDescent="0.2">
      <c r="A44" s="381"/>
      <c r="B44" s="384"/>
      <c r="C44" s="366" t="s">
        <v>109</v>
      </c>
      <c r="D44" s="385"/>
      <c r="E44" s="383"/>
      <c r="F44" s="548">
        <v>1708</v>
      </c>
      <c r="G44" s="548">
        <v>1228</v>
      </c>
      <c r="H44" s="548">
        <v>1506</v>
      </c>
      <c r="I44" s="548">
        <v>1510</v>
      </c>
      <c r="J44" s="550">
        <v>1624</v>
      </c>
      <c r="K44" s="549">
        <v>84</v>
      </c>
      <c r="L44" s="380">
        <v>5.1724137931034484</v>
      </c>
    </row>
    <row r="45" spans="1:12" s="110" customFormat="1" ht="15" customHeight="1" x14ac:dyDescent="0.2">
      <c r="A45" s="381"/>
      <c r="B45" s="385"/>
      <c r="C45" s="382" t="s">
        <v>352</v>
      </c>
      <c r="D45" s="385"/>
      <c r="E45" s="383"/>
      <c r="F45" s="548">
        <v>523</v>
      </c>
      <c r="G45" s="548">
        <v>472</v>
      </c>
      <c r="H45" s="548">
        <v>563</v>
      </c>
      <c r="I45" s="548">
        <v>622</v>
      </c>
      <c r="J45" s="548">
        <v>536</v>
      </c>
      <c r="K45" s="549">
        <v>-13</v>
      </c>
      <c r="L45" s="380">
        <v>-2.4253731343283582</v>
      </c>
    </row>
    <row r="46" spans="1:12" s="110" customFormat="1" ht="15" customHeight="1" x14ac:dyDescent="0.2">
      <c r="A46" s="381"/>
      <c r="B46" s="384"/>
      <c r="C46" s="366" t="s">
        <v>110</v>
      </c>
      <c r="D46" s="385"/>
      <c r="E46" s="383"/>
      <c r="F46" s="548">
        <v>376</v>
      </c>
      <c r="G46" s="548">
        <v>187</v>
      </c>
      <c r="H46" s="548">
        <v>188</v>
      </c>
      <c r="I46" s="548">
        <v>245</v>
      </c>
      <c r="J46" s="548">
        <v>257</v>
      </c>
      <c r="K46" s="549">
        <v>119</v>
      </c>
      <c r="L46" s="380">
        <v>46.303501945525291</v>
      </c>
    </row>
    <row r="47" spans="1:12" s="110" customFormat="1" ht="15" customHeight="1" x14ac:dyDescent="0.2">
      <c r="A47" s="381"/>
      <c r="B47" s="385"/>
      <c r="C47" s="382" t="s">
        <v>352</v>
      </c>
      <c r="D47" s="385"/>
      <c r="E47" s="383"/>
      <c r="F47" s="548">
        <v>102</v>
      </c>
      <c r="G47" s="548">
        <v>66</v>
      </c>
      <c r="H47" s="548">
        <v>75</v>
      </c>
      <c r="I47" s="548">
        <v>85</v>
      </c>
      <c r="J47" s="550">
        <v>94</v>
      </c>
      <c r="K47" s="549">
        <v>8</v>
      </c>
      <c r="L47" s="380">
        <v>8.5106382978723403</v>
      </c>
    </row>
    <row r="48" spans="1:12" s="110" customFormat="1" ht="15" customHeight="1" x14ac:dyDescent="0.2">
      <c r="A48" s="381"/>
      <c r="B48" s="385"/>
      <c r="C48" s="366" t="s">
        <v>111</v>
      </c>
      <c r="D48" s="386"/>
      <c r="E48" s="387"/>
      <c r="F48" s="548">
        <v>68</v>
      </c>
      <c r="G48" s="548">
        <v>74</v>
      </c>
      <c r="H48" s="548">
        <v>54</v>
      </c>
      <c r="I48" s="548">
        <v>82</v>
      </c>
      <c r="J48" s="548">
        <v>65</v>
      </c>
      <c r="K48" s="549">
        <v>3</v>
      </c>
      <c r="L48" s="380">
        <v>4.615384615384615</v>
      </c>
    </row>
    <row r="49" spans="1:12" s="110" customFormat="1" ht="15" customHeight="1" x14ac:dyDescent="0.2">
      <c r="A49" s="381"/>
      <c r="B49" s="385"/>
      <c r="C49" s="382" t="s">
        <v>352</v>
      </c>
      <c r="D49" s="385"/>
      <c r="E49" s="383"/>
      <c r="F49" s="548">
        <v>40</v>
      </c>
      <c r="G49" s="548">
        <v>48</v>
      </c>
      <c r="H49" s="548">
        <v>33</v>
      </c>
      <c r="I49" s="548">
        <v>55</v>
      </c>
      <c r="J49" s="548">
        <v>32</v>
      </c>
      <c r="K49" s="549">
        <v>8</v>
      </c>
      <c r="L49" s="380">
        <v>25</v>
      </c>
    </row>
    <row r="50" spans="1:12" s="110" customFormat="1" ht="15" customHeight="1" x14ac:dyDescent="0.2">
      <c r="A50" s="381"/>
      <c r="B50" s="384" t="s">
        <v>113</v>
      </c>
      <c r="C50" s="382" t="s">
        <v>181</v>
      </c>
      <c r="D50" s="385"/>
      <c r="E50" s="383"/>
      <c r="F50" s="548">
        <v>1646</v>
      </c>
      <c r="G50" s="548">
        <v>1081</v>
      </c>
      <c r="H50" s="548">
        <v>1537</v>
      </c>
      <c r="I50" s="548">
        <v>1345</v>
      </c>
      <c r="J50" s="550">
        <v>1478</v>
      </c>
      <c r="K50" s="549">
        <v>168</v>
      </c>
      <c r="L50" s="380">
        <v>11.366711772665765</v>
      </c>
    </row>
    <row r="51" spans="1:12" s="110" customFormat="1" ht="15" customHeight="1" x14ac:dyDescent="0.2">
      <c r="A51" s="381"/>
      <c r="B51" s="385"/>
      <c r="C51" s="382" t="s">
        <v>352</v>
      </c>
      <c r="D51" s="385"/>
      <c r="E51" s="383"/>
      <c r="F51" s="548">
        <v>433</v>
      </c>
      <c r="G51" s="548">
        <v>376</v>
      </c>
      <c r="H51" s="548">
        <v>596</v>
      </c>
      <c r="I51" s="548">
        <v>523</v>
      </c>
      <c r="J51" s="548">
        <v>461</v>
      </c>
      <c r="K51" s="549">
        <v>-28</v>
      </c>
      <c r="L51" s="380">
        <v>-6.0737527114967458</v>
      </c>
    </row>
    <row r="52" spans="1:12" s="110" customFormat="1" ht="15" customHeight="1" x14ac:dyDescent="0.2">
      <c r="A52" s="381"/>
      <c r="B52" s="384"/>
      <c r="C52" s="382" t="s">
        <v>182</v>
      </c>
      <c r="D52" s="385"/>
      <c r="E52" s="383"/>
      <c r="F52" s="548">
        <v>859</v>
      </c>
      <c r="G52" s="548">
        <v>737</v>
      </c>
      <c r="H52" s="548">
        <v>779</v>
      </c>
      <c r="I52" s="548">
        <v>806</v>
      </c>
      <c r="J52" s="548">
        <v>850</v>
      </c>
      <c r="K52" s="549">
        <v>9</v>
      </c>
      <c r="L52" s="380">
        <v>1.0588235294117647</v>
      </c>
    </row>
    <row r="53" spans="1:12" s="269" customFormat="1" ht="11.25" customHeight="1" x14ac:dyDescent="0.2">
      <c r="A53" s="381"/>
      <c r="B53" s="385"/>
      <c r="C53" s="382" t="s">
        <v>352</v>
      </c>
      <c r="D53" s="385"/>
      <c r="E53" s="383"/>
      <c r="F53" s="548">
        <v>379</v>
      </c>
      <c r="G53" s="548">
        <v>356</v>
      </c>
      <c r="H53" s="548">
        <v>357</v>
      </c>
      <c r="I53" s="548">
        <v>402</v>
      </c>
      <c r="J53" s="550">
        <v>379</v>
      </c>
      <c r="K53" s="549">
        <v>0</v>
      </c>
      <c r="L53" s="380">
        <v>0</v>
      </c>
    </row>
    <row r="54" spans="1:12" s="151" customFormat="1" ht="12.75" customHeight="1" x14ac:dyDescent="0.2">
      <c r="A54" s="381"/>
      <c r="B54" s="384" t="s">
        <v>113</v>
      </c>
      <c r="C54" s="384" t="s">
        <v>116</v>
      </c>
      <c r="D54" s="385"/>
      <c r="E54" s="383"/>
      <c r="F54" s="548">
        <v>1815</v>
      </c>
      <c r="G54" s="548">
        <v>1290</v>
      </c>
      <c r="H54" s="548">
        <v>1622</v>
      </c>
      <c r="I54" s="548">
        <v>1426</v>
      </c>
      <c r="J54" s="548">
        <v>1693</v>
      </c>
      <c r="K54" s="549">
        <v>122</v>
      </c>
      <c r="L54" s="380">
        <v>7.2061429415239218</v>
      </c>
    </row>
    <row r="55" spans="1:12" ht="11.25" x14ac:dyDescent="0.2">
      <c r="A55" s="381"/>
      <c r="B55" s="385"/>
      <c r="C55" s="382" t="s">
        <v>352</v>
      </c>
      <c r="D55" s="385"/>
      <c r="E55" s="383"/>
      <c r="F55" s="548">
        <v>565</v>
      </c>
      <c r="G55" s="548">
        <v>512</v>
      </c>
      <c r="H55" s="548">
        <v>665</v>
      </c>
      <c r="I55" s="548">
        <v>605</v>
      </c>
      <c r="J55" s="548">
        <v>599</v>
      </c>
      <c r="K55" s="549">
        <v>-34</v>
      </c>
      <c r="L55" s="380">
        <v>-5.6761268781302174</v>
      </c>
    </row>
    <row r="56" spans="1:12" ht="14.25" customHeight="1" x14ac:dyDescent="0.2">
      <c r="A56" s="381"/>
      <c r="B56" s="385"/>
      <c r="C56" s="384" t="s">
        <v>117</v>
      </c>
      <c r="D56" s="385"/>
      <c r="E56" s="383"/>
      <c r="F56" s="548">
        <v>690</v>
      </c>
      <c r="G56" s="548">
        <v>527</v>
      </c>
      <c r="H56" s="548">
        <v>691</v>
      </c>
      <c r="I56" s="548">
        <v>725</v>
      </c>
      <c r="J56" s="548">
        <v>634</v>
      </c>
      <c r="K56" s="549">
        <v>56</v>
      </c>
      <c r="L56" s="380">
        <v>8.8328075709779181</v>
      </c>
    </row>
    <row r="57" spans="1:12" ht="18.75" customHeight="1" x14ac:dyDescent="0.2">
      <c r="A57" s="388"/>
      <c r="B57" s="389"/>
      <c r="C57" s="390" t="s">
        <v>352</v>
      </c>
      <c r="D57" s="389"/>
      <c r="E57" s="391"/>
      <c r="F57" s="551">
        <v>247</v>
      </c>
      <c r="G57" s="552">
        <v>220</v>
      </c>
      <c r="H57" s="552">
        <v>287</v>
      </c>
      <c r="I57" s="552">
        <v>320</v>
      </c>
      <c r="J57" s="552">
        <v>241</v>
      </c>
      <c r="K57" s="553">
        <f t="shared" ref="K57" si="0">IF(OR(F57=".",J57=".")=TRUE,".",IF(OR(F57="*",J57="*")=TRUE,"*",IF(AND(F57="-",J57="-")=TRUE,"-",IF(AND(ISNUMBER(J57),ISNUMBER(F57))=TRUE,IF(F57-J57=0,0,F57-J57),IF(ISNUMBER(F57)=TRUE,F57,-J57)))))</f>
        <v>6</v>
      </c>
      <c r="L57" s="392">
        <f t="shared" ref="L57" si="1">IF(K57 =".",".",IF(K57 ="*","*",IF(K57="-","-",IF(K57=0,0,IF(OR(J57="-",J57=".",F57="-",F57=".")=TRUE,"X",IF(J57=0,"0,0",IF(ABS(K57*100/J57)&gt;250,".X",(K57*100/J57))))))))</f>
        <v>2.4896265560165975</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2551</v>
      </c>
      <c r="E11" s="114">
        <v>1965</v>
      </c>
      <c r="F11" s="114">
        <v>2922</v>
      </c>
      <c r="G11" s="114">
        <v>2215</v>
      </c>
      <c r="H11" s="140">
        <v>2393</v>
      </c>
      <c r="I11" s="115">
        <v>158</v>
      </c>
      <c r="J11" s="116">
        <v>6.6025908900961134</v>
      </c>
    </row>
    <row r="12" spans="1:15" s="110" customFormat="1" ht="24.95" customHeight="1" x14ac:dyDescent="0.2">
      <c r="A12" s="193" t="s">
        <v>132</v>
      </c>
      <c r="B12" s="194" t="s">
        <v>133</v>
      </c>
      <c r="C12" s="113">
        <v>0.43120344962759705</v>
      </c>
      <c r="D12" s="115">
        <v>11</v>
      </c>
      <c r="E12" s="114">
        <v>5</v>
      </c>
      <c r="F12" s="114">
        <v>31</v>
      </c>
      <c r="G12" s="114" t="s">
        <v>513</v>
      </c>
      <c r="H12" s="140">
        <v>20</v>
      </c>
      <c r="I12" s="115">
        <v>-9</v>
      </c>
      <c r="J12" s="116">
        <v>-45</v>
      </c>
    </row>
    <row r="13" spans="1:15" s="110" customFormat="1" ht="24.95" customHeight="1" x14ac:dyDescent="0.2">
      <c r="A13" s="193" t="s">
        <v>134</v>
      </c>
      <c r="B13" s="199" t="s">
        <v>214</v>
      </c>
      <c r="C13" s="113">
        <v>0.27440219521756176</v>
      </c>
      <c r="D13" s="115">
        <v>7</v>
      </c>
      <c r="E13" s="114">
        <v>7</v>
      </c>
      <c r="F13" s="114">
        <v>5</v>
      </c>
      <c r="G13" s="114" t="s">
        <v>513</v>
      </c>
      <c r="H13" s="140">
        <v>13</v>
      </c>
      <c r="I13" s="115">
        <v>-6</v>
      </c>
      <c r="J13" s="116">
        <v>-46.153846153846153</v>
      </c>
    </row>
    <row r="14" spans="1:15" s="287" customFormat="1" ht="24.95" customHeight="1" x14ac:dyDescent="0.2">
      <c r="A14" s="193" t="s">
        <v>215</v>
      </c>
      <c r="B14" s="199" t="s">
        <v>137</v>
      </c>
      <c r="C14" s="113">
        <v>15.719325754606038</v>
      </c>
      <c r="D14" s="115">
        <v>401</v>
      </c>
      <c r="E14" s="114">
        <v>146</v>
      </c>
      <c r="F14" s="114">
        <v>254</v>
      </c>
      <c r="G14" s="114">
        <v>144</v>
      </c>
      <c r="H14" s="140">
        <v>200</v>
      </c>
      <c r="I14" s="115">
        <v>201</v>
      </c>
      <c r="J14" s="116">
        <v>100.5</v>
      </c>
      <c r="K14" s="110"/>
      <c r="L14" s="110"/>
      <c r="M14" s="110"/>
      <c r="N14" s="110"/>
      <c r="O14" s="110"/>
    </row>
    <row r="15" spans="1:15" s="110" customFormat="1" ht="24.95" customHeight="1" x14ac:dyDescent="0.2">
      <c r="A15" s="193" t="s">
        <v>216</v>
      </c>
      <c r="B15" s="199" t="s">
        <v>217</v>
      </c>
      <c r="C15" s="113">
        <v>2.4696197569580556</v>
      </c>
      <c r="D15" s="115">
        <v>63</v>
      </c>
      <c r="E15" s="114">
        <v>40</v>
      </c>
      <c r="F15" s="114">
        <v>81</v>
      </c>
      <c r="G15" s="114">
        <v>43</v>
      </c>
      <c r="H15" s="140">
        <v>55</v>
      </c>
      <c r="I15" s="115">
        <v>8</v>
      </c>
      <c r="J15" s="116">
        <v>14.545454545454545</v>
      </c>
    </row>
    <row r="16" spans="1:15" s="287" customFormat="1" ht="24.95" customHeight="1" x14ac:dyDescent="0.2">
      <c r="A16" s="193" t="s">
        <v>218</v>
      </c>
      <c r="B16" s="199" t="s">
        <v>141</v>
      </c>
      <c r="C16" s="113">
        <v>11.524892199137593</v>
      </c>
      <c r="D16" s="115">
        <v>294</v>
      </c>
      <c r="E16" s="114">
        <v>62</v>
      </c>
      <c r="F16" s="114">
        <v>115</v>
      </c>
      <c r="G16" s="114">
        <v>68</v>
      </c>
      <c r="H16" s="140">
        <v>110</v>
      </c>
      <c r="I16" s="115">
        <v>184</v>
      </c>
      <c r="J16" s="116">
        <v>167.27272727272728</v>
      </c>
      <c r="K16" s="110"/>
      <c r="L16" s="110"/>
      <c r="M16" s="110"/>
      <c r="N16" s="110"/>
      <c r="O16" s="110"/>
    </row>
    <row r="17" spans="1:15" s="110" customFormat="1" ht="24.95" customHeight="1" x14ac:dyDescent="0.2">
      <c r="A17" s="193" t="s">
        <v>142</v>
      </c>
      <c r="B17" s="199" t="s">
        <v>220</v>
      </c>
      <c r="C17" s="113">
        <v>1.7248137985103882</v>
      </c>
      <c r="D17" s="115">
        <v>44</v>
      </c>
      <c r="E17" s="114">
        <v>44</v>
      </c>
      <c r="F17" s="114">
        <v>58</v>
      </c>
      <c r="G17" s="114">
        <v>33</v>
      </c>
      <c r="H17" s="140">
        <v>35</v>
      </c>
      <c r="I17" s="115">
        <v>9</v>
      </c>
      <c r="J17" s="116">
        <v>25.714285714285715</v>
      </c>
    </row>
    <row r="18" spans="1:15" s="287" customFormat="1" ht="24.95" customHeight="1" x14ac:dyDescent="0.2">
      <c r="A18" s="201" t="s">
        <v>144</v>
      </c>
      <c r="B18" s="202" t="s">
        <v>145</v>
      </c>
      <c r="C18" s="113">
        <v>4.2728341826734617</v>
      </c>
      <c r="D18" s="115">
        <v>109</v>
      </c>
      <c r="E18" s="114">
        <v>60</v>
      </c>
      <c r="F18" s="114">
        <v>178</v>
      </c>
      <c r="G18" s="114" t="s">
        <v>513</v>
      </c>
      <c r="H18" s="140">
        <v>113</v>
      </c>
      <c r="I18" s="115">
        <v>-4</v>
      </c>
      <c r="J18" s="116">
        <v>-3.5398230088495577</v>
      </c>
      <c r="K18" s="110"/>
      <c r="L18" s="110"/>
      <c r="M18" s="110"/>
      <c r="N18" s="110"/>
      <c r="O18" s="110"/>
    </row>
    <row r="19" spans="1:15" s="110" customFormat="1" ht="24.95" customHeight="1" x14ac:dyDescent="0.2">
      <c r="A19" s="193" t="s">
        <v>146</v>
      </c>
      <c r="B19" s="199" t="s">
        <v>147</v>
      </c>
      <c r="C19" s="113">
        <v>11.132889063112504</v>
      </c>
      <c r="D19" s="115">
        <v>284</v>
      </c>
      <c r="E19" s="114">
        <v>235</v>
      </c>
      <c r="F19" s="114">
        <v>443</v>
      </c>
      <c r="G19" s="114">
        <v>231</v>
      </c>
      <c r="H19" s="140">
        <v>251</v>
      </c>
      <c r="I19" s="115">
        <v>33</v>
      </c>
      <c r="J19" s="116">
        <v>13.147410358565738</v>
      </c>
    </row>
    <row r="20" spans="1:15" s="287" customFormat="1" ht="24.95" customHeight="1" x14ac:dyDescent="0.2">
      <c r="A20" s="193" t="s">
        <v>148</v>
      </c>
      <c r="B20" s="199" t="s">
        <v>149</v>
      </c>
      <c r="C20" s="113">
        <v>4.1160329282634258</v>
      </c>
      <c r="D20" s="115">
        <v>105</v>
      </c>
      <c r="E20" s="114">
        <v>109</v>
      </c>
      <c r="F20" s="114">
        <v>130</v>
      </c>
      <c r="G20" s="114">
        <v>91</v>
      </c>
      <c r="H20" s="140">
        <v>103</v>
      </c>
      <c r="I20" s="115">
        <v>2</v>
      </c>
      <c r="J20" s="116">
        <v>1.941747572815534</v>
      </c>
      <c r="K20" s="110"/>
      <c r="L20" s="110"/>
      <c r="M20" s="110"/>
      <c r="N20" s="110"/>
      <c r="O20" s="110"/>
    </row>
    <row r="21" spans="1:15" s="110" customFormat="1" ht="24.95" customHeight="1" x14ac:dyDescent="0.2">
      <c r="A21" s="201" t="s">
        <v>150</v>
      </c>
      <c r="B21" s="202" t="s">
        <v>151</v>
      </c>
      <c r="C21" s="113">
        <v>9.5256762054096438</v>
      </c>
      <c r="D21" s="115">
        <v>243</v>
      </c>
      <c r="E21" s="114">
        <v>250</v>
      </c>
      <c r="F21" s="114">
        <v>322</v>
      </c>
      <c r="G21" s="114">
        <v>303</v>
      </c>
      <c r="H21" s="140">
        <v>292</v>
      </c>
      <c r="I21" s="115">
        <v>-49</v>
      </c>
      <c r="J21" s="116">
        <v>-16.780821917808218</v>
      </c>
    </row>
    <row r="22" spans="1:15" s="110" customFormat="1" ht="24.95" customHeight="1" x14ac:dyDescent="0.2">
      <c r="A22" s="201" t="s">
        <v>152</v>
      </c>
      <c r="B22" s="199" t="s">
        <v>153</v>
      </c>
      <c r="C22" s="113">
        <v>10.701685613484909</v>
      </c>
      <c r="D22" s="115">
        <v>273</v>
      </c>
      <c r="E22" s="114">
        <v>194</v>
      </c>
      <c r="F22" s="114">
        <v>307</v>
      </c>
      <c r="G22" s="114">
        <v>386</v>
      </c>
      <c r="H22" s="140">
        <v>247</v>
      </c>
      <c r="I22" s="115">
        <v>26</v>
      </c>
      <c r="J22" s="116">
        <v>10.526315789473685</v>
      </c>
    </row>
    <row r="23" spans="1:15" s="110" customFormat="1" ht="24.95" customHeight="1" x14ac:dyDescent="0.2">
      <c r="A23" s="193" t="s">
        <v>154</v>
      </c>
      <c r="B23" s="199" t="s">
        <v>155</v>
      </c>
      <c r="C23" s="113">
        <v>1.3720109760878088</v>
      </c>
      <c r="D23" s="115">
        <v>35</v>
      </c>
      <c r="E23" s="114">
        <v>22</v>
      </c>
      <c r="F23" s="114">
        <v>61</v>
      </c>
      <c r="G23" s="114">
        <v>15</v>
      </c>
      <c r="H23" s="140">
        <v>43</v>
      </c>
      <c r="I23" s="115">
        <v>-8</v>
      </c>
      <c r="J23" s="116">
        <v>-18.604651162790699</v>
      </c>
    </row>
    <row r="24" spans="1:15" s="110" customFormat="1" ht="24.95" customHeight="1" x14ac:dyDescent="0.2">
      <c r="A24" s="193" t="s">
        <v>156</v>
      </c>
      <c r="B24" s="199" t="s">
        <v>221</v>
      </c>
      <c r="C24" s="113">
        <v>5.9192473539788315</v>
      </c>
      <c r="D24" s="115">
        <v>151</v>
      </c>
      <c r="E24" s="114">
        <v>91</v>
      </c>
      <c r="F24" s="114">
        <v>180</v>
      </c>
      <c r="G24" s="114">
        <v>118</v>
      </c>
      <c r="H24" s="140">
        <v>233</v>
      </c>
      <c r="I24" s="115">
        <v>-82</v>
      </c>
      <c r="J24" s="116">
        <v>-35.193133047210303</v>
      </c>
    </row>
    <row r="25" spans="1:15" s="110" customFormat="1" ht="24.95" customHeight="1" x14ac:dyDescent="0.2">
      <c r="A25" s="193" t="s">
        <v>222</v>
      </c>
      <c r="B25" s="204" t="s">
        <v>159</v>
      </c>
      <c r="C25" s="113">
        <v>5.4488435907487256</v>
      </c>
      <c r="D25" s="115">
        <v>139</v>
      </c>
      <c r="E25" s="114">
        <v>116</v>
      </c>
      <c r="F25" s="114">
        <v>141</v>
      </c>
      <c r="G25" s="114">
        <v>165</v>
      </c>
      <c r="H25" s="140">
        <v>216</v>
      </c>
      <c r="I25" s="115">
        <v>-77</v>
      </c>
      <c r="J25" s="116">
        <v>-35.648148148148145</v>
      </c>
    </row>
    <row r="26" spans="1:15" s="110" customFormat="1" ht="24.95" customHeight="1" x14ac:dyDescent="0.2">
      <c r="A26" s="201">
        <v>782.78300000000002</v>
      </c>
      <c r="B26" s="203" t="s">
        <v>160</v>
      </c>
      <c r="C26" s="113">
        <v>4.9000392003136026</v>
      </c>
      <c r="D26" s="115">
        <v>125</v>
      </c>
      <c r="E26" s="114">
        <v>116</v>
      </c>
      <c r="F26" s="114">
        <v>117</v>
      </c>
      <c r="G26" s="114">
        <v>127</v>
      </c>
      <c r="H26" s="140">
        <v>100</v>
      </c>
      <c r="I26" s="115">
        <v>25</v>
      </c>
      <c r="J26" s="116">
        <v>25</v>
      </c>
    </row>
    <row r="27" spans="1:15" s="110" customFormat="1" ht="24.95" customHeight="1" x14ac:dyDescent="0.2">
      <c r="A27" s="193" t="s">
        <v>161</v>
      </c>
      <c r="B27" s="199" t="s">
        <v>162</v>
      </c>
      <c r="C27" s="113">
        <v>0.82320658565268523</v>
      </c>
      <c r="D27" s="115">
        <v>21</v>
      </c>
      <c r="E27" s="114">
        <v>38</v>
      </c>
      <c r="F27" s="114">
        <v>41</v>
      </c>
      <c r="G27" s="114">
        <v>53</v>
      </c>
      <c r="H27" s="140">
        <v>21</v>
      </c>
      <c r="I27" s="115">
        <v>0</v>
      </c>
      <c r="J27" s="116">
        <v>0</v>
      </c>
    </row>
    <row r="28" spans="1:15" s="110" customFormat="1" ht="24.95" customHeight="1" x14ac:dyDescent="0.2">
      <c r="A28" s="193" t="s">
        <v>163</v>
      </c>
      <c r="B28" s="199" t="s">
        <v>164</v>
      </c>
      <c r="C28" s="113">
        <v>1.1368090944727558</v>
      </c>
      <c r="D28" s="115">
        <v>29</v>
      </c>
      <c r="E28" s="114">
        <v>30</v>
      </c>
      <c r="F28" s="114">
        <v>109</v>
      </c>
      <c r="G28" s="114">
        <v>24</v>
      </c>
      <c r="H28" s="140">
        <v>32</v>
      </c>
      <c r="I28" s="115">
        <v>-3</v>
      </c>
      <c r="J28" s="116">
        <v>-9.375</v>
      </c>
    </row>
    <row r="29" spans="1:15" s="110" customFormat="1" ht="24.95" customHeight="1" x14ac:dyDescent="0.2">
      <c r="A29" s="193">
        <v>86</v>
      </c>
      <c r="B29" s="199" t="s">
        <v>165</v>
      </c>
      <c r="C29" s="113">
        <v>11.524892199137593</v>
      </c>
      <c r="D29" s="115">
        <v>294</v>
      </c>
      <c r="E29" s="114">
        <v>214</v>
      </c>
      <c r="F29" s="114">
        <v>193</v>
      </c>
      <c r="G29" s="114">
        <v>162</v>
      </c>
      <c r="H29" s="140">
        <v>215</v>
      </c>
      <c r="I29" s="115">
        <v>79</v>
      </c>
      <c r="J29" s="116">
        <v>36.744186046511629</v>
      </c>
    </row>
    <row r="30" spans="1:15" s="110" customFormat="1" ht="24.95" customHeight="1" x14ac:dyDescent="0.2">
      <c r="A30" s="193">
        <v>87.88</v>
      </c>
      <c r="B30" s="204" t="s">
        <v>166</v>
      </c>
      <c r="C30" s="113">
        <v>5.880047040376323</v>
      </c>
      <c r="D30" s="115">
        <v>150</v>
      </c>
      <c r="E30" s="114">
        <v>148</v>
      </c>
      <c r="F30" s="114">
        <v>232</v>
      </c>
      <c r="G30" s="114">
        <v>141</v>
      </c>
      <c r="H30" s="140">
        <v>157</v>
      </c>
      <c r="I30" s="115">
        <v>-7</v>
      </c>
      <c r="J30" s="116">
        <v>-4.4585987261146496</v>
      </c>
    </row>
    <row r="31" spans="1:15" s="110" customFormat="1" ht="24.95" customHeight="1" x14ac:dyDescent="0.2">
      <c r="A31" s="193" t="s">
        <v>167</v>
      </c>
      <c r="B31" s="199" t="s">
        <v>168</v>
      </c>
      <c r="C31" s="113">
        <v>6.8208545668365348</v>
      </c>
      <c r="D31" s="115">
        <v>174</v>
      </c>
      <c r="E31" s="114">
        <v>184</v>
      </c>
      <c r="F31" s="114">
        <v>178</v>
      </c>
      <c r="G31" s="114">
        <v>166</v>
      </c>
      <c r="H31" s="140">
        <v>137</v>
      </c>
      <c r="I31" s="115">
        <v>37</v>
      </c>
      <c r="J31" s="116">
        <v>27.007299270072991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0.43120344962759705</v>
      </c>
      <c r="D34" s="115">
        <v>11</v>
      </c>
      <c r="E34" s="114">
        <v>5</v>
      </c>
      <c r="F34" s="114">
        <v>31</v>
      </c>
      <c r="G34" s="114" t="s">
        <v>513</v>
      </c>
      <c r="H34" s="140">
        <v>20</v>
      </c>
      <c r="I34" s="115">
        <v>-9</v>
      </c>
      <c r="J34" s="116">
        <v>-45</v>
      </c>
    </row>
    <row r="35" spans="1:10" s="110" customFormat="1" ht="24.95" customHeight="1" x14ac:dyDescent="0.2">
      <c r="A35" s="292" t="s">
        <v>171</v>
      </c>
      <c r="B35" s="293" t="s">
        <v>172</v>
      </c>
      <c r="C35" s="113">
        <v>20.266562132497061</v>
      </c>
      <c r="D35" s="115">
        <v>517</v>
      </c>
      <c r="E35" s="114">
        <v>213</v>
      </c>
      <c r="F35" s="114">
        <v>437</v>
      </c>
      <c r="G35" s="114" t="s">
        <v>513</v>
      </c>
      <c r="H35" s="140">
        <v>326</v>
      </c>
      <c r="I35" s="115">
        <v>191</v>
      </c>
      <c r="J35" s="116">
        <v>58.588957055214721</v>
      </c>
    </row>
    <row r="36" spans="1:10" s="110" customFormat="1" ht="24.95" customHeight="1" x14ac:dyDescent="0.2">
      <c r="A36" s="294" t="s">
        <v>173</v>
      </c>
      <c r="B36" s="295" t="s">
        <v>174</v>
      </c>
      <c r="C36" s="125">
        <v>79.30223441787534</v>
      </c>
      <c r="D36" s="143">
        <v>2023</v>
      </c>
      <c r="E36" s="144">
        <v>1747</v>
      </c>
      <c r="F36" s="144">
        <v>2454</v>
      </c>
      <c r="G36" s="144">
        <v>1982</v>
      </c>
      <c r="H36" s="145">
        <v>2047</v>
      </c>
      <c r="I36" s="143">
        <v>-24</v>
      </c>
      <c r="J36" s="146">
        <v>-1.172447484123107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2551</v>
      </c>
      <c r="F11" s="264">
        <v>1965</v>
      </c>
      <c r="G11" s="264">
        <v>2922</v>
      </c>
      <c r="H11" s="264">
        <v>2215</v>
      </c>
      <c r="I11" s="265">
        <v>2393</v>
      </c>
      <c r="J11" s="263">
        <v>158</v>
      </c>
      <c r="K11" s="266">
        <v>6.6025908900961134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20.65856526852215</v>
      </c>
      <c r="E13" s="115">
        <v>527</v>
      </c>
      <c r="F13" s="114">
        <v>351</v>
      </c>
      <c r="G13" s="114">
        <v>524</v>
      </c>
      <c r="H13" s="114">
        <v>528</v>
      </c>
      <c r="I13" s="140">
        <v>478</v>
      </c>
      <c r="J13" s="115">
        <v>49</v>
      </c>
      <c r="K13" s="116">
        <v>10.251046025104603</v>
      </c>
    </row>
    <row r="14" spans="1:15" ht="15.95" customHeight="1" x14ac:dyDescent="0.2">
      <c r="A14" s="306" t="s">
        <v>230</v>
      </c>
      <c r="B14" s="307"/>
      <c r="C14" s="308"/>
      <c r="D14" s="113">
        <v>48.098784790278323</v>
      </c>
      <c r="E14" s="115">
        <v>1227</v>
      </c>
      <c r="F14" s="114">
        <v>1068</v>
      </c>
      <c r="G14" s="114">
        <v>1790</v>
      </c>
      <c r="H14" s="114">
        <v>1096</v>
      </c>
      <c r="I14" s="140">
        <v>1299</v>
      </c>
      <c r="J14" s="115">
        <v>-72</v>
      </c>
      <c r="K14" s="116">
        <v>-5.5427251732101617</v>
      </c>
    </row>
    <row r="15" spans="1:15" ht="15.95" customHeight="1" x14ac:dyDescent="0.2">
      <c r="A15" s="306" t="s">
        <v>231</v>
      </c>
      <c r="B15" s="307"/>
      <c r="C15" s="308"/>
      <c r="D15" s="113">
        <v>12.465699725597805</v>
      </c>
      <c r="E15" s="115">
        <v>318</v>
      </c>
      <c r="F15" s="114">
        <v>192</v>
      </c>
      <c r="G15" s="114">
        <v>254</v>
      </c>
      <c r="H15" s="114">
        <v>209</v>
      </c>
      <c r="I15" s="140">
        <v>223</v>
      </c>
      <c r="J15" s="115">
        <v>95</v>
      </c>
      <c r="K15" s="116">
        <v>42.600896860986545</v>
      </c>
    </row>
    <row r="16" spans="1:15" ht="15.95" customHeight="1" x14ac:dyDescent="0.2">
      <c r="A16" s="306" t="s">
        <v>232</v>
      </c>
      <c r="B16" s="307"/>
      <c r="C16" s="308"/>
      <c r="D16" s="113">
        <v>18.776950215601726</v>
      </c>
      <c r="E16" s="115">
        <v>479</v>
      </c>
      <c r="F16" s="114">
        <v>354</v>
      </c>
      <c r="G16" s="114">
        <v>354</v>
      </c>
      <c r="H16" s="114">
        <v>382</v>
      </c>
      <c r="I16" s="140">
        <v>393</v>
      </c>
      <c r="J16" s="115">
        <v>86</v>
      </c>
      <c r="K16" s="116">
        <v>21.882951653944019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0.66640533124264989</v>
      </c>
      <c r="E18" s="115">
        <v>17</v>
      </c>
      <c r="F18" s="114">
        <v>4</v>
      </c>
      <c r="G18" s="114">
        <v>37</v>
      </c>
      <c r="H18" s="114">
        <v>16</v>
      </c>
      <c r="I18" s="140">
        <v>23</v>
      </c>
      <c r="J18" s="115">
        <v>-6</v>
      </c>
      <c r="K18" s="116">
        <v>-26.086956521739129</v>
      </c>
    </row>
    <row r="19" spans="1:11" ht="14.1" customHeight="1" x14ac:dyDescent="0.2">
      <c r="A19" s="306" t="s">
        <v>235</v>
      </c>
      <c r="B19" s="307" t="s">
        <v>236</v>
      </c>
      <c r="C19" s="308"/>
      <c r="D19" s="113">
        <v>0.50960407683261466</v>
      </c>
      <c r="E19" s="115">
        <v>13</v>
      </c>
      <c r="F19" s="114" t="s">
        <v>513</v>
      </c>
      <c r="G19" s="114">
        <v>19</v>
      </c>
      <c r="H19" s="114">
        <v>13</v>
      </c>
      <c r="I19" s="140">
        <v>14</v>
      </c>
      <c r="J19" s="115">
        <v>-1</v>
      </c>
      <c r="K19" s="116">
        <v>-7.1428571428571432</v>
      </c>
    </row>
    <row r="20" spans="1:11" ht="14.1" customHeight="1" x14ac:dyDescent="0.2">
      <c r="A20" s="306">
        <v>12</v>
      </c>
      <c r="B20" s="307" t="s">
        <v>237</v>
      </c>
      <c r="C20" s="308"/>
      <c r="D20" s="113">
        <v>1.1760094080752646</v>
      </c>
      <c r="E20" s="115">
        <v>30</v>
      </c>
      <c r="F20" s="114">
        <v>12</v>
      </c>
      <c r="G20" s="114">
        <v>24</v>
      </c>
      <c r="H20" s="114">
        <v>36</v>
      </c>
      <c r="I20" s="140">
        <v>35</v>
      </c>
      <c r="J20" s="115">
        <v>-5</v>
      </c>
      <c r="K20" s="116">
        <v>-14.285714285714286</v>
      </c>
    </row>
    <row r="21" spans="1:11" ht="14.1" customHeight="1" x14ac:dyDescent="0.2">
      <c r="A21" s="306">
        <v>21</v>
      </c>
      <c r="B21" s="307" t="s">
        <v>238</v>
      </c>
      <c r="C21" s="308"/>
      <c r="D21" s="113" t="s">
        <v>513</v>
      </c>
      <c r="E21" s="115" t="s">
        <v>513</v>
      </c>
      <c r="F21" s="114">
        <v>0</v>
      </c>
      <c r="G21" s="114" t="s">
        <v>513</v>
      </c>
      <c r="H21" s="114" t="s">
        <v>513</v>
      </c>
      <c r="I21" s="140" t="s">
        <v>513</v>
      </c>
      <c r="J21" s="115" t="s">
        <v>513</v>
      </c>
      <c r="K21" s="116" t="s">
        <v>513</v>
      </c>
    </row>
    <row r="22" spans="1:11" ht="14.1" customHeight="1" x14ac:dyDescent="0.2">
      <c r="A22" s="306">
        <v>22</v>
      </c>
      <c r="B22" s="307" t="s">
        <v>239</v>
      </c>
      <c r="C22" s="308"/>
      <c r="D22" s="113">
        <v>0.19600156801254409</v>
      </c>
      <c r="E22" s="115">
        <v>5</v>
      </c>
      <c r="F22" s="114">
        <v>3</v>
      </c>
      <c r="G22" s="114">
        <v>10</v>
      </c>
      <c r="H22" s="114">
        <v>3</v>
      </c>
      <c r="I22" s="140" t="s">
        <v>513</v>
      </c>
      <c r="J22" s="115" t="s">
        <v>513</v>
      </c>
      <c r="K22" s="116" t="s">
        <v>513</v>
      </c>
    </row>
    <row r="23" spans="1:11" ht="14.1" customHeight="1" x14ac:dyDescent="0.2">
      <c r="A23" s="306">
        <v>23</v>
      </c>
      <c r="B23" s="307" t="s">
        <v>240</v>
      </c>
      <c r="C23" s="308"/>
      <c r="D23" s="113">
        <v>0.62720501764014114</v>
      </c>
      <c r="E23" s="115">
        <v>16</v>
      </c>
      <c r="F23" s="114">
        <v>7</v>
      </c>
      <c r="G23" s="114">
        <v>20</v>
      </c>
      <c r="H23" s="114">
        <v>19</v>
      </c>
      <c r="I23" s="140">
        <v>19</v>
      </c>
      <c r="J23" s="115">
        <v>-3</v>
      </c>
      <c r="K23" s="116">
        <v>-15.789473684210526</v>
      </c>
    </row>
    <row r="24" spans="1:11" ht="14.1" customHeight="1" x14ac:dyDescent="0.2">
      <c r="A24" s="306">
        <v>24</v>
      </c>
      <c r="B24" s="307" t="s">
        <v>241</v>
      </c>
      <c r="C24" s="308"/>
      <c r="D24" s="113">
        <v>7.1736573892591142</v>
      </c>
      <c r="E24" s="115">
        <v>183</v>
      </c>
      <c r="F24" s="114">
        <v>52</v>
      </c>
      <c r="G24" s="114">
        <v>74</v>
      </c>
      <c r="H24" s="114">
        <v>100</v>
      </c>
      <c r="I24" s="140">
        <v>79</v>
      </c>
      <c r="J24" s="115">
        <v>104</v>
      </c>
      <c r="K24" s="116">
        <v>131.64556962025316</v>
      </c>
    </row>
    <row r="25" spans="1:11" ht="14.1" customHeight="1" x14ac:dyDescent="0.2">
      <c r="A25" s="306">
        <v>25</v>
      </c>
      <c r="B25" s="307" t="s">
        <v>242</v>
      </c>
      <c r="C25" s="308"/>
      <c r="D25" s="113">
        <v>2.4696197569580556</v>
      </c>
      <c r="E25" s="115">
        <v>63</v>
      </c>
      <c r="F25" s="114">
        <v>32</v>
      </c>
      <c r="G25" s="114">
        <v>67</v>
      </c>
      <c r="H25" s="114">
        <v>60</v>
      </c>
      <c r="I25" s="140">
        <v>64</v>
      </c>
      <c r="J25" s="115">
        <v>-1</v>
      </c>
      <c r="K25" s="116">
        <v>-1.5625</v>
      </c>
    </row>
    <row r="26" spans="1:11" ht="14.1" customHeight="1" x14ac:dyDescent="0.2">
      <c r="A26" s="306">
        <v>26</v>
      </c>
      <c r="B26" s="307" t="s">
        <v>243</v>
      </c>
      <c r="C26" s="308"/>
      <c r="D26" s="113">
        <v>1.7248137985103882</v>
      </c>
      <c r="E26" s="115">
        <v>44</v>
      </c>
      <c r="F26" s="114">
        <v>23</v>
      </c>
      <c r="G26" s="114">
        <v>77</v>
      </c>
      <c r="H26" s="114">
        <v>43</v>
      </c>
      <c r="I26" s="140">
        <v>56</v>
      </c>
      <c r="J26" s="115">
        <v>-12</v>
      </c>
      <c r="K26" s="116">
        <v>-21.428571428571427</v>
      </c>
    </row>
    <row r="27" spans="1:11" ht="14.1" customHeight="1" x14ac:dyDescent="0.2">
      <c r="A27" s="306">
        <v>27</v>
      </c>
      <c r="B27" s="307" t="s">
        <v>244</v>
      </c>
      <c r="C27" s="308"/>
      <c r="D27" s="113">
        <v>2.9792238337906705</v>
      </c>
      <c r="E27" s="115">
        <v>76</v>
      </c>
      <c r="F27" s="114">
        <v>22</v>
      </c>
      <c r="G27" s="114">
        <v>20</v>
      </c>
      <c r="H27" s="114">
        <v>24</v>
      </c>
      <c r="I27" s="140">
        <v>24</v>
      </c>
      <c r="J27" s="115">
        <v>52</v>
      </c>
      <c r="K27" s="116">
        <v>216.66666666666666</v>
      </c>
    </row>
    <row r="28" spans="1:11" ht="14.1" customHeight="1" x14ac:dyDescent="0.2">
      <c r="A28" s="306">
        <v>28</v>
      </c>
      <c r="B28" s="307" t="s">
        <v>245</v>
      </c>
      <c r="C28" s="308"/>
      <c r="D28" s="113">
        <v>0.15680125441003528</v>
      </c>
      <c r="E28" s="115">
        <v>4</v>
      </c>
      <c r="F28" s="114">
        <v>5</v>
      </c>
      <c r="G28" s="114">
        <v>7</v>
      </c>
      <c r="H28" s="114" t="s">
        <v>513</v>
      </c>
      <c r="I28" s="140">
        <v>11</v>
      </c>
      <c r="J28" s="115">
        <v>-7</v>
      </c>
      <c r="K28" s="116">
        <v>-63.636363636363633</v>
      </c>
    </row>
    <row r="29" spans="1:11" ht="14.1" customHeight="1" x14ac:dyDescent="0.2">
      <c r="A29" s="306">
        <v>29</v>
      </c>
      <c r="B29" s="307" t="s">
        <v>246</v>
      </c>
      <c r="C29" s="308"/>
      <c r="D29" s="113">
        <v>4.0768326146609173</v>
      </c>
      <c r="E29" s="115">
        <v>104</v>
      </c>
      <c r="F29" s="114">
        <v>100</v>
      </c>
      <c r="G29" s="114">
        <v>110</v>
      </c>
      <c r="H29" s="114">
        <v>114</v>
      </c>
      <c r="I29" s="140">
        <v>121</v>
      </c>
      <c r="J29" s="115">
        <v>-17</v>
      </c>
      <c r="K29" s="116">
        <v>-14.049586776859504</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3.7632301058408468</v>
      </c>
      <c r="E31" s="115">
        <v>96</v>
      </c>
      <c r="F31" s="114" t="s">
        <v>513</v>
      </c>
      <c r="G31" s="114">
        <v>103</v>
      </c>
      <c r="H31" s="114">
        <v>109</v>
      </c>
      <c r="I31" s="140">
        <v>115</v>
      </c>
      <c r="J31" s="115">
        <v>-19</v>
      </c>
      <c r="K31" s="116">
        <v>-16.521739130434781</v>
      </c>
    </row>
    <row r="32" spans="1:11" ht="14.1" customHeight="1" x14ac:dyDescent="0.2">
      <c r="A32" s="306">
        <v>31</v>
      </c>
      <c r="B32" s="307" t="s">
        <v>251</v>
      </c>
      <c r="C32" s="308"/>
      <c r="D32" s="113">
        <v>0.43120344962759705</v>
      </c>
      <c r="E32" s="115">
        <v>11</v>
      </c>
      <c r="F32" s="114">
        <v>10</v>
      </c>
      <c r="G32" s="114">
        <v>12</v>
      </c>
      <c r="H32" s="114">
        <v>13</v>
      </c>
      <c r="I32" s="140">
        <v>13</v>
      </c>
      <c r="J32" s="115">
        <v>-2</v>
      </c>
      <c r="K32" s="116">
        <v>-15.384615384615385</v>
      </c>
    </row>
    <row r="33" spans="1:11" ht="14.1" customHeight="1" x14ac:dyDescent="0.2">
      <c r="A33" s="306">
        <v>32</v>
      </c>
      <c r="B33" s="307" t="s">
        <v>252</v>
      </c>
      <c r="C33" s="308"/>
      <c r="D33" s="113">
        <v>1.097608780870247</v>
      </c>
      <c r="E33" s="115">
        <v>28</v>
      </c>
      <c r="F33" s="114">
        <v>14</v>
      </c>
      <c r="G33" s="114">
        <v>48</v>
      </c>
      <c r="H33" s="114">
        <v>20</v>
      </c>
      <c r="I33" s="140">
        <v>17</v>
      </c>
      <c r="J33" s="115">
        <v>11</v>
      </c>
      <c r="K33" s="116">
        <v>64.705882352941174</v>
      </c>
    </row>
    <row r="34" spans="1:11" ht="14.1" customHeight="1" x14ac:dyDescent="0.2">
      <c r="A34" s="306">
        <v>33</v>
      </c>
      <c r="B34" s="307" t="s">
        <v>253</v>
      </c>
      <c r="C34" s="308"/>
      <c r="D34" s="113">
        <v>0.66640533124264989</v>
      </c>
      <c r="E34" s="115">
        <v>17</v>
      </c>
      <c r="F34" s="114">
        <v>18</v>
      </c>
      <c r="G34" s="114">
        <v>54</v>
      </c>
      <c r="H34" s="114">
        <v>25</v>
      </c>
      <c r="I34" s="140">
        <v>22</v>
      </c>
      <c r="J34" s="115">
        <v>-5</v>
      </c>
      <c r="K34" s="116">
        <v>-22.727272727272727</v>
      </c>
    </row>
    <row r="35" spans="1:11" ht="14.1" customHeight="1" x14ac:dyDescent="0.2">
      <c r="A35" s="306">
        <v>34</v>
      </c>
      <c r="B35" s="307" t="s">
        <v>254</v>
      </c>
      <c r="C35" s="308"/>
      <c r="D35" s="113">
        <v>1.8424147393179144</v>
      </c>
      <c r="E35" s="115">
        <v>47</v>
      </c>
      <c r="F35" s="114">
        <v>37</v>
      </c>
      <c r="G35" s="114">
        <v>65</v>
      </c>
      <c r="H35" s="114">
        <v>32</v>
      </c>
      <c r="I35" s="140">
        <v>51</v>
      </c>
      <c r="J35" s="115">
        <v>-4</v>
      </c>
      <c r="K35" s="116">
        <v>-7.8431372549019605</v>
      </c>
    </row>
    <row r="36" spans="1:11" ht="14.1" customHeight="1" x14ac:dyDescent="0.2">
      <c r="A36" s="306">
        <v>41</v>
      </c>
      <c r="B36" s="307" t="s">
        <v>255</v>
      </c>
      <c r="C36" s="308"/>
      <c r="D36" s="113">
        <v>0.43120344962759705</v>
      </c>
      <c r="E36" s="115">
        <v>11</v>
      </c>
      <c r="F36" s="114">
        <v>8</v>
      </c>
      <c r="G36" s="114">
        <v>9</v>
      </c>
      <c r="H36" s="114">
        <v>6</v>
      </c>
      <c r="I36" s="140">
        <v>22</v>
      </c>
      <c r="J36" s="115">
        <v>-11</v>
      </c>
      <c r="K36" s="116">
        <v>-50</v>
      </c>
    </row>
    <row r="37" spans="1:11" ht="14.1" customHeight="1" x14ac:dyDescent="0.2">
      <c r="A37" s="306">
        <v>42</v>
      </c>
      <c r="B37" s="307" t="s">
        <v>256</v>
      </c>
      <c r="C37" s="308"/>
      <c r="D37" s="113">
        <v>0</v>
      </c>
      <c r="E37" s="115">
        <v>0</v>
      </c>
      <c r="F37" s="114">
        <v>0</v>
      </c>
      <c r="G37" s="114">
        <v>0</v>
      </c>
      <c r="H37" s="114">
        <v>0</v>
      </c>
      <c r="I37" s="140">
        <v>0</v>
      </c>
      <c r="J37" s="115">
        <v>0</v>
      </c>
      <c r="K37" s="116">
        <v>0</v>
      </c>
    </row>
    <row r="38" spans="1:11" ht="14.1" customHeight="1" x14ac:dyDescent="0.2">
      <c r="A38" s="306">
        <v>43</v>
      </c>
      <c r="B38" s="307" t="s">
        <v>257</v>
      </c>
      <c r="C38" s="308"/>
      <c r="D38" s="113">
        <v>0.82320658565268523</v>
      </c>
      <c r="E38" s="115">
        <v>21</v>
      </c>
      <c r="F38" s="114">
        <v>30</v>
      </c>
      <c r="G38" s="114">
        <v>58</v>
      </c>
      <c r="H38" s="114">
        <v>22</v>
      </c>
      <c r="I38" s="140">
        <v>23</v>
      </c>
      <c r="J38" s="115">
        <v>-2</v>
      </c>
      <c r="K38" s="116">
        <v>-8.695652173913043</v>
      </c>
    </row>
    <row r="39" spans="1:11" ht="14.1" customHeight="1" x14ac:dyDescent="0.2">
      <c r="A39" s="306">
        <v>51</v>
      </c>
      <c r="B39" s="307" t="s">
        <v>258</v>
      </c>
      <c r="C39" s="308"/>
      <c r="D39" s="113">
        <v>4.7432379459035676</v>
      </c>
      <c r="E39" s="115">
        <v>121</v>
      </c>
      <c r="F39" s="114">
        <v>93</v>
      </c>
      <c r="G39" s="114">
        <v>155</v>
      </c>
      <c r="H39" s="114">
        <v>93</v>
      </c>
      <c r="I39" s="140">
        <v>72</v>
      </c>
      <c r="J39" s="115">
        <v>49</v>
      </c>
      <c r="K39" s="116">
        <v>68.055555555555557</v>
      </c>
    </row>
    <row r="40" spans="1:11" ht="14.1" customHeight="1" x14ac:dyDescent="0.2">
      <c r="A40" s="306" t="s">
        <v>259</v>
      </c>
      <c r="B40" s="307" t="s">
        <v>260</v>
      </c>
      <c r="C40" s="308"/>
      <c r="D40" s="113">
        <v>4.3904351234809882</v>
      </c>
      <c r="E40" s="115">
        <v>112</v>
      </c>
      <c r="F40" s="114">
        <v>92</v>
      </c>
      <c r="G40" s="114">
        <v>146</v>
      </c>
      <c r="H40" s="114">
        <v>86</v>
      </c>
      <c r="I40" s="140">
        <v>65</v>
      </c>
      <c r="J40" s="115">
        <v>47</v>
      </c>
      <c r="K40" s="116">
        <v>72.307692307692307</v>
      </c>
    </row>
    <row r="41" spans="1:11" ht="14.1" customHeight="1" x14ac:dyDescent="0.2">
      <c r="A41" s="306"/>
      <c r="B41" s="307" t="s">
        <v>261</v>
      </c>
      <c r="C41" s="308"/>
      <c r="D41" s="113">
        <v>2.5088200705605646</v>
      </c>
      <c r="E41" s="115">
        <v>64</v>
      </c>
      <c r="F41" s="114">
        <v>46</v>
      </c>
      <c r="G41" s="114">
        <v>83</v>
      </c>
      <c r="H41" s="114">
        <v>65</v>
      </c>
      <c r="I41" s="140">
        <v>43</v>
      </c>
      <c r="J41" s="115">
        <v>21</v>
      </c>
      <c r="K41" s="116">
        <v>48.837209302325583</v>
      </c>
    </row>
    <row r="42" spans="1:11" ht="14.1" customHeight="1" x14ac:dyDescent="0.2">
      <c r="A42" s="306">
        <v>52</v>
      </c>
      <c r="B42" s="307" t="s">
        <v>262</v>
      </c>
      <c r="C42" s="308"/>
      <c r="D42" s="113">
        <v>2.3128185025480206</v>
      </c>
      <c r="E42" s="115">
        <v>59</v>
      </c>
      <c r="F42" s="114">
        <v>65</v>
      </c>
      <c r="G42" s="114">
        <v>63</v>
      </c>
      <c r="H42" s="114">
        <v>78</v>
      </c>
      <c r="I42" s="140">
        <v>80</v>
      </c>
      <c r="J42" s="115">
        <v>-21</v>
      </c>
      <c r="K42" s="116">
        <v>-26.25</v>
      </c>
    </row>
    <row r="43" spans="1:11" ht="14.1" customHeight="1" x14ac:dyDescent="0.2">
      <c r="A43" s="306" t="s">
        <v>263</v>
      </c>
      <c r="B43" s="307" t="s">
        <v>264</v>
      </c>
      <c r="C43" s="308"/>
      <c r="D43" s="113">
        <v>2.3128185025480206</v>
      </c>
      <c r="E43" s="115">
        <v>59</v>
      </c>
      <c r="F43" s="114">
        <v>64</v>
      </c>
      <c r="G43" s="114">
        <v>61</v>
      </c>
      <c r="H43" s="114">
        <v>76</v>
      </c>
      <c r="I43" s="140">
        <v>77</v>
      </c>
      <c r="J43" s="115">
        <v>-18</v>
      </c>
      <c r="K43" s="116">
        <v>-23.376623376623378</v>
      </c>
    </row>
    <row r="44" spans="1:11" ht="14.1" customHeight="1" x14ac:dyDescent="0.2">
      <c r="A44" s="306">
        <v>53</v>
      </c>
      <c r="B44" s="307" t="s">
        <v>265</v>
      </c>
      <c r="C44" s="308"/>
      <c r="D44" s="113">
        <v>0.62720501764014114</v>
      </c>
      <c r="E44" s="115">
        <v>16</v>
      </c>
      <c r="F44" s="114">
        <v>19</v>
      </c>
      <c r="G44" s="114">
        <v>27</v>
      </c>
      <c r="H44" s="114">
        <v>13</v>
      </c>
      <c r="I44" s="140">
        <v>16</v>
      </c>
      <c r="J44" s="115">
        <v>0</v>
      </c>
      <c r="K44" s="116">
        <v>0</v>
      </c>
    </row>
    <row r="45" spans="1:11" ht="14.1" customHeight="1" x14ac:dyDescent="0.2">
      <c r="A45" s="306" t="s">
        <v>266</v>
      </c>
      <c r="B45" s="307" t="s">
        <v>267</v>
      </c>
      <c r="C45" s="308"/>
      <c r="D45" s="113">
        <v>0.54880439043512352</v>
      </c>
      <c r="E45" s="115">
        <v>14</v>
      </c>
      <c r="F45" s="114">
        <v>16</v>
      </c>
      <c r="G45" s="114">
        <v>24</v>
      </c>
      <c r="H45" s="114">
        <v>10</v>
      </c>
      <c r="I45" s="140">
        <v>14</v>
      </c>
      <c r="J45" s="115">
        <v>0</v>
      </c>
      <c r="K45" s="116">
        <v>0</v>
      </c>
    </row>
    <row r="46" spans="1:11" ht="14.1" customHeight="1" x14ac:dyDescent="0.2">
      <c r="A46" s="306">
        <v>54</v>
      </c>
      <c r="B46" s="307" t="s">
        <v>268</v>
      </c>
      <c r="C46" s="308"/>
      <c r="D46" s="113">
        <v>2.9008232065856525</v>
      </c>
      <c r="E46" s="115">
        <v>74</v>
      </c>
      <c r="F46" s="114">
        <v>60</v>
      </c>
      <c r="G46" s="114">
        <v>62</v>
      </c>
      <c r="H46" s="114">
        <v>78</v>
      </c>
      <c r="I46" s="140">
        <v>84</v>
      </c>
      <c r="J46" s="115">
        <v>-10</v>
      </c>
      <c r="K46" s="116">
        <v>-11.904761904761905</v>
      </c>
    </row>
    <row r="47" spans="1:11" ht="14.1" customHeight="1" x14ac:dyDescent="0.2">
      <c r="A47" s="306">
        <v>61</v>
      </c>
      <c r="B47" s="307" t="s">
        <v>269</v>
      </c>
      <c r="C47" s="308"/>
      <c r="D47" s="113">
        <v>3.018424147393179</v>
      </c>
      <c r="E47" s="115">
        <v>77</v>
      </c>
      <c r="F47" s="114">
        <v>48</v>
      </c>
      <c r="G47" s="114">
        <v>75</v>
      </c>
      <c r="H47" s="114">
        <v>49</v>
      </c>
      <c r="I47" s="140">
        <v>68</v>
      </c>
      <c r="J47" s="115">
        <v>9</v>
      </c>
      <c r="K47" s="116">
        <v>13.235294117647058</v>
      </c>
    </row>
    <row r="48" spans="1:11" ht="14.1" customHeight="1" x14ac:dyDescent="0.2">
      <c r="A48" s="306">
        <v>62</v>
      </c>
      <c r="B48" s="307" t="s">
        <v>270</v>
      </c>
      <c r="C48" s="308"/>
      <c r="D48" s="113">
        <v>6.0760486083888674</v>
      </c>
      <c r="E48" s="115">
        <v>155</v>
      </c>
      <c r="F48" s="114">
        <v>153</v>
      </c>
      <c r="G48" s="114">
        <v>252</v>
      </c>
      <c r="H48" s="114">
        <v>158</v>
      </c>
      <c r="I48" s="140">
        <v>140</v>
      </c>
      <c r="J48" s="115">
        <v>15</v>
      </c>
      <c r="K48" s="116">
        <v>10.714285714285714</v>
      </c>
    </row>
    <row r="49" spans="1:11" ht="14.1" customHeight="1" x14ac:dyDescent="0.2">
      <c r="A49" s="306">
        <v>63</v>
      </c>
      <c r="B49" s="307" t="s">
        <v>271</v>
      </c>
      <c r="C49" s="308"/>
      <c r="D49" s="113">
        <v>6.0760486083888674</v>
      </c>
      <c r="E49" s="115">
        <v>155</v>
      </c>
      <c r="F49" s="114">
        <v>170</v>
      </c>
      <c r="G49" s="114">
        <v>235</v>
      </c>
      <c r="H49" s="114">
        <v>185</v>
      </c>
      <c r="I49" s="140">
        <v>199</v>
      </c>
      <c r="J49" s="115">
        <v>-44</v>
      </c>
      <c r="K49" s="116">
        <v>-22.110552763819097</v>
      </c>
    </row>
    <row r="50" spans="1:11" ht="14.1" customHeight="1" x14ac:dyDescent="0.2">
      <c r="A50" s="306" t="s">
        <v>272</v>
      </c>
      <c r="B50" s="307" t="s">
        <v>273</v>
      </c>
      <c r="C50" s="308"/>
      <c r="D50" s="113">
        <v>2.1168169345354761</v>
      </c>
      <c r="E50" s="115">
        <v>54</v>
      </c>
      <c r="F50" s="114">
        <v>48</v>
      </c>
      <c r="G50" s="114">
        <v>100</v>
      </c>
      <c r="H50" s="114">
        <v>55</v>
      </c>
      <c r="I50" s="140">
        <v>57</v>
      </c>
      <c r="J50" s="115">
        <v>-3</v>
      </c>
      <c r="K50" s="116">
        <v>-5.2631578947368425</v>
      </c>
    </row>
    <row r="51" spans="1:11" ht="14.1" customHeight="1" x14ac:dyDescent="0.2">
      <c r="A51" s="306" t="s">
        <v>274</v>
      </c>
      <c r="B51" s="307" t="s">
        <v>275</v>
      </c>
      <c r="C51" s="308"/>
      <c r="D51" s="113">
        <v>3.7240297922383379</v>
      </c>
      <c r="E51" s="115">
        <v>95</v>
      </c>
      <c r="F51" s="114">
        <v>105</v>
      </c>
      <c r="G51" s="114">
        <v>114</v>
      </c>
      <c r="H51" s="114">
        <v>120</v>
      </c>
      <c r="I51" s="140">
        <v>134</v>
      </c>
      <c r="J51" s="115">
        <v>-39</v>
      </c>
      <c r="K51" s="116">
        <v>-29.104477611940297</v>
      </c>
    </row>
    <row r="52" spans="1:11" ht="14.1" customHeight="1" x14ac:dyDescent="0.2">
      <c r="A52" s="306">
        <v>71</v>
      </c>
      <c r="B52" s="307" t="s">
        <v>276</v>
      </c>
      <c r="C52" s="308"/>
      <c r="D52" s="113">
        <v>10.30968247745982</v>
      </c>
      <c r="E52" s="115">
        <v>263</v>
      </c>
      <c r="F52" s="114">
        <v>218</v>
      </c>
      <c r="G52" s="114">
        <v>274</v>
      </c>
      <c r="H52" s="114">
        <v>211</v>
      </c>
      <c r="I52" s="140">
        <v>334</v>
      </c>
      <c r="J52" s="115">
        <v>-71</v>
      </c>
      <c r="K52" s="116">
        <v>-21.257485029940121</v>
      </c>
    </row>
    <row r="53" spans="1:11" ht="14.1" customHeight="1" x14ac:dyDescent="0.2">
      <c r="A53" s="306" t="s">
        <v>277</v>
      </c>
      <c r="B53" s="307" t="s">
        <v>278</v>
      </c>
      <c r="C53" s="308"/>
      <c r="D53" s="113">
        <v>4.7040376323010582</v>
      </c>
      <c r="E53" s="115">
        <v>120</v>
      </c>
      <c r="F53" s="114">
        <v>109</v>
      </c>
      <c r="G53" s="114">
        <v>114</v>
      </c>
      <c r="H53" s="114">
        <v>106</v>
      </c>
      <c r="I53" s="140">
        <v>134</v>
      </c>
      <c r="J53" s="115">
        <v>-14</v>
      </c>
      <c r="K53" s="116">
        <v>-10.447761194029852</v>
      </c>
    </row>
    <row r="54" spans="1:11" ht="14.1" customHeight="1" x14ac:dyDescent="0.2">
      <c r="A54" s="306" t="s">
        <v>279</v>
      </c>
      <c r="B54" s="307" t="s">
        <v>280</v>
      </c>
      <c r="C54" s="308"/>
      <c r="D54" s="113">
        <v>4.1944335554684438</v>
      </c>
      <c r="E54" s="115">
        <v>107</v>
      </c>
      <c r="F54" s="114">
        <v>88</v>
      </c>
      <c r="G54" s="114">
        <v>134</v>
      </c>
      <c r="H54" s="114">
        <v>91</v>
      </c>
      <c r="I54" s="140">
        <v>174</v>
      </c>
      <c r="J54" s="115">
        <v>-67</v>
      </c>
      <c r="K54" s="116">
        <v>-38.505747126436781</v>
      </c>
    </row>
    <row r="55" spans="1:11" ht="14.1" customHeight="1" x14ac:dyDescent="0.2">
      <c r="A55" s="306">
        <v>72</v>
      </c>
      <c r="B55" s="307" t="s">
        <v>281</v>
      </c>
      <c r="C55" s="308"/>
      <c r="D55" s="113">
        <v>2.861622892983144</v>
      </c>
      <c r="E55" s="115">
        <v>73</v>
      </c>
      <c r="F55" s="114">
        <v>41</v>
      </c>
      <c r="G55" s="114">
        <v>93</v>
      </c>
      <c r="H55" s="114">
        <v>48</v>
      </c>
      <c r="I55" s="140">
        <v>54</v>
      </c>
      <c r="J55" s="115">
        <v>19</v>
      </c>
      <c r="K55" s="116">
        <v>35.185185185185183</v>
      </c>
    </row>
    <row r="56" spans="1:11" ht="14.1" customHeight="1" x14ac:dyDescent="0.2">
      <c r="A56" s="306" t="s">
        <v>282</v>
      </c>
      <c r="B56" s="307" t="s">
        <v>283</v>
      </c>
      <c r="C56" s="308"/>
      <c r="D56" s="113">
        <v>0.47040376323010585</v>
      </c>
      <c r="E56" s="115">
        <v>12</v>
      </c>
      <c r="F56" s="114">
        <v>9</v>
      </c>
      <c r="G56" s="114">
        <v>44</v>
      </c>
      <c r="H56" s="114">
        <v>9</v>
      </c>
      <c r="I56" s="140" t="s">
        <v>513</v>
      </c>
      <c r="J56" s="115" t="s">
        <v>513</v>
      </c>
      <c r="K56" s="116" t="s">
        <v>513</v>
      </c>
    </row>
    <row r="57" spans="1:11" ht="14.1" customHeight="1" x14ac:dyDescent="0.2">
      <c r="A57" s="306" t="s">
        <v>284</v>
      </c>
      <c r="B57" s="307" t="s">
        <v>285</v>
      </c>
      <c r="C57" s="308"/>
      <c r="D57" s="113">
        <v>1.9992159937279499</v>
      </c>
      <c r="E57" s="115">
        <v>51</v>
      </c>
      <c r="F57" s="114">
        <v>24</v>
      </c>
      <c r="G57" s="114">
        <v>35</v>
      </c>
      <c r="H57" s="114">
        <v>32</v>
      </c>
      <c r="I57" s="140">
        <v>34</v>
      </c>
      <c r="J57" s="115">
        <v>17</v>
      </c>
      <c r="K57" s="116">
        <v>50</v>
      </c>
    </row>
    <row r="58" spans="1:11" ht="14.1" customHeight="1" x14ac:dyDescent="0.2">
      <c r="A58" s="306">
        <v>73</v>
      </c>
      <c r="B58" s="307" t="s">
        <v>286</v>
      </c>
      <c r="C58" s="308"/>
      <c r="D58" s="113">
        <v>1.1760094080752646</v>
      </c>
      <c r="E58" s="115">
        <v>30</v>
      </c>
      <c r="F58" s="114">
        <v>42</v>
      </c>
      <c r="G58" s="114">
        <v>48</v>
      </c>
      <c r="H58" s="114">
        <v>34</v>
      </c>
      <c r="I58" s="140">
        <v>43</v>
      </c>
      <c r="J58" s="115">
        <v>-13</v>
      </c>
      <c r="K58" s="116">
        <v>-30.232558139534884</v>
      </c>
    </row>
    <row r="59" spans="1:11" ht="14.1" customHeight="1" x14ac:dyDescent="0.2">
      <c r="A59" s="306" t="s">
        <v>287</v>
      </c>
      <c r="B59" s="307" t="s">
        <v>288</v>
      </c>
      <c r="C59" s="308"/>
      <c r="D59" s="113">
        <v>0.70560564484515875</v>
      </c>
      <c r="E59" s="115">
        <v>18</v>
      </c>
      <c r="F59" s="114">
        <v>17</v>
      </c>
      <c r="G59" s="114">
        <v>23</v>
      </c>
      <c r="H59" s="114">
        <v>16</v>
      </c>
      <c r="I59" s="140">
        <v>25</v>
      </c>
      <c r="J59" s="115">
        <v>-7</v>
      </c>
      <c r="K59" s="116">
        <v>-28</v>
      </c>
    </row>
    <row r="60" spans="1:11" ht="14.1" customHeight="1" x14ac:dyDescent="0.2">
      <c r="A60" s="306">
        <v>81</v>
      </c>
      <c r="B60" s="307" t="s">
        <v>289</v>
      </c>
      <c r="C60" s="308"/>
      <c r="D60" s="113">
        <v>12.152097216777735</v>
      </c>
      <c r="E60" s="115">
        <v>310</v>
      </c>
      <c r="F60" s="114">
        <v>258</v>
      </c>
      <c r="G60" s="114">
        <v>256</v>
      </c>
      <c r="H60" s="114">
        <v>232</v>
      </c>
      <c r="I60" s="140">
        <v>251</v>
      </c>
      <c r="J60" s="115">
        <v>59</v>
      </c>
      <c r="K60" s="116">
        <v>23.50597609561753</v>
      </c>
    </row>
    <row r="61" spans="1:11" ht="14.1" customHeight="1" x14ac:dyDescent="0.2">
      <c r="A61" s="306" t="s">
        <v>290</v>
      </c>
      <c r="B61" s="307" t="s">
        <v>291</v>
      </c>
      <c r="C61" s="308"/>
      <c r="D61" s="113">
        <v>2.4696197569580556</v>
      </c>
      <c r="E61" s="115">
        <v>63</v>
      </c>
      <c r="F61" s="114">
        <v>55</v>
      </c>
      <c r="G61" s="114">
        <v>101</v>
      </c>
      <c r="H61" s="114">
        <v>30</v>
      </c>
      <c r="I61" s="140">
        <v>78</v>
      </c>
      <c r="J61" s="115">
        <v>-15</v>
      </c>
      <c r="K61" s="116">
        <v>-19.23076923076923</v>
      </c>
    </row>
    <row r="62" spans="1:11" ht="14.1" customHeight="1" x14ac:dyDescent="0.2">
      <c r="A62" s="306" t="s">
        <v>292</v>
      </c>
      <c r="B62" s="307" t="s">
        <v>293</v>
      </c>
      <c r="C62" s="308"/>
      <c r="D62" s="113">
        <v>5.2920423363386906</v>
      </c>
      <c r="E62" s="115">
        <v>135</v>
      </c>
      <c r="F62" s="114">
        <v>155</v>
      </c>
      <c r="G62" s="114">
        <v>95</v>
      </c>
      <c r="H62" s="114">
        <v>133</v>
      </c>
      <c r="I62" s="140">
        <v>91</v>
      </c>
      <c r="J62" s="115">
        <v>44</v>
      </c>
      <c r="K62" s="116">
        <v>48.35164835164835</v>
      </c>
    </row>
    <row r="63" spans="1:11" ht="14.1" customHeight="1" x14ac:dyDescent="0.2">
      <c r="A63" s="306"/>
      <c r="B63" s="307" t="s">
        <v>294</v>
      </c>
      <c r="C63" s="308"/>
      <c r="D63" s="113">
        <v>5.0176401411211291</v>
      </c>
      <c r="E63" s="115">
        <v>128</v>
      </c>
      <c r="F63" s="114">
        <v>152</v>
      </c>
      <c r="G63" s="114">
        <v>89</v>
      </c>
      <c r="H63" s="114">
        <v>128</v>
      </c>
      <c r="I63" s="140">
        <v>87</v>
      </c>
      <c r="J63" s="115">
        <v>41</v>
      </c>
      <c r="K63" s="116">
        <v>47.126436781609193</v>
      </c>
    </row>
    <row r="64" spans="1:11" ht="14.1" customHeight="1" x14ac:dyDescent="0.2">
      <c r="A64" s="306" t="s">
        <v>295</v>
      </c>
      <c r="B64" s="307" t="s">
        <v>296</v>
      </c>
      <c r="C64" s="308"/>
      <c r="D64" s="113">
        <v>2.0776166209329676</v>
      </c>
      <c r="E64" s="115">
        <v>53</v>
      </c>
      <c r="F64" s="114">
        <v>27</v>
      </c>
      <c r="G64" s="114">
        <v>20</v>
      </c>
      <c r="H64" s="114">
        <v>29</v>
      </c>
      <c r="I64" s="140">
        <v>29</v>
      </c>
      <c r="J64" s="115">
        <v>24</v>
      </c>
      <c r="K64" s="116">
        <v>82.758620689655174</v>
      </c>
    </row>
    <row r="65" spans="1:11" ht="14.1" customHeight="1" x14ac:dyDescent="0.2">
      <c r="A65" s="306" t="s">
        <v>297</v>
      </c>
      <c r="B65" s="307" t="s">
        <v>298</v>
      </c>
      <c r="C65" s="308"/>
      <c r="D65" s="113">
        <v>0.78400627205017637</v>
      </c>
      <c r="E65" s="115">
        <v>20</v>
      </c>
      <c r="F65" s="114">
        <v>7</v>
      </c>
      <c r="G65" s="114">
        <v>12</v>
      </c>
      <c r="H65" s="114">
        <v>11</v>
      </c>
      <c r="I65" s="140">
        <v>15</v>
      </c>
      <c r="J65" s="115">
        <v>5</v>
      </c>
      <c r="K65" s="116">
        <v>33.333333333333336</v>
      </c>
    </row>
    <row r="66" spans="1:11" ht="14.1" customHeight="1" x14ac:dyDescent="0.2">
      <c r="A66" s="306">
        <v>82</v>
      </c>
      <c r="B66" s="307" t="s">
        <v>299</v>
      </c>
      <c r="C66" s="308"/>
      <c r="D66" s="113">
        <v>4.3120344962759702</v>
      </c>
      <c r="E66" s="115">
        <v>110</v>
      </c>
      <c r="F66" s="114">
        <v>109</v>
      </c>
      <c r="G66" s="114">
        <v>168</v>
      </c>
      <c r="H66" s="114">
        <v>73</v>
      </c>
      <c r="I66" s="140">
        <v>96</v>
      </c>
      <c r="J66" s="115">
        <v>14</v>
      </c>
      <c r="K66" s="116">
        <v>14.583333333333334</v>
      </c>
    </row>
    <row r="67" spans="1:11" ht="14.1" customHeight="1" x14ac:dyDescent="0.2">
      <c r="A67" s="306" t="s">
        <v>300</v>
      </c>
      <c r="B67" s="307" t="s">
        <v>301</v>
      </c>
      <c r="C67" s="308"/>
      <c r="D67" s="113">
        <v>3.2536260290082319</v>
      </c>
      <c r="E67" s="115">
        <v>83</v>
      </c>
      <c r="F67" s="114">
        <v>83</v>
      </c>
      <c r="G67" s="114">
        <v>118</v>
      </c>
      <c r="H67" s="114">
        <v>52</v>
      </c>
      <c r="I67" s="140">
        <v>71</v>
      </c>
      <c r="J67" s="115">
        <v>12</v>
      </c>
      <c r="K67" s="116">
        <v>16.901408450704224</v>
      </c>
    </row>
    <row r="68" spans="1:11" ht="14.1" customHeight="1" x14ac:dyDescent="0.2">
      <c r="A68" s="306" t="s">
        <v>302</v>
      </c>
      <c r="B68" s="307" t="s">
        <v>303</v>
      </c>
      <c r="C68" s="308"/>
      <c r="D68" s="113">
        <v>0.54880439043512352</v>
      </c>
      <c r="E68" s="115">
        <v>14</v>
      </c>
      <c r="F68" s="114">
        <v>21</v>
      </c>
      <c r="G68" s="114">
        <v>30</v>
      </c>
      <c r="H68" s="114">
        <v>16</v>
      </c>
      <c r="I68" s="140">
        <v>13</v>
      </c>
      <c r="J68" s="115">
        <v>1</v>
      </c>
      <c r="K68" s="116">
        <v>7.6923076923076925</v>
      </c>
    </row>
    <row r="69" spans="1:11" ht="14.1" customHeight="1" x14ac:dyDescent="0.2">
      <c r="A69" s="306">
        <v>83</v>
      </c>
      <c r="B69" s="307" t="s">
        <v>304</v>
      </c>
      <c r="C69" s="308"/>
      <c r="D69" s="113">
        <v>3.8808310466483733</v>
      </c>
      <c r="E69" s="115">
        <v>99</v>
      </c>
      <c r="F69" s="114">
        <v>79</v>
      </c>
      <c r="G69" s="114">
        <v>167</v>
      </c>
      <c r="H69" s="114">
        <v>98</v>
      </c>
      <c r="I69" s="140">
        <v>92</v>
      </c>
      <c r="J69" s="115">
        <v>7</v>
      </c>
      <c r="K69" s="116">
        <v>7.6086956521739131</v>
      </c>
    </row>
    <row r="70" spans="1:11" ht="14.1" customHeight="1" x14ac:dyDescent="0.2">
      <c r="A70" s="306" t="s">
        <v>305</v>
      </c>
      <c r="B70" s="307" t="s">
        <v>306</v>
      </c>
      <c r="C70" s="308"/>
      <c r="D70" s="113">
        <v>2.7440219521756175</v>
      </c>
      <c r="E70" s="115">
        <v>70</v>
      </c>
      <c r="F70" s="114">
        <v>58</v>
      </c>
      <c r="G70" s="114">
        <v>138</v>
      </c>
      <c r="H70" s="114">
        <v>66</v>
      </c>
      <c r="I70" s="140">
        <v>51</v>
      </c>
      <c r="J70" s="115">
        <v>19</v>
      </c>
      <c r="K70" s="116">
        <v>37.254901960784316</v>
      </c>
    </row>
    <row r="71" spans="1:11" ht="14.1" customHeight="1" x14ac:dyDescent="0.2">
      <c r="A71" s="306"/>
      <c r="B71" s="307" t="s">
        <v>307</v>
      </c>
      <c r="C71" s="308"/>
      <c r="D71" s="113">
        <v>1.8032144257154057</v>
      </c>
      <c r="E71" s="115">
        <v>46</v>
      </c>
      <c r="F71" s="114">
        <v>21</v>
      </c>
      <c r="G71" s="114">
        <v>108</v>
      </c>
      <c r="H71" s="114">
        <v>37</v>
      </c>
      <c r="I71" s="140">
        <v>38</v>
      </c>
      <c r="J71" s="115">
        <v>8</v>
      </c>
      <c r="K71" s="116">
        <v>21.05263157894737</v>
      </c>
    </row>
    <row r="72" spans="1:11" ht="14.1" customHeight="1" x14ac:dyDescent="0.2">
      <c r="A72" s="306">
        <v>84</v>
      </c>
      <c r="B72" s="307" t="s">
        <v>308</v>
      </c>
      <c r="C72" s="308"/>
      <c r="D72" s="113">
        <v>0.47040376323010585</v>
      </c>
      <c r="E72" s="115">
        <v>12</v>
      </c>
      <c r="F72" s="114">
        <v>15</v>
      </c>
      <c r="G72" s="114">
        <v>47</v>
      </c>
      <c r="H72" s="114">
        <v>9</v>
      </c>
      <c r="I72" s="140">
        <v>11</v>
      </c>
      <c r="J72" s="115">
        <v>1</v>
      </c>
      <c r="K72" s="116">
        <v>9.0909090909090917</v>
      </c>
    </row>
    <row r="73" spans="1:11" ht="14.1" customHeight="1" x14ac:dyDescent="0.2">
      <c r="A73" s="306" t="s">
        <v>309</v>
      </c>
      <c r="B73" s="307" t="s">
        <v>310</v>
      </c>
      <c r="C73" s="308"/>
      <c r="D73" s="113">
        <v>0.11760094080752646</v>
      </c>
      <c r="E73" s="115">
        <v>3</v>
      </c>
      <c r="F73" s="114">
        <v>4</v>
      </c>
      <c r="G73" s="114">
        <v>15</v>
      </c>
      <c r="H73" s="114" t="s">
        <v>513</v>
      </c>
      <c r="I73" s="140" t="s">
        <v>513</v>
      </c>
      <c r="J73" s="115" t="s">
        <v>513</v>
      </c>
      <c r="K73" s="116" t="s">
        <v>513</v>
      </c>
    </row>
    <row r="74" spans="1:11" ht="14.1" customHeight="1" x14ac:dyDescent="0.2">
      <c r="A74" s="306" t="s">
        <v>311</v>
      </c>
      <c r="B74" s="307" t="s">
        <v>312</v>
      </c>
      <c r="C74" s="308"/>
      <c r="D74" s="113" t="s">
        <v>513</v>
      </c>
      <c r="E74" s="115" t="s">
        <v>513</v>
      </c>
      <c r="F74" s="114">
        <v>3</v>
      </c>
      <c r="G74" s="114">
        <v>20</v>
      </c>
      <c r="H74" s="114">
        <v>3</v>
      </c>
      <c r="I74" s="140">
        <v>6</v>
      </c>
      <c r="J74" s="115" t="s">
        <v>513</v>
      </c>
      <c r="K74" s="116" t="s">
        <v>513</v>
      </c>
    </row>
    <row r="75" spans="1:11" ht="14.1" customHeight="1" x14ac:dyDescent="0.2">
      <c r="A75" s="306" t="s">
        <v>313</v>
      </c>
      <c r="B75" s="307" t="s">
        <v>314</v>
      </c>
      <c r="C75" s="308"/>
      <c r="D75" s="113">
        <v>0</v>
      </c>
      <c r="E75" s="115">
        <v>0</v>
      </c>
      <c r="F75" s="114" t="s">
        <v>513</v>
      </c>
      <c r="G75" s="114">
        <v>0</v>
      </c>
      <c r="H75" s="114">
        <v>0</v>
      </c>
      <c r="I75" s="140">
        <v>0</v>
      </c>
      <c r="J75" s="115">
        <v>0</v>
      </c>
      <c r="K75" s="116">
        <v>0</v>
      </c>
    </row>
    <row r="76" spans="1:11" ht="14.1" customHeight="1" x14ac:dyDescent="0.2">
      <c r="A76" s="306">
        <v>91</v>
      </c>
      <c r="B76" s="307" t="s">
        <v>315</v>
      </c>
      <c r="C76" s="308"/>
      <c r="D76" s="113" t="s">
        <v>513</v>
      </c>
      <c r="E76" s="115" t="s">
        <v>513</v>
      </c>
      <c r="F76" s="114">
        <v>3</v>
      </c>
      <c r="G76" s="114" t="s">
        <v>513</v>
      </c>
      <c r="H76" s="114" t="s">
        <v>513</v>
      </c>
      <c r="I76" s="140" t="s">
        <v>513</v>
      </c>
      <c r="J76" s="115" t="s">
        <v>513</v>
      </c>
      <c r="K76" s="116" t="s">
        <v>513</v>
      </c>
    </row>
    <row r="77" spans="1:11" ht="14.1" customHeight="1" x14ac:dyDescent="0.2">
      <c r="A77" s="306">
        <v>92</v>
      </c>
      <c r="B77" s="307" t="s">
        <v>316</v>
      </c>
      <c r="C77" s="308"/>
      <c r="D77" s="113">
        <v>2.626421011368091</v>
      </c>
      <c r="E77" s="115">
        <v>67</v>
      </c>
      <c r="F77" s="114">
        <v>43</v>
      </c>
      <c r="G77" s="114">
        <v>57</v>
      </c>
      <c r="H77" s="114">
        <v>61</v>
      </c>
      <c r="I77" s="140">
        <v>55</v>
      </c>
      <c r="J77" s="115">
        <v>12</v>
      </c>
      <c r="K77" s="116">
        <v>21.818181818181817</v>
      </c>
    </row>
    <row r="78" spans="1:11" ht="14.1" customHeight="1" x14ac:dyDescent="0.2">
      <c r="A78" s="306">
        <v>93</v>
      </c>
      <c r="B78" s="307" t="s">
        <v>317</v>
      </c>
      <c r="C78" s="308"/>
      <c r="D78" s="113">
        <v>0.11760094080752646</v>
      </c>
      <c r="E78" s="115">
        <v>3</v>
      </c>
      <c r="F78" s="114">
        <v>3</v>
      </c>
      <c r="G78" s="114">
        <v>11</v>
      </c>
      <c r="H78" s="114">
        <v>0</v>
      </c>
      <c r="I78" s="140">
        <v>0</v>
      </c>
      <c r="J78" s="115">
        <v>3</v>
      </c>
      <c r="K78" s="116" t="s">
        <v>514</v>
      </c>
    </row>
    <row r="79" spans="1:11" ht="14.1" customHeight="1" x14ac:dyDescent="0.2">
      <c r="A79" s="306">
        <v>94</v>
      </c>
      <c r="B79" s="307" t="s">
        <v>318</v>
      </c>
      <c r="C79" s="308"/>
      <c r="D79" s="113">
        <v>9.6432771462171694</v>
      </c>
      <c r="E79" s="115">
        <v>246</v>
      </c>
      <c r="F79" s="114">
        <v>169</v>
      </c>
      <c r="G79" s="114">
        <v>235</v>
      </c>
      <c r="H79" s="114">
        <v>257</v>
      </c>
      <c r="I79" s="140">
        <v>212</v>
      </c>
      <c r="J79" s="115">
        <v>34</v>
      </c>
      <c r="K79" s="116">
        <v>16.037735849056602</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2765</v>
      </c>
      <c r="E11" s="114">
        <v>2059</v>
      </c>
      <c r="F11" s="114">
        <v>2558</v>
      </c>
      <c r="G11" s="114">
        <v>2133</v>
      </c>
      <c r="H11" s="140">
        <v>2576</v>
      </c>
      <c r="I11" s="115">
        <v>189</v>
      </c>
      <c r="J11" s="116">
        <v>7.3369565217391308</v>
      </c>
    </row>
    <row r="12" spans="1:15" s="110" customFormat="1" ht="24.95" customHeight="1" x14ac:dyDescent="0.2">
      <c r="A12" s="193" t="s">
        <v>132</v>
      </c>
      <c r="B12" s="194" t="s">
        <v>133</v>
      </c>
      <c r="C12" s="113">
        <v>0.50632911392405067</v>
      </c>
      <c r="D12" s="115">
        <v>14</v>
      </c>
      <c r="E12" s="114">
        <v>23</v>
      </c>
      <c r="F12" s="114">
        <v>20</v>
      </c>
      <c r="G12" s="114" t="s">
        <v>513</v>
      </c>
      <c r="H12" s="140">
        <v>12</v>
      </c>
      <c r="I12" s="115">
        <v>2</v>
      </c>
      <c r="J12" s="116">
        <v>16.666666666666668</v>
      </c>
    </row>
    <row r="13" spans="1:15" s="110" customFormat="1" ht="24.95" customHeight="1" x14ac:dyDescent="0.2">
      <c r="A13" s="193" t="s">
        <v>134</v>
      </c>
      <c r="B13" s="199" t="s">
        <v>214</v>
      </c>
      <c r="C13" s="113">
        <v>0.14466546112115733</v>
      </c>
      <c r="D13" s="115">
        <v>4</v>
      </c>
      <c r="E13" s="114">
        <v>8</v>
      </c>
      <c r="F13" s="114">
        <v>5</v>
      </c>
      <c r="G13" s="114" t="s">
        <v>513</v>
      </c>
      <c r="H13" s="140">
        <v>5</v>
      </c>
      <c r="I13" s="115">
        <v>-1</v>
      </c>
      <c r="J13" s="116">
        <v>-20</v>
      </c>
    </row>
    <row r="14" spans="1:15" s="287" customFormat="1" ht="24.95" customHeight="1" x14ac:dyDescent="0.2">
      <c r="A14" s="193" t="s">
        <v>215</v>
      </c>
      <c r="B14" s="199" t="s">
        <v>137</v>
      </c>
      <c r="C14" s="113">
        <v>16.78119349005425</v>
      </c>
      <c r="D14" s="115">
        <v>464</v>
      </c>
      <c r="E14" s="114">
        <v>153</v>
      </c>
      <c r="F14" s="114">
        <v>214</v>
      </c>
      <c r="G14" s="114">
        <v>280</v>
      </c>
      <c r="H14" s="140">
        <v>225</v>
      </c>
      <c r="I14" s="115">
        <v>239</v>
      </c>
      <c r="J14" s="116">
        <v>106.22222222222223</v>
      </c>
      <c r="K14" s="110"/>
      <c r="L14" s="110"/>
      <c r="M14" s="110"/>
      <c r="N14" s="110"/>
      <c r="O14" s="110"/>
    </row>
    <row r="15" spans="1:15" s="110" customFormat="1" ht="24.95" customHeight="1" x14ac:dyDescent="0.2">
      <c r="A15" s="193" t="s">
        <v>216</v>
      </c>
      <c r="B15" s="199" t="s">
        <v>217</v>
      </c>
      <c r="C15" s="113">
        <v>3.0018083182640143</v>
      </c>
      <c r="D15" s="115">
        <v>83</v>
      </c>
      <c r="E15" s="114">
        <v>50</v>
      </c>
      <c r="F15" s="114">
        <v>60</v>
      </c>
      <c r="G15" s="114">
        <v>48</v>
      </c>
      <c r="H15" s="140">
        <v>72</v>
      </c>
      <c r="I15" s="115">
        <v>11</v>
      </c>
      <c r="J15" s="116">
        <v>15.277777777777779</v>
      </c>
    </row>
    <row r="16" spans="1:15" s="287" customFormat="1" ht="24.95" customHeight="1" x14ac:dyDescent="0.2">
      <c r="A16" s="193" t="s">
        <v>218</v>
      </c>
      <c r="B16" s="199" t="s">
        <v>141</v>
      </c>
      <c r="C16" s="113">
        <v>11.573236889692586</v>
      </c>
      <c r="D16" s="115">
        <v>320</v>
      </c>
      <c r="E16" s="114">
        <v>65</v>
      </c>
      <c r="F16" s="114">
        <v>102</v>
      </c>
      <c r="G16" s="114">
        <v>181</v>
      </c>
      <c r="H16" s="140">
        <v>115</v>
      </c>
      <c r="I16" s="115">
        <v>205</v>
      </c>
      <c r="J16" s="116">
        <v>178.2608695652174</v>
      </c>
      <c r="K16" s="110"/>
      <c r="L16" s="110"/>
      <c r="M16" s="110"/>
      <c r="N16" s="110"/>
      <c r="O16" s="110"/>
    </row>
    <row r="17" spans="1:15" s="110" customFormat="1" ht="24.95" customHeight="1" x14ac:dyDescent="0.2">
      <c r="A17" s="193" t="s">
        <v>142</v>
      </c>
      <c r="B17" s="199" t="s">
        <v>220</v>
      </c>
      <c r="C17" s="113">
        <v>2.206148282097649</v>
      </c>
      <c r="D17" s="115">
        <v>61</v>
      </c>
      <c r="E17" s="114">
        <v>38</v>
      </c>
      <c r="F17" s="114">
        <v>52</v>
      </c>
      <c r="G17" s="114">
        <v>51</v>
      </c>
      <c r="H17" s="140">
        <v>38</v>
      </c>
      <c r="I17" s="115">
        <v>23</v>
      </c>
      <c r="J17" s="116">
        <v>60.526315789473685</v>
      </c>
    </row>
    <row r="18" spans="1:15" s="287" customFormat="1" ht="24.95" customHeight="1" x14ac:dyDescent="0.2">
      <c r="A18" s="201" t="s">
        <v>144</v>
      </c>
      <c r="B18" s="202" t="s">
        <v>145</v>
      </c>
      <c r="C18" s="113">
        <v>3.8336347197106693</v>
      </c>
      <c r="D18" s="115">
        <v>106</v>
      </c>
      <c r="E18" s="114">
        <v>84</v>
      </c>
      <c r="F18" s="114">
        <v>141</v>
      </c>
      <c r="G18" s="114" t="s">
        <v>513</v>
      </c>
      <c r="H18" s="140">
        <v>102</v>
      </c>
      <c r="I18" s="115">
        <v>4</v>
      </c>
      <c r="J18" s="116">
        <v>3.9215686274509802</v>
      </c>
      <c r="K18" s="110"/>
      <c r="L18" s="110"/>
      <c r="M18" s="110"/>
      <c r="N18" s="110"/>
      <c r="O18" s="110"/>
    </row>
    <row r="19" spans="1:15" s="110" customFormat="1" ht="24.95" customHeight="1" x14ac:dyDescent="0.2">
      <c r="A19" s="193" t="s">
        <v>146</v>
      </c>
      <c r="B19" s="199" t="s">
        <v>147</v>
      </c>
      <c r="C19" s="113">
        <v>11.030741410488245</v>
      </c>
      <c r="D19" s="115">
        <v>305</v>
      </c>
      <c r="E19" s="114">
        <v>234</v>
      </c>
      <c r="F19" s="114">
        <v>353</v>
      </c>
      <c r="G19" s="114">
        <v>232</v>
      </c>
      <c r="H19" s="140">
        <v>294</v>
      </c>
      <c r="I19" s="115">
        <v>11</v>
      </c>
      <c r="J19" s="116">
        <v>3.7414965986394559</v>
      </c>
    </row>
    <row r="20" spans="1:15" s="287" customFormat="1" ht="24.95" customHeight="1" x14ac:dyDescent="0.2">
      <c r="A20" s="193" t="s">
        <v>148</v>
      </c>
      <c r="B20" s="199" t="s">
        <v>149</v>
      </c>
      <c r="C20" s="113">
        <v>4.6292947558770345</v>
      </c>
      <c r="D20" s="115">
        <v>128</v>
      </c>
      <c r="E20" s="114">
        <v>123</v>
      </c>
      <c r="F20" s="114">
        <v>125</v>
      </c>
      <c r="G20" s="114">
        <v>86</v>
      </c>
      <c r="H20" s="140">
        <v>96</v>
      </c>
      <c r="I20" s="115">
        <v>32</v>
      </c>
      <c r="J20" s="116">
        <v>33.333333333333336</v>
      </c>
      <c r="K20" s="110"/>
      <c r="L20" s="110"/>
      <c r="M20" s="110"/>
      <c r="N20" s="110"/>
      <c r="O20" s="110"/>
    </row>
    <row r="21" spans="1:15" s="110" customFormat="1" ht="24.95" customHeight="1" x14ac:dyDescent="0.2">
      <c r="A21" s="201" t="s">
        <v>150</v>
      </c>
      <c r="B21" s="202" t="s">
        <v>151</v>
      </c>
      <c r="C21" s="113">
        <v>11.211573236889693</v>
      </c>
      <c r="D21" s="115">
        <v>310</v>
      </c>
      <c r="E21" s="114">
        <v>300</v>
      </c>
      <c r="F21" s="114">
        <v>344</v>
      </c>
      <c r="G21" s="114">
        <v>261</v>
      </c>
      <c r="H21" s="140">
        <v>325</v>
      </c>
      <c r="I21" s="115">
        <v>-15</v>
      </c>
      <c r="J21" s="116">
        <v>-4.615384615384615</v>
      </c>
    </row>
    <row r="22" spans="1:15" s="110" customFormat="1" ht="24.95" customHeight="1" x14ac:dyDescent="0.2">
      <c r="A22" s="201" t="s">
        <v>152</v>
      </c>
      <c r="B22" s="199" t="s">
        <v>153</v>
      </c>
      <c r="C22" s="113">
        <v>9.5840867992766725</v>
      </c>
      <c r="D22" s="115">
        <v>265</v>
      </c>
      <c r="E22" s="114">
        <v>213</v>
      </c>
      <c r="F22" s="114">
        <v>286</v>
      </c>
      <c r="G22" s="114">
        <v>292</v>
      </c>
      <c r="H22" s="140">
        <v>327</v>
      </c>
      <c r="I22" s="115">
        <v>-62</v>
      </c>
      <c r="J22" s="116">
        <v>-18.960244648318042</v>
      </c>
    </row>
    <row r="23" spans="1:15" s="110" customFormat="1" ht="24.95" customHeight="1" x14ac:dyDescent="0.2">
      <c r="A23" s="193" t="s">
        <v>154</v>
      </c>
      <c r="B23" s="199" t="s">
        <v>155</v>
      </c>
      <c r="C23" s="113">
        <v>1.0488245931283906</v>
      </c>
      <c r="D23" s="115">
        <v>29</v>
      </c>
      <c r="E23" s="114">
        <v>38</v>
      </c>
      <c r="F23" s="114">
        <v>32</v>
      </c>
      <c r="G23" s="114">
        <v>26</v>
      </c>
      <c r="H23" s="140">
        <v>42</v>
      </c>
      <c r="I23" s="115">
        <v>-13</v>
      </c>
      <c r="J23" s="116">
        <v>-30.952380952380953</v>
      </c>
    </row>
    <row r="24" spans="1:15" s="110" customFormat="1" ht="24.95" customHeight="1" x14ac:dyDescent="0.2">
      <c r="A24" s="193" t="s">
        <v>156</v>
      </c>
      <c r="B24" s="199" t="s">
        <v>221</v>
      </c>
      <c r="C24" s="113">
        <v>6.1121157323688973</v>
      </c>
      <c r="D24" s="115">
        <v>169</v>
      </c>
      <c r="E24" s="114">
        <v>127</v>
      </c>
      <c r="F24" s="114">
        <v>148</v>
      </c>
      <c r="G24" s="114">
        <v>141</v>
      </c>
      <c r="H24" s="140">
        <v>253</v>
      </c>
      <c r="I24" s="115">
        <v>-84</v>
      </c>
      <c r="J24" s="116">
        <v>-33.201581027667984</v>
      </c>
    </row>
    <row r="25" spans="1:15" s="110" customFormat="1" ht="24.95" customHeight="1" x14ac:dyDescent="0.2">
      <c r="A25" s="193" t="s">
        <v>222</v>
      </c>
      <c r="B25" s="204" t="s">
        <v>159</v>
      </c>
      <c r="C25" s="113">
        <v>5.0632911392405067</v>
      </c>
      <c r="D25" s="115">
        <v>140</v>
      </c>
      <c r="E25" s="114">
        <v>124</v>
      </c>
      <c r="F25" s="114">
        <v>121</v>
      </c>
      <c r="G25" s="114">
        <v>136</v>
      </c>
      <c r="H25" s="140">
        <v>237</v>
      </c>
      <c r="I25" s="115">
        <v>-97</v>
      </c>
      <c r="J25" s="116">
        <v>-40.928270042194093</v>
      </c>
    </row>
    <row r="26" spans="1:15" s="110" customFormat="1" ht="24.95" customHeight="1" x14ac:dyDescent="0.2">
      <c r="A26" s="201">
        <v>782.78300000000002</v>
      </c>
      <c r="B26" s="203" t="s">
        <v>160</v>
      </c>
      <c r="C26" s="113">
        <v>3.8336347197106693</v>
      </c>
      <c r="D26" s="115">
        <v>106</v>
      </c>
      <c r="E26" s="114">
        <v>77</v>
      </c>
      <c r="F26" s="114">
        <v>106</v>
      </c>
      <c r="G26" s="114">
        <v>72</v>
      </c>
      <c r="H26" s="140">
        <v>84</v>
      </c>
      <c r="I26" s="115">
        <v>22</v>
      </c>
      <c r="J26" s="116">
        <v>26.19047619047619</v>
      </c>
    </row>
    <row r="27" spans="1:15" s="110" customFormat="1" ht="24.95" customHeight="1" x14ac:dyDescent="0.2">
      <c r="A27" s="193" t="s">
        <v>161</v>
      </c>
      <c r="B27" s="199" t="s">
        <v>162</v>
      </c>
      <c r="C27" s="113">
        <v>1.1934900542495479</v>
      </c>
      <c r="D27" s="115">
        <v>33</v>
      </c>
      <c r="E27" s="114">
        <v>45</v>
      </c>
      <c r="F27" s="114">
        <v>36</v>
      </c>
      <c r="G27" s="114">
        <v>42</v>
      </c>
      <c r="H27" s="140">
        <v>28</v>
      </c>
      <c r="I27" s="115">
        <v>5</v>
      </c>
      <c r="J27" s="116">
        <v>17.857142857142858</v>
      </c>
    </row>
    <row r="28" spans="1:15" s="110" customFormat="1" ht="24.95" customHeight="1" x14ac:dyDescent="0.2">
      <c r="A28" s="193" t="s">
        <v>163</v>
      </c>
      <c r="B28" s="199" t="s">
        <v>164</v>
      </c>
      <c r="C28" s="113">
        <v>1.410488245931284</v>
      </c>
      <c r="D28" s="115">
        <v>39</v>
      </c>
      <c r="E28" s="114">
        <v>26</v>
      </c>
      <c r="F28" s="114">
        <v>75</v>
      </c>
      <c r="G28" s="114">
        <v>24</v>
      </c>
      <c r="H28" s="140">
        <v>24</v>
      </c>
      <c r="I28" s="115">
        <v>15</v>
      </c>
      <c r="J28" s="116">
        <v>62.5</v>
      </c>
    </row>
    <row r="29" spans="1:15" s="110" customFormat="1" ht="24.95" customHeight="1" x14ac:dyDescent="0.2">
      <c r="A29" s="193">
        <v>86</v>
      </c>
      <c r="B29" s="199" t="s">
        <v>165</v>
      </c>
      <c r="C29" s="113">
        <v>10.77757685352622</v>
      </c>
      <c r="D29" s="115">
        <v>298</v>
      </c>
      <c r="E29" s="114">
        <v>169</v>
      </c>
      <c r="F29" s="114">
        <v>173</v>
      </c>
      <c r="G29" s="114">
        <v>148</v>
      </c>
      <c r="H29" s="140">
        <v>198</v>
      </c>
      <c r="I29" s="115">
        <v>100</v>
      </c>
      <c r="J29" s="116">
        <v>50.505050505050505</v>
      </c>
    </row>
    <row r="30" spans="1:15" s="110" customFormat="1" ht="24.95" customHeight="1" x14ac:dyDescent="0.2">
      <c r="A30" s="193">
        <v>87.88</v>
      </c>
      <c r="B30" s="204" t="s">
        <v>166</v>
      </c>
      <c r="C30" s="113">
        <v>5.4249547920433994</v>
      </c>
      <c r="D30" s="115">
        <v>150</v>
      </c>
      <c r="E30" s="114">
        <v>149</v>
      </c>
      <c r="F30" s="114">
        <v>217</v>
      </c>
      <c r="G30" s="114">
        <v>113</v>
      </c>
      <c r="H30" s="140">
        <v>154</v>
      </c>
      <c r="I30" s="115">
        <v>-4</v>
      </c>
      <c r="J30" s="116">
        <v>-2.5974025974025974</v>
      </c>
    </row>
    <row r="31" spans="1:15" s="110" customFormat="1" ht="24.95" customHeight="1" x14ac:dyDescent="0.2">
      <c r="A31" s="193" t="s">
        <v>167</v>
      </c>
      <c r="B31" s="199" t="s">
        <v>168</v>
      </c>
      <c r="C31" s="113">
        <v>7.4141048824593128</v>
      </c>
      <c r="D31" s="115">
        <v>205</v>
      </c>
      <c r="E31" s="114">
        <v>166</v>
      </c>
      <c r="F31" s="114">
        <v>162</v>
      </c>
      <c r="G31" s="114">
        <v>169</v>
      </c>
      <c r="H31" s="140">
        <v>170</v>
      </c>
      <c r="I31" s="115">
        <v>35</v>
      </c>
      <c r="J31" s="116">
        <v>20.588235294117649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0.50632911392405067</v>
      </c>
      <c r="D34" s="115">
        <v>14</v>
      </c>
      <c r="E34" s="114">
        <v>23</v>
      </c>
      <c r="F34" s="114">
        <v>20</v>
      </c>
      <c r="G34" s="114" t="s">
        <v>513</v>
      </c>
      <c r="H34" s="140">
        <v>12</v>
      </c>
      <c r="I34" s="115">
        <v>2</v>
      </c>
      <c r="J34" s="116">
        <v>16.666666666666668</v>
      </c>
    </row>
    <row r="35" spans="1:10" s="110" customFormat="1" ht="24.95" customHeight="1" x14ac:dyDescent="0.2">
      <c r="A35" s="292" t="s">
        <v>171</v>
      </c>
      <c r="B35" s="293" t="s">
        <v>172</v>
      </c>
      <c r="C35" s="113">
        <v>20.759493670886076</v>
      </c>
      <c r="D35" s="115">
        <v>574</v>
      </c>
      <c r="E35" s="114">
        <v>245</v>
      </c>
      <c r="F35" s="114">
        <v>360</v>
      </c>
      <c r="G35" s="114" t="s">
        <v>513</v>
      </c>
      <c r="H35" s="140">
        <v>332</v>
      </c>
      <c r="I35" s="115">
        <v>242</v>
      </c>
      <c r="J35" s="116">
        <v>72.891566265060234</v>
      </c>
    </row>
    <row r="36" spans="1:10" s="110" customFormat="1" ht="24.95" customHeight="1" x14ac:dyDescent="0.2">
      <c r="A36" s="294" t="s">
        <v>173</v>
      </c>
      <c r="B36" s="295" t="s">
        <v>174</v>
      </c>
      <c r="C36" s="125">
        <v>78.734177215189874</v>
      </c>
      <c r="D36" s="143">
        <v>2177</v>
      </c>
      <c r="E36" s="144">
        <v>1791</v>
      </c>
      <c r="F36" s="144">
        <v>2178</v>
      </c>
      <c r="G36" s="144">
        <v>1742</v>
      </c>
      <c r="H36" s="145">
        <v>2232</v>
      </c>
      <c r="I36" s="143">
        <v>-55</v>
      </c>
      <c r="J36" s="146">
        <v>-2.4641577060931898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2765</v>
      </c>
      <c r="F11" s="264">
        <v>2059</v>
      </c>
      <c r="G11" s="264">
        <v>2558</v>
      </c>
      <c r="H11" s="264">
        <v>2133</v>
      </c>
      <c r="I11" s="265">
        <v>2576</v>
      </c>
      <c r="J11" s="263">
        <v>189</v>
      </c>
      <c r="K11" s="266">
        <v>7.3369565217391308</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18.661844484629295</v>
      </c>
      <c r="E13" s="115">
        <v>516</v>
      </c>
      <c r="F13" s="114">
        <v>403</v>
      </c>
      <c r="G13" s="114">
        <v>493</v>
      </c>
      <c r="H13" s="114">
        <v>433</v>
      </c>
      <c r="I13" s="140">
        <v>435</v>
      </c>
      <c r="J13" s="115">
        <v>81</v>
      </c>
      <c r="K13" s="116">
        <v>18.620689655172413</v>
      </c>
    </row>
    <row r="14" spans="1:17" ht="15.95" customHeight="1" x14ac:dyDescent="0.2">
      <c r="A14" s="306" t="s">
        <v>230</v>
      </c>
      <c r="B14" s="307"/>
      <c r="C14" s="308"/>
      <c r="D14" s="113">
        <v>52.260397830018086</v>
      </c>
      <c r="E14" s="115">
        <v>1445</v>
      </c>
      <c r="F14" s="114">
        <v>1118</v>
      </c>
      <c r="G14" s="114">
        <v>1491</v>
      </c>
      <c r="H14" s="114">
        <v>1100</v>
      </c>
      <c r="I14" s="140">
        <v>1495</v>
      </c>
      <c r="J14" s="115">
        <v>-50</v>
      </c>
      <c r="K14" s="116">
        <v>-3.3444816053511706</v>
      </c>
    </row>
    <row r="15" spans="1:17" ht="15.95" customHeight="1" x14ac:dyDescent="0.2">
      <c r="A15" s="306" t="s">
        <v>231</v>
      </c>
      <c r="B15" s="307"/>
      <c r="C15" s="308"/>
      <c r="D15" s="113">
        <v>11.211573236889693</v>
      </c>
      <c r="E15" s="115">
        <v>310</v>
      </c>
      <c r="F15" s="114">
        <v>217</v>
      </c>
      <c r="G15" s="114">
        <v>217</v>
      </c>
      <c r="H15" s="114">
        <v>235</v>
      </c>
      <c r="I15" s="140">
        <v>252</v>
      </c>
      <c r="J15" s="115">
        <v>58</v>
      </c>
      <c r="K15" s="116">
        <v>23.015873015873016</v>
      </c>
    </row>
    <row r="16" spans="1:17" ht="15.95" customHeight="1" x14ac:dyDescent="0.2">
      <c r="A16" s="306" t="s">
        <v>232</v>
      </c>
      <c r="B16" s="307"/>
      <c r="C16" s="308"/>
      <c r="D16" s="113">
        <v>17.866184448462928</v>
      </c>
      <c r="E16" s="115">
        <v>494</v>
      </c>
      <c r="F16" s="114">
        <v>321</v>
      </c>
      <c r="G16" s="114">
        <v>357</v>
      </c>
      <c r="H16" s="114">
        <v>365</v>
      </c>
      <c r="I16" s="140">
        <v>394</v>
      </c>
      <c r="J16" s="115">
        <v>100</v>
      </c>
      <c r="K16" s="116">
        <v>25.380710659898476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0.47016274864376129</v>
      </c>
      <c r="E18" s="115">
        <v>13</v>
      </c>
      <c r="F18" s="114">
        <v>32</v>
      </c>
      <c r="G18" s="114">
        <v>20</v>
      </c>
      <c r="H18" s="114">
        <v>13</v>
      </c>
      <c r="I18" s="140">
        <v>12</v>
      </c>
      <c r="J18" s="115">
        <v>1</v>
      </c>
      <c r="K18" s="116">
        <v>8.3333333333333339</v>
      </c>
    </row>
    <row r="19" spans="1:11" ht="14.1" customHeight="1" x14ac:dyDescent="0.2">
      <c r="A19" s="306" t="s">
        <v>235</v>
      </c>
      <c r="B19" s="307" t="s">
        <v>236</v>
      </c>
      <c r="C19" s="308"/>
      <c r="D19" s="113">
        <v>0.25316455696202533</v>
      </c>
      <c r="E19" s="115">
        <v>7</v>
      </c>
      <c r="F19" s="114">
        <v>22</v>
      </c>
      <c r="G19" s="114">
        <v>12</v>
      </c>
      <c r="H19" s="114">
        <v>8</v>
      </c>
      <c r="I19" s="140">
        <v>6</v>
      </c>
      <c r="J19" s="115">
        <v>1</v>
      </c>
      <c r="K19" s="116">
        <v>16.666666666666668</v>
      </c>
    </row>
    <row r="20" spans="1:11" ht="14.1" customHeight="1" x14ac:dyDescent="0.2">
      <c r="A20" s="306">
        <v>12</v>
      </c>
      <c r="B20" s="307" t="s">
        <v>237</v>
      </c>
      <c r="C20" s="308"/>
      <c r="D20" s="113">
        <v>0.759493670886076</v>
      </c>
      <c r="E20" s="115">
        <v>21</v>
      </c>
      <c r="F20" s="114">
        <v>31</v>
      </c>
      <c r="G20" s="114">
        <v>24</v>
      </c>
      <c r="H20" s="114">
        <v>21</v>
      </c>
      <c r="I20" s="140">
        <v>31</v>
      </c>
      <c r="J20" s="115">
        <v>-10</v>
      </c>
      <c r="K20" s="116">
        <v>-32.258064516129032</v>
      </c>
    </row>
    <row r="21" spans="1:11" ht="14.1" customHeight="1" x14ac:dyDescent="0.2">
      <c r="A21" s="306">
        <v>21</v>
      </c>
      <c r="B21" s="307" t="s">
        <v>238</v>
      </c>
      <c r="C21" s="308"/>
      <c r="D21" s="113" t="s">
        <v>513</v>
      </c>
      <c r="E21" s="115" t="s">
        <v>513</v>
      </c>
      <c r="F21" s="114" t="s">
        <v>513</v>
      </c>
      <c r="G21" s="114" t="s">
        <v>513</v>
      </c>
      <c r="H21" s="114" t="s">
        <v>513</v>
      </c>
      <c r="I21" s="140" t="s">
        <v>513</v>
      </c>
      <c r="J21" s="115" t="s">
        <v>513</v>
      </c>
      <c r="K21" s="116" t="s">
        <v>513</v>
      </c>
    </row>
    <row r="22" spans="1:11" ht="14.1" customHeight="1" x14ac:dyDescent="0.2">
      <c r="A22" s="306">
        <v>22</v>
      </c>
      <c r="B22" s="307" t="s">
        <v>239</v>
      </c>
      <c r="C22" s="308"/>
      <c r="D22" s="113" t="s">
        <v>513</v>
      </c>
      <c r="E22" s="115" t="s">
        <v>513</v>
      </c>
      <c r="F22" s="114">
        <v>4</v>
      </c>
      <c r="G22" s="114">
        <v>6</v>
      </c>
      <c r="H22" s="114">
        <v>3</v>
      </c>
      <c r="I22" s="140">
        <v>8</v>
      </c>
      <c r="J22" s="115" t="s">
        <v>513</v>
      </c>
      <c r="K22" s="116" t="s">
        <v>513</v>
      </c>
    </row>
    <row r="23" spans="1:11" ht="14.1" customHeight="1" x14ac:dyDescent="0.2">
      <c r="A23" s="306">
        <v>23</v>
      </c>
      <c r="B23" s="307" t="s">
        <v>240</v>
      </c>
      <c r="C23" s="308"/>
      <c r="D23" s="113">
        <v>0.28933092224231466</v>
      </c>
      <c r="E23" s="115">
        <v>8</v>
      </c>
      <c r="F23" s="114">
        <v>11</v>
      </c>
      <c r="G23" s="114">
        <v>23</v>
      </c>
      <c r="H23" s="114">
        <v>18</v>
      </c>
      <c r="I23" s="140">
        <v>27</v>
      </c>
      <c r="J23" s="115">
        <v>-19</v>
      </c>
      <c r="K23" s="116">
        <v>-70.370370370370367</v>
      </c>
    </row>
    <row r="24" spans="1:11" ht="14.1" customHeight="1" x14ac:dyDescent="0.2">
      <c r="A24" s="306">
        <v>24</v>
      </c>
      <c r="B24" s="307" t="s">
        <v>241</v>
      </c>
      <c r="C24" s="308"/>
      <c r="D24" s="113">
        <v>6.9801084990958406</v>
      </c>
      <c r="E24" s="115">
        <v>193</v>
      </c>
      <c r="F24" s="114">
        <v>55</v>
      </c>
      <c r="G24" s="114">
        <v>102</v>
      </c>
      <c r="H24" s="114">
        <v>92</v>
      </c>
      <c r="I24" s="140">
        <v>69</v>
      </c>
      <c r="J24" s="115">
        <v>124</v>
      </c>
      <c r="K24" s="116">
        <v>179.71014492753622</v>
      </c>
    </row>
    <row r="25" spans="1:11" ht="14.1" customHeight="1" x14ac:dyDescent="0.2">
      <c r="A25" s="306">
        <v>25</v>
      </c>
      <c r="B25" s="307" t="s">
        <v>242</v>
      </c>
      <c r="C25" s="308"/>
      <c r="D25" s="113">
        <v>2.8571428571428572</v>
      </c>
      <c r="E25" s="115">
        <v>79</v>
      </c>
      <c r="F25" s="114">
        <v>36</v>
      </c>
      <c r="G25" s="114">
        <v>32</v>
      </c>
      <c r="H25" s="114">
        <v>67</v>
      </c>
      <c r="I25" s="140">
        <v>74</v>
      </c>
      <c r="J25" s="115">
        <v>5</v>
      </c>
      <c r="K25" s="116">
        <v>6.756756756756757</v>
      </c>
    </row>
    <row r="26" spans="1:11" ht="14.1" customHeight="1" x14ac:dyDescent="0.2">
      <c r="A26" s="306">
        <v>26</v>
      </c>
      <c r="B26" s="307" t="s">
        <v>243</v>
      </c>
      <c r="C26" s="308"/>
      <c r="D26" s="113">
        <v>1.9891500904159132</v>
      </c>
      <c r="E26" s="115">
        <v>55</v>
      </c>
      <c r="F26" s="114">
        <v>23</v>
      </c>
      <c r="G26" s="114">
        <v>32</v>
      </c>
      <c r="H26" s="114">
        <v>57</v>
      </c>
      <c r="I26" s="140">
        <v>62</v>
      </c>
      <c r="J26" s="115">
        <v>-7</v>
      </c>
      <c r="K26" s="116">
        <v>-11.290322580645162</v>
      </c>
    </row>
    <row r="27" spans="1:11" ht="14.1" customHeight="1" x14ac:dyDescent="0.2">
      <c r="A27" s="306">
        <v>27</v>
      </c>
      <c r="B27" s="307" t="s">
        <v>244</v>
      </c>
      <c r="C27" s="308"/>
      <c r="D27" s="113">
        <v>2.8571428571428572</v>
      </c>
      <c r="E27" s="115">
        <v>79</v>
      </c>
      <c r="F27" s="114">
        <v>17</v>
      </c>
      <c r="G27" s="114">
        <v>21</v>
      </c>
      <c r="H27" s="114">
        <v>34</v>
      </c>
      <c r="I27" s="140">
        <v>31</v>
      </c>
      <c r="J27" s="115">
        <v>48</v>
      </c>
      <c r="K27" s="116">
        <v>154.83870967741936</v>
      </c>
    </row>
    <row r="28" spans="1:11" ht="14.1" customHeight="1" x14ac:dyDescent="0.2">
      <c r="A28" s="306">
        <v>28</v>
      </c>
      <c r="B28" s="307" t="s">
        <v>245</v>
      </c>
      <c r="C28" s="308"/>
      <c r="D28" s="113">
        <v>0.21699819168173598</v>
      </c>
      <c r="E28" s="115">
        <v>6</v>
      </c>
      <c r="F28" s="114">
        <v>7</v>
      </c>
      <c r="G28" s="114">
        <v>10</v>
      </c>
      <c r="H28" s="114" t="s">
        <v>513</v>
      </c>
      <c r="I28" s="140">
        <v>12</v>
      </c>
      <c r="J28" s="115">
        <v>-6</v>
      </c>
      <c r="K28" s="116">
        <v>-50</v>
      </c>
    </row>
    <row r="29" spans="1:11" ht="14.1" customHeight="1" x14ac:dyDescent="0.2">
      <c r="A29" s="306">
        <v>29</v>
      </c>
      <c r="B29" s="307" t="s">
        <v>246</v>
      </c>
      <c r="C29" s="308"/>
      <c r="D29" s="113">
        <v>4.4846292947558775</v>
      </c>
      <c r="E29" s="115">
        <v>124</v>
      </c>
      <c r="F29" s="114">
        <v>110</v>
      </c>
      <c r="G29" s="114">
        <v>119</v>
      </c>
      <c r="H29" s="114">
        <v>98</v>
      </c>
      <c r="I29" s="140">
        <v>138</v>
      </c>
      <c r="J29" s="115">
        <v>-14</v>
      </c>
      <c r="K29" s="116">
        <v>-10.144927536231885</v>
      </c>
    </row>
    <row r="30" spans="1:11" ht="14.1" customHeight="1" x14ac:dyDescent="0.2">
      <c r="A30" s="306" t="s">
        <v>247</v>
      </c>
      <c r="B30" s="307" t="s">
        <v>248</v>
      </c>
      <c r="C30" s="308"/>
      <c r="D30" s="113">
        <v>0.21699819168173598</v>
      </c>
      <c r="E30" s="115">
        <v>6</v>
      </c>
      <c r="F30" s="114">
        <v>0</v>
      </c>
      <c r="G30" s="114" t="s">
        <v>513</v>
      </c>
      <c r="H30" s="114">
        <v>4</v>
      </c>
      <c r="I30" s="140" t="s">
        <v>513</v>
      </c>
      <c r="J30" s="115" t="s">
        <v>513</v>
      </c>
      <c r="K30" s="116" t="s">
        <v>513</v>
      </c>
    </row>
    <row r="31" spans="1:11" ht="14.1" customHeight="1" x14ac:dyDescent="0.2">
      <c r="A31" s="306" t="s">
        <v>249</v>
      </c>
      <c r="B31" s="307" t="s">
        <v>250</v>
      </c>
      <c r="C31" s="308"/>
      <c r="D31" s="113">
        <v>4.267631103074141</v>
      </c>
      <c r="E31" s="115">
        <v>118</v>
      </c>
      <c r="F31" s="114" t="s">
        <v>513</v>
      </c>
      <c r="G31" s="114">
        <v>108</v>
      </c>
      <c r="H31" s="114">
        <v>94</v>
      </c>
      <c r="I31" s="140">
        <v>131</v>
      </c>
      <c r="J31" s="115">
        <v>-13</v>
      </c>
      <c r="K31" s="116">
        <v>-9.9236641221374047</v>
      </c>
    </row>
    <row r="32" spans="1:11" ht="14.1" customHeight="1" x14ac:dyDescent="0.2">
      <c r="A32" s="306">
        <v>31</v>
      </c>
      <c r="B32" s="307" t="s">
        <v>251</v>
      </c>
      <c r="C32" s="308"/>
      <c r="D32" s="113">
        <v>0.39783001808318263</v>
      </c>
      <c r="E32" s="115">
        <v>11</v>
      </c>
      <c r="F32" s="114">
        <v>10</v>
      </c>
      <c r="G32" s="114">
        <v>10</v>
      </c>
      <c r="H32" s="114">
        <v>13</v>
      </c>
      <c r="I32" s="140">
        <v>19</v>
      </c>
      <c r="J32" s="115">
        <v>-8</v>
      </c>
      <c r="K32" s="116">
        <v>-42.10526315789474</v>
      </c>
    </row>
    <row r="33" spans="1:11" ht="14.1" customHeight="1" x14ac:dyDescent="0.2">
      <c r="A33" s="306">
        <v>32</v>
      </c>
      <c r="B33" s="307" t="s">
        <v>252</v>
      </c>
      <c r="C33" s="308"/>
      <c r="D33" s="113">
        <v>0.83182640144665465</v>
      </c>
      <c r="E33" s="115">
        <v>23</v>
      </c>
      <c r="F33" s="114">
        <v>21</v>
      </c>
      <c r="G33" s="114">
        <v>32</v>
      </c>
      <c r="H33" s="114">
        <v>22</v>
      </c>
      <c r="I33" s="140">
        <v>15</v>
      </c>
      <c r="J33" s="115">
        <v>8</v>
      </c>
      <c r="K33" s="116">
        <v>53.333333333333336</v>
      </c>
    </row>
    <row r="34" spans="1:11" ht="14.1" customHeight="1" x14ac:dyDescent="0.2">
      <c r="A34" s="306">
        <v>33</v>
      </c>
      <c r="B34" s="307" t="s">
        <v>253</v>
      </c>
      <c r="C34" s="308"/>
      <c r="D34" s="113">
        <v>0.86799276672694392</v>
      </c>
      <c r="E34" s="115">
        <v>24</v>
      </c>
      <c r="F34" s="114">
        <v>25</v>
      </c>
      <c r="G34" s="114">
        <v>49</v>
      </c>
      <c r="H34" s="114">
        <v>27</v>
      </c>
      <c r="I34" s="140">
        <v>25</v>
      </c>
      <c r="J34" s="115">
        <v>-1</v>
      </c>
      <c r="K34" s="116">
        <v>-4</v>
      </c>
    </row>
    <row r="35" spans="1:11" ht="14.1" customHeight="1" x14ac:dyDescent="0.2">
      <c r="A35" s="306">
        <v>34</v>
      </c>
      <c r="B35" s="307" t="s">
        <v>254</v>
      </c>
      <c r="C35" s="308"/>
      <c r="D35" s="113">
        <v>1.6636528028933093</v>
      </c>
      <c r="E35" s="115">
        <v>46</v>
      </c>
      <c r="F35" s="114">
        <v>35</v>
      </c>
      <c r="G35" s="114">
        <v>48</v>
      </c>
      <c r="H35" s="114">
        <v>29</v>
      </c>
      <c r="I35" s="140">
        <v>50</v>
      </c>
      <c r="J35" s="115">
        <v>-4</v>
      </c>
      <c r="K35" s="116">
        <v>-8</v>
      </c>
    </row>
    <row r="36" spans="1:11" ht="14.1" customHeight="1" x14ac:dyDescent="0.2">
      <c r="A36" s="306">
        <v>41</v>
      </c>
      <c r="B36" s="307" t="s">
        <v>255</v>
      </c>
      <c r="C36" s="308"/>
      <c r="D36" s="113">
        <v>0.97649186256781195</v>
      </c>
      <c r="E36" s="115">
        <v>27</v>
      </c>
      <c r="F36" s="114">
        <v>4</v>
      </c>
      <c r="G36" s="114">
        <v>10</v>
      </c>
      <c r="H36" s="114">
        <v>15</v>
      </c>
      <c r="I36" s="140">
        <v>15</v>
      </c>
      <c r="J36" s="115">
        <v>12</v>
      </c>
      <c r="K36" s="116">
        <v>80</v>
      </c>
    </row>
    <row r="37" spans="1:11" ht="14.1" customHeight="1" x14ac:dyDescent="0.2">
      <c r="A37" s="306">
        <v>42</v>
      </c>
      <c r="B37" s="307" t="s">
        <v>256</v>
      </c>
      <c r="C37" s="308"/>
      <c r="D37" s="113" t="s">
        <v>513</v>
      </c>
      <c r="E37" s="115" t="s">
        <v>513</v>
      </c>
      <c r="F37" s="114">
        <v>0</v>
      </c>
      <c r="G37" s="114" t="s">
        <v>513</v>
      </c>
      <c r="H37" s="114" t="s">
        <v>513</v>
      </c>
      <c r="I37" s="140" t="s">
        <v>513</v>
      </c>
      <c r="J37" s="115" t="s">
        <v>513</v>
      </c>
      <c r="K37" s="116" t="s">
        <v>513</v>
      </c>
    </row>
    <row r="38" spans="1:11" ht="14.1" customHeight="1" x14ac:dyDescent="0.2">
      <c r="A38" s="306">
        <v>43</v>
      </c>
      <c r="B38" s="307" t="s">
        <v>257</v>
      </c>
      <c r="C38" s="308"/>
      <c r="D38" s="113">
        <v>1.1573236889692586</v>
      </c>
      <c r="E38" s="115">
        <v>32</v>
      </c>
      <c r="F38" s="114">
        <v>33</v>
      </c>
      <c r="G38" s="114">
        <v>41</v>
      </c>
      <c r="H38" s="114">
        <v>20</v>
      </c>
      <c r="I38" s="140">
        <v>28</v>
      </c>
      <c r="J38" s="115">
        <v>4</v>
      </c>
      <c r="K38" s="116">
        <v>14.285714285714286</v>
      </c>
    </row>
    <row r="39" spans="1:11" ht="14.1" customHeight="1" x14ac:dyDescent="0.2">
      <c r="A39" s="306">
        <v>51</v>
      </c>
      <c r="B39" s="307" t="s">
        <v>258</v>
      </c>
      <c r="C39" s="308"/>
      <c r="D39" s="113">
        <v>4.5207956600361667</v>
      </c>
      <c r="E39" s="115">
        <v>125</v>
      </c>
      <c r="F39" s="114">
        <v>100</v>
      </c>
      <c r="G39" s="114">
        <v>122</v>
      </c>
      <c r="H39" s="114">
        <v>103</v>
      </c>
      <c r="I39" s="140">
        <v>84</v>
      </c>
      <c r="J39" s="115">
        <v>41</v>
      </c>
      <c r="K39" s="116">
        <v>48.80952380952381</v>
      </c>
    </row>
    <row r="40" spans="1:11" ht="14.1" customHeight="1" x14ac:dyDescent="0.2">
      <c r="A40" s="306" t="s">
        <v>259</v>
      </c>
      <c r="B40" s="307" t="s">
        <v>260</v>
      </c>
      <c r="C40" s="308"/>
      <c r="D40" s="113">
        <v>4.2314647377938517</v>
      </c>
      <c r="E40" s="115">
        <v>117</v>
      </c>
      <c r="F40" s="114">
        <v>91</v>
      </c>
      <c r="G40" s="114">
        <v>114</v>
      </c>
      <c r="H40" s="114">
        <v>93</v>
      </c>
      <c r="I40" s="140">
        <v>77</v>
      </c>
      <c r="J40" s="115">
        <v>40</v>
      </c>
      <c r="K40" s="116">
        <v>51.948051948051948</v>
      </c>
    </row>
    <row r="41" spans="1:11" ht="14.1" customHeight="1" x14ac:dyDescent="0.2">
      <c r="A41" s="306"/>
      <c r="B41" s="307" t="s">
        <v>261</v>
      </c>
      <c r="C41" s="308"/>
      <c r="D41" s="113">
        <v>2.7848101265822787</v>
      </c>
      <c r="E41" s="115">
        <v>77</v>
      </c>
      <c r="F41" s="114">
        <v>69</v>
      </c>
      <c r="G41" s="114">
        <v>91</v>
      </c>
      <c r="H41" s="114">
        <v>64</v>
      </c>
      <c r="I41" s="140">
        <v>56</v>
      </c>
      <c r="J41" s="115">
        <v>21</v>
      </c>
      <c r="K41" s="116">
        <v>37.5</v>
      </c>
    </row>
    <row r="42" spans="1:11" ht="14.1" customHeight="1" x14ac:dyDescent="0.2">
      <c r="A42" s="306">
        <v>52</v>
      </c>
      <c r="B42" s="307" t="s">
        <v>262</v>
      </c>
      <c r="C42" s="308"/>
      <c r="D42" s="113">
        <v>2.4593128390596743</v>
      </c>
      <c r="E42" s="115">
        <v>68</v>
      </c>
      <c r="F42" s="114">
        <v>91</v>
      </c>
      <c r="G42" s="114">
        <v>66</v>
      </c>
      <c r="H42" s="114">
        <v>56</v>
      </c>
      <c r="I42" s="140">
        <v>75</v>
      </c>
      <c r="J42" s="115">
        <v>-7</v>
      </c>
      <c r="K42" s="116">
        <v>-9.3333333333333339</v>
      </c>
    </row>
    <row r="43" spans="1:11" ht="14.1" customHeight="1" x14ac:dyDescent="0.2">
      <c r="A43" s="306" t="s">
        <v>263</v>
      </c>
      <c r="B43" s="307" t="s">
        <v>264</v>
      </c>
      <c r="C43" s="308"/>
      <c r="D43" s="113">
        <v>2.3508137432188065</v>
      </c>
      <c r="E43" s="115">
        <v>65</v>
      </c>
      <c r="F43" s="114">
        <v>89</v>
      </c>
      <c r="G43" s="114">
        <v>64</v>
      </c>
      <c r="H43" s="114">
        <v>53</v>
      </c>
      <c r="I43" s="140">
        <v>75</v>
      </c>
      <c r="J43" s="115">
        <v>-10</v>
      </c>
      <c r="K43" s="116">
        <v>-13.333333333333334</v>
      </c>
    </row>
    <row r="44" spans="1:11" ht="14.1" customHeight="1" x14ac:dyDescent="0.2">
      <c r="A44" s="306">
        <v>53</v>
      </c>
      <c r="B44" s="307" t="s">
        <v>265</v>
      </c>
      <c r="C44" s="308"/>
      <c r="D44" s="113">
        <v>0.72332730560578662</v>
      </c>
      <c r="E44" s="115">
        <v>20</v>
      </c>
      <c r="F44" s="114">
        <v>13</v>
      </c>
      <c r="G44" s="114">
        <v>18</v>
      </c>
      <c r="H44" s="114">
        <v>16</v>
      </c>
      <c r="I44" s="140">
        <v>12</v>
      </c>
      <c r="J44" s="115">
        <v>8</v>
      </c>
      <c r="K44" s="116">
        <v>66.666666666666671</v>
      </c>
    </row>
    <row r="45" spans="1:11" ht="14.1" customHeight="1" x14ac:dyDescent="0.2">
      <c r="A45" s="306" t="s">
        <v>266</v>
      </c>
      <c r="B45" s="307" t="s">
        <v>267</v>
      </c>
      <c r="C45" s="308"/>
      <c r="D45" s="113">
        <v>0.68716094032549724</v>
      </c>
      <c r="E45" s="115">
        <v>19</v>
      </c>
      <c r="F45" s="114">
        <v>10</v>
      </c>
      <c r="G45" s="114">
        <v>16</v>
      </c>
      <c r="H45" s="114">
        <v>15</v>
      </c>
      <c r="I45" s="140">
        <v>10</v>
      </c>
      <c r="J45" s="115">
        <v>9</v>
      </c>
      <c r="K45" s="116">
        <v>90</v>
      </c>
    </row>
    <row r="46" spans="1:11" ht="14.1" customHeight="1" x14ac:dyDescent="0.2">
      <c r="A46" s="306">
        <v>54</v>
      </c>
      <c r="B46" s="307" t="s">
        <v>268</v>
      </c>
      <c r="C46" s="308"/>
      <c r="D46" s="113">
        <v>3.508137432188065</v>
      </c>
      <c r="E46" s="115">
        <v>97</v>
      </c>
      <c r="F46" s="114">
        <v>55</v>
      </c>
      <c r="G46" s="114">
        <v>59</v>
      </c>
      <c r="H46" s="114">
        <v>72</v>
      </c>
      <c r="I46" s="140">
        <v>101</v>
      </c>
      <c r="J46" s="115">
        <v>-4</v>
      </c>
      <c r="K46" s="116">
        <v>-3.9603960396039604</v>
      </c>
    </row>
    <row r="47" spans="1:11" ht="14.1" customHeight="1" x14ac:dyDescent="0.2">
      <c r="A47" s="306">
        <v>61</v>
      </c>
      <c r="B47" s="307" t="s">
        <v>269</v>
      </c>
      <c r="C47" s="308"/>
      <c r="D47" s="113">
        <v>2.965641952983725</v>
      </c>
      <c r="E47" s="115">
        <v>82</v>
      </c>
      <c r="F47" s="114">
        <v>41</v>
      </c>
      <c r="G47" s="114">
        <v>60</v>
      </c>
      <c r="H47" s="114">
        <v>44</v>
      </c>
      <c r="I47" s="140">
        <v>74</v>
      </c>
      <c r="J47" s="115">
        <v>8</v>
      </c>
      <c r="K47" s="116">
        <v>10.810810810810811</v>
      </c>
    </row>
    <row r="48" spans="1:11" ht="14.1" customHeight="1" x14ac:dyDescent="0.2">
      <c r="A48" s="306">
        <v>62</v>
      </c>
      <c r="B48" s="307" t="s">
        <v>270</v>
      </c>
      <c r="C48" s="308"/>
      <c r="D48" s="113">
        <v>6.3652802893309222</v>
      </c>
      <c r="E48" s="115">
        <v>176</v>
      </c>
      <c r="F48" s="114">
        <v>151</v>
      </c>
      <c r="G48" s="114">
        <v>223</v>
      </c>
      <c r="H48" s="114">
        <v>148</v>
      </c>
      <c r="I48" s="140">
        <v>177</v>
      </c>
      <c r="J48" s="115">
        <v>-1</v>
      </c>
      <c r="K48" s="116">
        <v>-0.56497175141242939</v>
      </c>
    </row>
    <row r="49" spans="1:11" ht="14.1" customHeight="1" x14ac:dyDescent="0.2">
      <c r="A49" s="306">
        <v>63</v>
      </c>
      <c r="B49" s="307" t="s">
        <v>271</v>
      </c>
      <c r="C49" s="308"/>
      <c r="D49" s="113">
        <v>6.763110307414105</v>
      </c>
      <c r="E49" s="115">
        <v>187</v>
      </c>
      <c r="F49" s="114">
        <v>198</v>
      </c>
      <c r="G49" s="114">
        <v>227</v>
      </c>
      <c r="H49" s="114">
        <v>159</v>
      </c>
      <c r="I49" s="140">
        <v>222</v>
      </c>
      <c r="J49" s="115">
        <v>-35</v>
      </c>
      <c r="K49" s="116">
        <v>-15.765765765765765</v>
      </c>
    </row>
    <row r="50" spans="1:11" ht="14.1" customHeight="1" x14ac:dyDescent="0.2">
      <c r="A50" s="306" t="s">
        <v>272</v>
      </c>
      <c r="B50" s="307" t="s">
        <v>273</v>
      </c>
      <c r="C50" s="308"/>
      <c r="D50" s="113">
        <v>1.7721518987341771</v>
      </c>
      <c r="E50" s="115">
        <v>49</v>
      </c>
      <c r="F50" s="114">
        <v>73</v>
      </c>
      <c r="G50" s="114">
        <v>78</v>
      </c>
      <c r="H50" s="114">
        <v>51</v>
      </c>
      <c r="I50" s="140">
        <v>64</v>
      </c>
      <c r="J50" s="115">
        <v>-15</v>
      </c>
      <c r="K50" s="116">
        <v>-23.4375</v>
      </c>
    </row>
    <row r="51" spans="1:11" ht="14.1" customHeight="1" x14ac:dyDescent="0.2">
      <c r="A51" s="306" t="s">
        <v>274</v>
      </c>
      <c r="B51" s="307" t="s">
        <v>275</v>
      </c>
      <c r="C51" s="308"/>
      <c r="D51" s="113">
        <v>4.7739602169981916</v>
      </c>
      <c r="E51" s="115">
        <v>132</v>
      </c>
      <c r="F51" s="114">
        <v>112</v>
      </c>
      <c r="G51" s="114">
        <v>132</v>
      </c>
      <c r="H51" s="114">
        <v>104</v>
      </c>
      <c r="I51" s="140">
        <v>143</v>
      </c>
      <c r="J51" s="115">
        <v>-11</v>
      </c>
      <c r="K51" s="116">
        <v>-7.6923076923076925</v>
      </c>
    </row>
    <row r="52" spans="1:11" ht="14.1" customHeight="1" x14ac:dyDescent="0.2">
      <c r="A52" s="306">
        <v>71</v>
      </c>
      <c r="B52" s="307" t="s">
        <v>276</v>
      </c>
      <c r="C52" s="308"/>
      <c r="D52" s="113">
        <v>10.994575045207956</v>
      </c>
      <c r="E52" s="115">
        <v>304</v>
      </c>
      <c r="F52" s="114">
        <v>223</v>
      </c>
      <c r="G52" s="114">
        <v>253</v>
      </c>
      <c r="H52" s="114">
        <v>240</v>
      </c>
      <c r="I52" s="140">
        <v>372</v>
      </c>
      <c r="J52" s="115">
        <v>-68</v>
      </c>
      <c r="K52" s="116">
        <v>-18.27956989247312</v>
      </c>
    </row>
    <row r="53" spans="1:11" ht="14.1" customHeight="1" x14ac:dyDescent="0.2">
      <c r="A53" s="306" t="s">
        <v>277</v>
      </c>
      <c r="B53" s="307" t="s">
        <v>278</v>
      </c>
      <c r="C53" s="308"/>
      <c r="D53" s="113">
        <v>5.0632911392405067</v>
      </c>
      <c r="E53" s="115">
        <v>140</v>
      </c>
      <c r="F53" s="114">
        <v>121</v>
      </c>
      <c r="G53" s="114">
        <v>112</v>
      </c>
      <c r="H53" s="114">
        <v>121</v>
      </c>
      <c r="I53" s="140">
        <v>146</v>
      </c>
      <c r="J53" s="115">
        <v>-6</v>
      </c>
      <c r="K53" s="116">
        <v>-4.1095890410958908</v>
      </c>
    </row>
    <row r="54" spans="1:11" ht="14.1" customHeight="1" x14ac:dyDescent="0.2">
      <c r="A54" s="306" t="s">
        <v>279</v>
      </c>
      <c r="B54" s="307" t="s">
        <v>280</v>
      </c>
      <c r="C54" s="308"/>
      <c r="D54" s="113">
        <v>4.7016274864376131</v>
      </c>
      <c r="E54" s="115">
        <v>130</v>
      </c>
      <c r="F54" s="114">
        <v>85</v>
      </c>
      <c r="G54" s="114">
        <v>120</v>
      </c>
      <c r="H54" s="114">
        <v>105</v>
      </c>
      <c r="I54" s="140">
        <v>208</v>
      </c>
      <c r="J54" s="115">
        <v>-78</v>
      </c>
      <c r="K54" s="116">
        <v>-37.5</v>
      </c>
    </row>
    <row r="55" spans="1:11" ht="14.1" customHeight="1" x14ac:dyDescent="0.2">
      <c r="A55" s="306">
        <v>72</v>
      </c>
      <c r="B55" s="307" t="s">
        <v>281</v>
      </c>
      <c r="C55" s="308"/>
      <c r="D55" s="113">
        <v>2.9294755877034357</v>
      </c>
      <c r="E55" s="115">
        <v>81</v>
      </c>
      <c r="F55" s="114">
        <v>64</v>
      </c>
      <c r="G55" s="114">
        <v>61</v>
      </c>
      <c r="H55" s="114">
        <v>61</v>
      </c>
      <c r="I55" s="140">
        <v>68</v>
      </c>
      <c r="J55" s="115">
        <v>13</v>
      </c>
      <c r="K55" s="116">
        <v>19.117647058823529</v>
      </c>
    </row>
    <row r="56" spans="1:11" ht="14.1" customHeight="1" x14ac:dyDescent="0.2">
      <c r="A56" s="306" t="s">
        <v>282</v>
      </c>
      <c r="B56" s="307" t="s">
        <v>283</v>
      </c>
      <c r="C56" s="308"/>
      <c r="D56" s="113">
        <v>0.72332730560578662</v>
      </c>
      <c r="E56" s="115">
        <v>20</v>
      </c>
      <c r="F56" s="114">
        <v>27</v>
      </c>
      <c r="G56" s="114">
        <v>23</v>
      </c>
      <c r="H56" s="114">
        <v>19</v>
      </c>
      <c r="I56" s="140">
        <v>27</v>
      </c>
      <c r="J56" s="115">
        <v>-7</v>
      </c>
      <c r="K56" s="116">
        <v>-25.925925925925927</v>
      </c>
    </row>
    <row r="57" spans="1:11" ht="14.1" customHeight="1" x14ac:dyDescent="0.2">
      <c r="A57" s="306" t="s">
        <v>284</v>
      </c>
      <c r="B57" s="307" t="s">
        <v>285</v>
      </c>
      <c r="C57" s="308"/>
      <c r="D57" s="113">
        <v>1.7721518987341771</v>
      </c>
      <c r="E57" s="115">
        <v>49</v>
      </c>
      <c r="F57" s="114">
        <v>27</v>
      </c>
      <c r="G57" s="114">
        <v>30</v>
      </c>
      <c r="H57" s="114">
        <v>31</v>
      </c>
      <c r="I57" s="140">
        <v>34</v>
      </c>
      <c r="J57" s="115">
        <v>15</v>
      </c>
      <c r="K57" s="116">
        <v>44.117647058823529</v>
      </c>
    </row>
    <row r="58" spans="1:11" ht="14.1" customHeight="1" x14ac:dyDescent="0.2">
      <c r="A58" s="306">
        <v>73</v>
      </c>
      <c r="B58" s="307" t="s">
        <v>286</v>
      </c>
      <c r="C58" s="308"/>
      <c r="D58" s="113">
        <v>1.6636528028933093</v>
      </c>
      <c r="E58" s="115">
        <v>46</v>
      </c>
      <c r="F58" s="114">
        <v>42</v>
      </c>
      <c r="G58" s="114">
        <v>43</v>
      </c>
      <c r="H58" s="114">
        <v>28</v>
      </c>
      <c r="I58" s="140">
        <v>56</v>
      </c>
      <c r="J58" s="115">
        <v>-10</v>
      </c>
      <c r="K58" s="116">
        <v>-17.857142857142858</v>
      </c>
    </row>
    <row r="59" spans="1:11" ht="14.1" customHeight="1" x14ac:dyDescent="0.2">
      <c r="A59" s="306" t="s">
        <v>287</v>
      </c>
      <c r="B59" s="307" t="s">
        <v>288</v>
      </c>
      <c r="C59" s="308"/>
      <c r="D59" s="113">
        <v>0.97649186256781195</v>
      </c>
      <c r="E59" s="115">
        <v>27</v>
      </c>
      <c r="F59" s="114">
        <v>17</v>
      </c>
      <c r="G59" s="114">
        <v>20</v>
      </c>
      <c r="H59" s="114">
        <v>8</v>
      </c>
      <c r="I59" s="140">
        <v>24</v>
      </c>
      <c r="J59" s="115">
        <v>3</v>
      </c>
      <c r="K59" s="116">
        <v>12.5</v>
      </c>
    </row>
    <row r="60" spans="1:11" ht="14.1" customHeight="1" x14ac:dyDescent="0.2">
      <c r="A60" s="306">
        <v>81</v>
      </c>
      <c r="B60" s="307" t="s">
        <v>289</v>
      </c>
      <c r="C60" s="308"/>
      <c r="D60" s="113">
        <v>11.320072332730561</v>
      </c>
      <c r="E60" s="115">
        <v>313</v>
      </c>
      <c r="F60" s="114">
        <v>208</v>
      </c>
      <c r="G60" s="114">
        <v>211</v>
      </c>
      <c r="H60" s="114">
        <v>192</v>
      </c>
      <c r="I60" s="140">
        <v>230</v>
      </c>
      <c r="J60" s="115">
        <v>83</v>
      </c>
      <c r="K60" s="116">
        <v>36.086956521739133</v>
      </c>
    </row>
    <row r="61" spans="1:11" ht="14.1" customHeight="1" x14ac:dyDescent="0.2">
      <c r="A61" s="306" t="s">
        <v>290</v>
      </c>
      <c r="B61" s="307" t="s">
        <v>291</v>
      </c>
      <c r="C61" s="308"/>
      <c r="D61" s="113">
        <v>2.206148282097649</v>
      </c>
      <c r="E61" s="115">
        <v>61</v>
      </c>
      <c r="F61" s="114">
        <v>51</v>
      </c>
      <c r="G61" s="114">
        <v>73</v>
      </c>
      <c r="H61" s="114">
        <v>46</v>
      </c>
      <c r="I61" s="140">
        <v>75</v>
      </c>
      <c r="J61" s="115">
        <v>-14</v>
      </c>
      <c r="K61" s="116">
        <v>-18.666666666666668</v>
      </c>
    </row>
    <row r="62" spans="1:11" ht="14.1" customHeight="1" x14ac:dyDescent="0.2">
      <c r="A62" s="306" t="s">
        <v>292</v>
      </c>
      <c r="B62" s="307" t="s">
        <v>293</v>
      </c>
      <c r="C62" s="308"/>
      <c r="D62" s="113">
        <v>4.6292947558770345</v>
      </c>
      <c r="E62" s="115">
        <v>128</v>
      </c>
      <c r="F62" s="114">
        <v>106</v>
      </c>
      <c r="G62" s="114">
        <v>83</v>
      </c>
      <c r="H62" s="114">
        <v>99</v>
      </c>
      <c r="I62" s="140">
        <v>88</v>
      </c>
      <c r="J62" s="115">
        <v>40</v>
      </c>
      <c r="K62" s="116">
        <v>45.454545454545453</v>
      </c>
    </row>
    <row r="63" spans="1:11" ht="14.1" customHeight="1" x14ac:dyDescent="0.2">
      <c r="A63" s="306"/>
      <c r="B63" s="307" t="s">
        <v>294</v>
      </c>
      <c r="C63" s="308"/>
      <c r="D63" s="113">
        <v>4.4484629294755873</v>
      </c>
      <c r="E63" s="115">
        <v>123</v>
      </c>
      <c r="F63" s="114">
        <v>104</v>
      </c>
      <c r="G63" s="114">
        <v>79</v>
      </c>
      <c r="H63" s="114">
        <v>97</v>
      </c>
      <c r="I63" s="140">
        <v>85</v>
      </c>
      <c r="J63" s="115">
        <v>38</v>
      </c>
      <c r="K63" s="116">
        <v>44.705882352941174</v>
      </c>
    </row>
    <row r="64" spans="1:11" ht="14.1" customHeight="1" x14ac:dyDescent="0.2">
      <c r="A64" s="306" t="s">
        <v>295</v>
      </c>
      <c r="B64" s="307" t="s">
        <v>296</v>
      </c>
      <c r="C64" s="308"/>
      <c r="D64" s="113">
        <v>2.1338155515370705</v>
      </c>
      <c r="E64" s="115">
        <v>59</v>
      </c>
      <c r="F64" s="114">
        <v>16</v>
      </c>
      <c r="G64" s="114">
        <v>21</v>
      </c>
      <c r="H64" s="114">
        <v>21</v>
      </c>
      <c r="I64" s="140">
        <v>26</v>
      </c>
      <c r="J64" s="115">
        <v>33</v>
      </c>
      <c r="K64" s="116">
        <v>126.92307692307692</v>
      </c>
    </row>
    <row r="65" spans="1:11" ht="14.1" customHeight="1" x14ac:dyDescent="0.2">
      <c r="A65" s="306" t="s">
        <v>297</v>
      </c>
      <c r="B65" s="307" t="s">
        <v>298</v>
      </c>
      <c r="C65" s="308"/>
      <c r="D65" s="113">
        <v>0.94032549728752257</v>
      </c>
      <c r="E65" s="115">
        <v>26</v>
      </c>
      <c r="F65" s="114">
        <v>10</v>
      </c>
      <c r="G65" s="114">
        <v>10</v>
      </c>
      <c r="H65" s="114">
        <v>11</v>
      </c>
      <c r="I65" s="140">
        <v>17</v>
      </c>
      <c r="J65" s="115">
        <v>9</v>
      </c>
      <c r="K65" s="116">
        <v>52.941176470588232</v>
      </c>
    </row>
    <row r="66" spans="1:11" ht="14.1" customHeight="1" x14ac:dyDescent="0.2">
      <c r="A66" s="306">
        <v>82</v>
      </c>
      <c r="B66" s="307" t="s">
        <v>299</v>
      </c>
      <c r="C66" s="308"/>
      <c r="D66" s="113">
        <v>3.3996383363471971</v>
      </c>
      <c r="E66" s="115">
        <v>94</v>
      </c>
      <c r="F66" s="114">
        <v>83</v>
      </c>
      <c r="G66" s="114">
        <v>142</v>
      </c>
      <c r="H66" s="114">
        <v>80</v>
      </c>
      <c r="I66" s="140">
        <v>92</v>
      </c>
      <c r="J66" s="115">
        <v>2</v>
      </c>
      <c r="K66" s="116">
        <v>2.1739130434782608</v>
      </c>
    </row>
    <row r="67" spans="1:11" ht="14.1" customHeight="1" x14ac:dyDescent="0.2">
      <c r="A67" s="306" t="s">
        <v>300</v>
      </c>
      <c r="B67" s="307" t="s">
        <v>301</v>
      </c>
      <c r="C67" s="308"/>
      <c r="D67" s="113">
        <v>2.6039783001808319</v>
      </c>
      <c r="E67" s="115">
        <v>72</v>
      </c>
      <c r="F67" s="114">
        <v>55</v>
      </c>
      <c r="G67" s="114">
        <v>106</v>
      </c>
      <c r="H67" s="114">
        <v>51</v>
      </c>
      <c r="I67" s="140">
        <v>60</v>
      </c>
      <c r="J67" s="115">
        <v>12</v>
      </c>
      <c r="K67" s="116">
        <v>20</v>
      </c>
    </row>
    <row r="68" spans="1:11" ht="14.1" customHeight="1" x14ac:dyDescent="0.2">
      <c r="A68" s="306" t="s">
        <v>302</v>
      </c>
      <c r="B68" s="307" t="s">
        <v>303</v>
      </c>
      <c r="C68" s="308"/>
      <c r="D68" s="113">
        <v>0.47016274864376129</v>
      </c>
      <c r="E68" s="115">
        <v>13</v>
      </c>
      <c r="F68" s="114">
        <v>20</v>
      </c>
      <c r="G68" s="114">
        <v>20</v>
      </c>
      <c r="H68" s="114">
        <v>25</v>
      </c>
      <c r="I68" s="140">
        <v>22</v>
      </c>
      <c r="J68" s="115">
        <v>-9</v>
      </c>
      <c r="K68" s="116">
        <v>-40.909090909090907</v>
      </c>
    </row>
    <row r="69" spans="1:11" ht="14.1" customHeight="1" x14ac:dyDescent="0.2">
      <c r="A69" s="306">
        <v>83</v>
      </c>
      <c r="B69" s="307" t="s">
        <v>304</v>
      </c>
      <c r="C69" s="308"/>
      <c r="D69" s="113">
        <v>3.5443037974683542</v>
      </c>
      <c r="E69" s="115">
        <v>98</v>
      </c>
      <c r="F69" s="114">
        <v>98</v>
      </c>
      <c r="G69" s="114">
        <v>139</v>
      </c>
      <c r="H69" s="114">
        <v>67</v>
      </c>
      <c r="I69" s="140">
        <v>95</v>
      </c>
      <c r="J69" s="115">
        <v>3</v>
      </c>
      <c r="K69" s="116">
        <v>3.1578947368421053</v>
      </c>
    </row>
    <row r="70" spans="1:11" ht="14.1" customHeight="1" x14ac:dyDescent="0.2">
      <c r="A70" s="306" t="s">
        <v>305</v>
      </c>
      <c r="B70" s="307" t="s">
        <v>306</v>
      </c>
      <c r="C70" s="308"/>
      <c r="D70" s="113">
        <v>2.6763110307414104</v>
      </c>
      <c r="E70" s="115">
        <v>74</v>
      </c>
      <c r="F70" s="114">
        <v>64</v>
      </c>
      <c r="G70" s="114">
        <v>93</v>
      </c>
      <c r="H70" s="114">
        <v>44</v>
      </c>
      <c r="I70" s="140">
        <v>61</v>
      </c>
      <c r="J70" s="115">
        <v>13</v>
      </c>
      <c r="K70" s="116">
        <v>21.311475409836067</v>
      </c>
    </row>
    <row r="71" spans="1:11" ht="14.1" customHeight="1" x14ac:dyDescent="0.2">
      <c r="A71" s="306"/>
      <c r="B71" s="307" t="s">
        <v>307</v>
      </c>
      <c r="C71" s="308"/>
      <c r="D71" s="113">
        <v>1.7721518987341771</v>
      </c>
      <c r="E71" s="115">
        <v>49</v>
      </c>
      <c r="F71" s="114">
        <v>37</v>
      </c>
      <c r="G71" s="114">
        <v>73</v>
      </c>
      <c r="H71" s="114">
        <v>23</v>
      </c>
      <c r="I71" s="140">
        <v>44</v>
      </c>
      <c r="J71" s="115">
        <v>5</v>
      </c>
      <c r="K71" s="116">
        <v>11.363636363636363</v>
      </c>
    </row>
    <row r="72" spans="1:11" ht="14.1" customHeight="1" x14ac:dyDescent="0.2">
      <c r="A72" s="306">
        <v>84</v>
      </c>
      <c r="B72" s="307" t="s">
        <v>308</v>
      </c>
      <c r="C72" s="308"/>
      <c r="D72" s="113">
        <v>0.43399638336347196</v>
      </c>
      <c r="E72" s="115">
        <v>12</v>
      </c>
      <c r="F72" s="114">
        <v>12</v>
      </c>
      <c r="G72" s="114">
        <v>41</v>
      </c>
      <c r="H72" s="114">
        <v>15</v>
      </c>
      <c r="I72" s="140">
        <v>7</v>
      </c>
      <c r="J72" s="115">
        <v>5</v>
      </c>
      <c r="K72" s="116">
        <v>71.428571428571431</v>
      </c>
    </row>
    <row r="73" spans="1:11" ht="14.1" customHeight="1" x14ac:dyDescent="0.2">
      <c r="A73" s="306" t="s">
        <v>309</v>
      </c>
      <c r="B73" s="307" t="s">
        <v>310</v>
      </c>
      <c r="C73" s="308"/>
      <c r="D73" s="113">
        <v>0.25316455696202533</v>
      </c>
      <c r="E73" s="115">
        <v>7</v>
      </c>
      <c r="F73" s="114">
        <v>4</v>
      </c>
      <c r="G73" s="114">
        <v>15</v>
      </c>
      <c r="H73" s="114" t="s">
        <v>513</v>
      </c>
      <c r="I73" s="140">
        <v>0</v>
      </c>
      <c r="J73" s="115">
        <v>7</v>
      </c>
      <c r="K73" s="116" t="s">
        <v>514</v>
      </c>
    </row>
    <row r="74" spans="1:11" ht="14.1" customHeight="1" x14ac:dyDescent="0.2">
      <c r="A74" s="306" t="s">
        <v>311</v>
      </c>
      <c r="B74" s="307" t="s">
        <v>312</v>
      </c>
      <c r="C74" s="308"/>
      <c r="D74" s="113" t="s">
        <v>513</v>
      </c>
      <c r="E74" s="115" t="s">
        <v>513</v>
      </c>
      <c r="F74" s="114">
        <v>4</v>
      </c>
      <c r="G74" s="114">
        <v>17</v>
      </c>
      <c r="H74" s="114">
        <v>6</v>
      </c>
      <c r="I74" s="140">
        <v>5</v>
      </c>
      <c r="J74" s="115" t="s">
        <v>513</v>
      </c>
      <c r="K74" s="116" t="s">
        <v>513</v>
      </c>
    </row>
    <row r="75" spans="1:11" ht="14.1" customHeight="1" x14ac:dyDescent="0.2">
      <c r="A75" s="306" t="s">
        <v>313</v>
      </c>
      <c r="B75" s="307" t="s">
        <v>314</v>
      </c>
      <c r="C75" s="308"/>
      <c r="D75" s="113" t="s">
        <v>513</v>
      </c>
      <c r="E75" s="115" t="s">
        <v>513</v>
      </c>
      <c r="F75" s="114">
        <v>0</v>
      </c>
      <c r="G75" s="114" t="s">
        <v>513</v>
      </c>
      <c r="H75" s="114">
        <v>0</v>
      </c>
      <c r="I75" s="140">
        <v>0</v>
      </c>
      <c r="J75" s="115" t="s">
        <v>513</v>
      </c>
      <c r="K75" s="116" t="s">
        <v>513</v>
      </c>
    </row>
    <row r="76" spans="1:11" ht="14.1" customHeight="1" x14ac:dyDescent="0.2">
      <c r="A76" s="306">
        <v>91</v>
      </c>
      <c r="B76" s="307" t="s">
        <v>315</v>
      </c>
      <c r="C76" s="308"/>
      <c r="D76" s="113">
        <v>0.18083182640144665</v>
      </c>
      <c r="E76" s="115">
        <v>5</v>
      </c>
      <c r="F76" s="114" t="s">
        <v>513</v>
      </c>
      <c r="G76" s="114" t="s">
        <v>513</v>
      </c>
      <c r="H76" s="114" t="s">
        <v>513</v>
      </c>
      <c r="I76" s="140" t="s">
        <v>513</v>
      </c>
      <c r="J76" s="115" t="s">
        <v>513</v>
      </c>
      <c r="K76" s="116" t="s">
        <v>513</v>
      </c>
    </row>
    <row r="77" spans="1:11" ht="14.1" customHeight="1" x14ac:dyDescent="0.2">
      <c r="A77" s="306">
        <v>92</v>
      </c>
      <c r="B77" s="307" t="s">
        <v>316</v>
      </c>
      <c r="C77" s="308"/>
      <c r="D77" s="113">
        <v>1.8806509945750451</v>
      </c>
      <c r="E77" s="115">
        <v>52</v>
      </c>
      <c r="F77" s="114">
        <v>51</v>
      </c>
      <c r="G77" s="114">
        <v>64</v>
      </c>
      <c r="H77" s="114">
        <v>51</v>
      </c>
      <c r="I77" s="140">
        <v>51</v>
      </c>
      <c r="J77" s="115">
        <v>1</v>
      </c>
      <c r="K77" s="116">
        <v>1.9607843137254901</v>
      </c>
    </row>
    <row r="78" spans="1:11" ht="14.1" customHeight="1" x14ac:dyDescent="0.2">
      <c r="A78" s="306">
        <v>93</v>
      </c>
      <c r="B78" s="307" t="s">
        <v>317</v>
      </c>
      <c r="C78" s="308"/>
      <c r="D78" s="113">
        <v>0.18083182640144665</v>
      </c>
      <c r="E78" s="115">
        <v>5</v>
      </c>
      <c r="F78" s="114" t="s">
        <v>513</v>
      </c>
      <c r="G78" s="114">
        <v>9</v>
      </c>
      <c r="H78" s="114">
        <v>3</v>
      </c>
      <c r="I78" s="140">
        <v>3</v>
      </c>
      <c r="J78" s="115">
        <v>2</v>
      </c>
      <c r="K78" s="116">
        <v>66.666666666666671</v>
      </c>
    </row>
    <row r="79" spans="1:11" ht="14.1" customHeight="1" x14ac:dyDescent="0.2">
      <c r="A79" s="306">
        <v>94</v>
      </c>
      <c r="B79" s="307" t="s">
        <v>318</v>
      </c>
      <c r="C79" s="308"/>
      <c r="D79" s="113">
        <v>9.113924050632912</v>
      </c>
      <c r="E79" s="115">
        <v>252</v>
      </c>
      <c r="F79" s="114">
        <v>170</v>
      </c>
      <c r="G79" s="114">
        <v>237</v>
      </c>
      <c r="H79" s="114">
        <v>264</v>
      </c>
      <c r="I79" s="140">
        <v>236</v>
      </c>
      <c r="J79" s="115">
        <v>16</v>
      </c>
      <c r="K79" s="116">
        <v>6.7796610169491522</v>
      </c>
    </row>
    <row r="80" spans="1:11" ht="14.1" customHeight="1" x14ac:dyDescent="0.2">
      <c r="A80" s="306" t="s">
        <v>319</v>
      </c>
      <c r="B80" s="307" t="s">
        <v>320</v>
      </c>
      <c r="C80" s="308"/>
      <c r="D80" s="113">
        <v>0</v>
      </c>
      <c r="E80" s="115">
        <v>0</v>
      </c>
      <c r="F80" s="114">
        <v>0</v>
      </c>
      <c r="G80" s="114">
        <v>0</v>
      </c>
      <c r="H80" s="114">
        <v>0</v>
      </c>
      <c r="I80" s="140" t="s">
        <v>513</v>
      </c>
      <c r="J80" s="115" t="s">
        <v>513</v>
      </c>
      <c r="K80" s="116" t="s">
        <v>513</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30478</v>
      </c>
      <c r="C10" s="114">
        <v>13523</v>
      </c>
      <c r="D10" s="114">
        <v>16955</v>
      </c>
      <c r="E10" s="114">
        <v>24207</v>
      </c>
      <c r="F10" s="114">
        <v>6265</v>
      </c>
      <c r="G10" s="114">
        <v>3163</v>
      </c>
      <c r="H10" s="114">
        <v>8512</v>
      </c>
      <c r="I10" s="115">
        <v>7358</v>
      </c>
      <c r="J10" s="114">
        <v>4898</v>
      </c>
      <c r="K10" s="114">
        <v>2460</v>
      </c>
      <c r="L10" s="423">
        <v>3682</v>
      </c>
      <c r="M10" s="424">
        <v>3507</v>
      </c>
    </row>
    <row r="11" spans="1:13" ht="11.1" customHeight="1" x14ac:dyDescent="0.2">
      <c r="A11" s="422" t="s">
        <v>387</v>
      </c>
      <c r="B11" s="115">
        <v>30572</v>
      </c>
      <c r="C11" s="114">
        <v>13540</v>
      </c>
      <c r="D11" s="114">
        <v>17032</v>
      </c>
      <c r="E11" s="114">
        <v>24271</v>
      </c>
      <c r="F11" s="114">
        <v>6295</v>
      </c>
      <c r="G11" s="114">
        <v>3082</v>
      </c>
      <c r="H11" s="114">
        <v>8645</v>
      </c>
      <c r="I11" s="115">
        <v>7536</v>
      </c>
      <c r="J11" s="114">
        <v>4978</v>
      </c>
      <c r="K11" s="114">
        <v>2558</v>
      </c>
      <c r="L11" s="423">
        <v>3723</v>
      </c>
      <c r="M11" s="424">
        <v>3694</v>
      </c>
    </row>
    <row r="12" spans="1:13" ht="11.1" customHeight="1" x14ac:dyDescent="0.2">
      <c r="A12" s="422" t="s">
        <v>388</v>
      </c>
      <c r="B12" s="115">
        <v>30671</v>
      </c>
      <c r="C12" s="114">
        <v>13512</v>
      </c>
      <c r="D12" s="114">
        <v>17159</v>
      </c>
      <c r="E12" s="114">
        <v>24276</v>
      </c>
      <c r="F12" s="114">
        <v>6389</v>
      </c>
      <c r="G12" s="114">
        <v>3298</v>
      </c>
      <c r="H12" s="114">
        <v>8734</v>
      </c>
      <c r="I12" s="115">
        <v>7418</v>
      </c>
      <c r="J12" s="114">
        <v>4764</v>
      </c>
      <c r="K12" s="114">
        <v>2654</v>
      </c>
      <c r="L12" s="423">
        <v>4590</v>
      </c>
      <c r="M12" s="424">
        <v>4561</v>
      </c>
    </row>
    <row r="13" spans="1:13" s="110" customFormat="1" ht="11.1" customHeight="1" x14ac:dyDescent="0.2">
      <c r="A13" s="422" t="s">
        <v>389</v>
      </c>
      <c r="B13" s="115">
        <v>30478</v>
      </c>
      <c r="C13" s="114">
        <v>13327</v>
      </c>
      <c r="D13" s="114">
        <v>17151</v>
      </c>
      <c r="E13" s="114">
        <v>23966</v>
      </c>
      <c r="F13" s="114">
        <v>6504</v>
      </c>
      <c r="G13" s="114">
        <v>3130</v>
      </c>
      <c r="H13" s="114">
        <v>8858</v>
      </c>
      <c r="I13" s="115">
        <v>7343</v>
      </c>
      <c r="J13" s="114">
        <v>4702</v>
      </c>
      <c r="K13" s="114">
        <v>2641</v>
      </c>
      <c r="L13" s="423">
        <v>3314</v>
      </c>
      <c r="M13" s="424">
        <v>3562</v>
      </c>
    </row>
    <row r="14" spans="1:13" ht="15" customHeight="1" x14ac:dyDescent="0.2">
      <c r="A14" s="422" t="s">
        <v>390</v>
      </c>
      <c r="B14" s="115">
        <v>30525</v>
      </c>
      <c r="C14" s="114">
        <v>13376</v>
      </c>
      <c r="D14" s="114">
        <v>17149</v>
      </c>
      <c r="E14" s="114">
        <v>23232</v>
      </c>
      <c r="F14" s="114">
        <v>7291</v>
      </c>
      <c r="G14" s="114">
        <v>3065</v>
      </c>
      <c r="H14" s="114">
        <v>8966</v>
      </c>
      <c r="I14" s="115">
        <v>7260</v>
      </c>
      <c r="J14" s="114">
        <v>4624</v>
      </c>
      <c r="K14" s="114">
        <v>2636</v>
      </c>
      <c r="L14" s="423">
        <v>3910</v>
      </c>
      <c r="M14" s="424">
        <v>3779</v>
      </c>
    </row>
    <row r="15" spans="1:13" ht="11.1" customHeight="1" x14ac:dyDescent="0.2">
      <c r="A15" s="422" t="s">
        <v>387</v>
      </c>
      <c r="B15" s="115">
        <v>30663</v>
      </c>
      <c r="C15" s="114">
        <v>13483</v>
      </c>
      <c r="D15" s="114">
        <v>17180</v>
      </c>
      <c r="E15" s="114">
        <v>23254</v>
      </c>
      <c r="F15" s="114">
        <v>7409</v>
      </c>
      <c r="G15" s="114">
        <v>2987</v>
      </c>
      <c r="H15" s="114">
        <v>9110</v>
      </c>
      <c r="I15" s="115">
        <v>7280</v>
      </c>
      <c r="J15" s="114">
        <v>4639</v>
      </c>
      <c r="K15" s="114">
        <v>2641</v>
      </c>
      <c r="L15" s="423">
        <v>3699</v>
      </c>
      <c r="M15" s="424">
        <v>3588</v>
      </c>
    </row>
    <row r="16" spans="1:13" ht="11.1" customHeight="1" x14ac:dyDescent="0.2">
      <c r="A16" s="422" t="s">
        <v>388</v>
      </c>
      <c r="B16" s="115">
        <v>31195</v>
      </c>
      <c r="C16" s="114">
        <v>13809</v>
      </c>
      <c r="D16" s="114">
        <v>17386</v>
      </c>
      <c r="E16" s="114">
        <v>23679</v>
      </c>
      <c r="F16" s="114">
        <v>7482</v>
      </c>
      <c r="G16" s="114">
        <v>3312</v>
      </c>
      <c r="H16" s="114">
        <v>9264</v>
      </c>
      <c r="I16" s="115">
        <v>7394</v>
      </c>
      <c r="J16" s="114">
        <v>4639</v>
      </c>
      <c r="K16" s="114">
        <v>2755</v>
      </c>
      <c r="L16" s="423">
        <v>4959</v>
      </c>
      <c r="M16" s="424">
        <v>4579</v>
      </c>
    </row>
    <row r="17" spans="1:13" s="110" customFormat="1" ht="11.1" customHeight="1" x14ac:dyDescent="0.2">
      <c r="A17" s="422" t="s">
        <v>389</v>
      </c>
      <c r="B17" s="115">
        <v>31147</v>
      </c>
      <c r="C17" s="114">
        <v>13727</v>
      </c>
      <c r="D17" s="114">
        <v>17420</v>
      </c>
      <c r="E17" s="114">
        <v>23519</v>
      </c>
      <c r="F17" s="114">
        <v>7608</v>
      </c>
      <c r="G17" s="114">
        <v>3247</v>
      </c>
      <c r="H17" s="114">
        <v>9372</v>
      </c>
      <c r="I17" s="115">
        <v>7354</v>
      </c>
      <c r="J17" s="114">
        <v>4603</v>
      </c>
      <c r="K17" s="114">
        <v>2751</v>
      </c>
      <c r="L17" s="423">
        <v>3786</v>
      </c>
      <c r="M17" s="424">
        <v>3980</v>
      </c>
    </row>
    <row r="18" spans="1:13" ht="15" customHeight="1" x14ac:dyDescent="0.2">
      <c r="A18" s="422" t="s">
        <v>391</v>
      </c>
      <c r="B18" s="115">
        <v>31306</v>
      </c>
      <c r="C18" s="114">
        <v>13762</v>
      </c>
      <c r="D18" s="114">
        <v>17544</v>
      </c>
      <c r="E18" s="114">
        <v>23441</v>
      </c>
      <c r="F18" s="114">
        <v>7846</v>
      </c>
      <c r="G18" s="114">
        <v>3269</v>
      </c>
      <c r="H18" s="114">
        <v>9508</v>
      </c>
      <c r="I18" s="115">
        <v>7158</v>
      </c>
      <c r="J18" s="114">
        <v>4440</v>
      </c>
      <c r="K18" s="114">
        <v>2718</v>
      </c>
      <c r="L18" s="423">
        <v>4262</v>
      </c>
      <c r="M18" s="424">
        <v>4116</v>
      </c>
    </row>
    <row r="19" spans="1:13" ht="11.1" customHeight="1" x14ac:dyDescent="0.2">
      <c r="A19" s="422" t="s">
        <v>387</v>
      </c>
      <c r="B19" s="115">
        <v>31363</v>
      </c>
      <c r="C19" s="114">
        <v>13783</v>
      </c>
      <c r="D19" s="114">
        <v>17580</v>
      </c>
      <c r="E19" s="114">
        <v>23493</v>
      </c>
      <c r="F19" s="114">
        <v>7862</v>
      </c>
      <c r="G19" s="114">
        <v>3203</v>
      </c>
      <c r="H19" s="114">
        <v>9694</v>
      </c>
      <c r="I19" s="115">
        <v>7274</v>
      </c>
      <c r="J19" s="114">
        <v>4572</v>
      </c>
      <c r="K19" s="114">
        <v>2702</v>
      </c>
      <c r="L19" s="423">
        <v>3968</v>
      </c>
      <c r="M19" s="424">
        <v>3902</v>
      </c>
    </row>
    <row r="20" spans="1:13" ht="11.1" customHeight="1" x14ac:dyDescent="0.2">
      <c r="A20" s="422" t="s">
        <v>388</v>
      </c>
      <c r="B20" s="115">
        <v>31630</v>
      </c>
      <c r="C20" s="114">
        <v>13889</v>
      </c>
      <c r="D20" s="114">
        <v>17741</v>
      </c>
      <c r="E20" s="114">
        <v>23743</v>
      </c>
      <c r="F20" s="114">
        <v>7883</v>
      </c>
      <c r="G20" s="114">
        <v>3444</v>
      </c>
      <c r="H20" s="114">
        <v>9839</v>
      </c>
      <c r="I20" s="115">
        <v>7271</v>
      </c>
      <c r="J20" s="114">
        <v>4475</v>
      </c>
      <c r="K20" s="114">
        <v>2796</v>
      </c>
      <c r="L20" s="423">
        <v>4889</v>
      </c>
      <c r="M20" s="424">
        <v>4767</v>
      </c>
    </row>
    <row r="21" spans="1:13" s="110" customFormat="1" ht="11.1" customHeight="1" x14ac:dyDescent="0.2">
      <c r="A21" s="422" t="s">
        <v>389</v>
      </c>
      <c r="B21" s="115">
        <v>29453</v>
      </c>
      <c r="C21" s="114">
        <v>12802</v>
      </c>
      <c r="D21" s="114">
        <v>16651</v>
      </c>
      <c r="E21" s="114">
        <v>21618</v>
      </c>
      <c r="F21" s="114">
        <v>7833</v>
      </c>
      <c r="G21" s="114">
        <v>3244</v>
      </c>
      <c r="H21" s="114">
        <v>9584</v>
      </c>
      <c r="I21" s="115">
        <v>7068</v>
      </c>
      <c r="J21" s="114">
        <v>4348</v>
      </c>
      <c r="K21" s="114">
        <v>2720</v>
      </c>
      <c r="L21" s="423">
        <v>3818</v>
      </c>
      <c r="M21" s="424">
        <v>3880</v>
      </c>
    </row>
    <row r="22" spans="1:13" ht="15" customHeight="1" x14ac:dyDescent="0.2">
      <c r="A22" s="422" t="s">
        <v>392</v>
      </c>
      <c r="B22" s="115">
        <v>29404</v>
      </c>
      <c r="C22" s="114">
        <v>12785</v>
      </c>
      <c r="D22" s="114">
        <v>16619</v>
      </c>
      <c r="E22" s="114">
        <v>21508</v>
      </c>
      <c r="F22" s="114">
        <v>7896</v>
      </c>
      <c r="G22" s="114">
        <v>3094</v>
      </c>
      <c r="H22" s="114">
        <v>9736</v>
      </c>
      <c r="I22" s="115">
        <v>7046</v>
      </c>
      <c r="J22" s="114">
        <v>4362</v>
      </c>
      <c r="K22" s="114">
        <v>2684</v>
      </c>
      <c r="L22" s="423">
        <v>2354</v>
      </c>
      <c r="M22" s="424">
        <v>2458</v>
      </c>
    </row>
    <row r="23" spans="1:13" ht="11.1" customHeight="1" x14ac:dyDescent="0.2">
      <c r="A23" s="422" t="s">
        <v>387</v>
      </c>
      <c r="B23" s="115">
        <v>29405</v>
      </c>
      <c r="C23" s="114">
        <v>12827</v>
      </c>
      <c r="D23" s="114">
        <v>16578</v>
      </c>
      <c r="E23" s="114">
        <v>21421</v>
      </c>
      <c r="F23" s="114">
        <v>7984</v>
      </c>
      <c r="G23" s="114">
        <v>2964</v>
      </c>
      <c r="H23" s="114">
        <v>9909</v>
      </c>
      <c r="I23" s="115">
        <v>7138</v>
      </c>
      <c r="J23" s="114">
        <v>4398</v>
      </c>
      <c r="K23" s="114">
        <v>2740</v>
      </c>
      <c r="L23" s="423">
        <v>1648</v>
      </c>
      <c r="M23" s="424">
        <v>1683</v>
      </c>
    </row>
    <row r="24" spans="1:13" ht="11.1" customHeight="1" x14ac:dyDescent="0.2">
      <c r="A24" s="422" t="s">
        <v>388</v>
      </c>
      <c r="B24" s="115">
        <v>29851</v>
      </c>
      <c r="C24" s="114">
        <v>13059</v>
      </c>
      <c r="D24" s="114">
        <v>16792</v>
      </c>
      <c r="E24" s="114">
        <v>21735</v>
      </c>
      <c r="F24" s="114">
        <v>8116</v>
      </c>
      <c r="G24" s="114">
        <v>3231</v>
      </c>
      <c r="H24" s="114">
        <v>10018</v>
      </c>
      <c r="I24" s="115">
        <v>7260</v>
      </c>
      <c r="J24" s="114">
        <v>4446</v>
      </c>
      <c r="K24" s="114">
        <v>2814</v>
      </c>
      <c r="L24" s="423">
        <v>2573</v>
      </c>
      <c r="M24" s="424">
        <v>2291</v>
      </c>
    </row>
    <row r="25" spans="1:13" s="110" customFormat="1" ht="11.1" customHeight="1" x14ac:dyDescent="0.2">
      <c r="A25" s="422" t="s">
        <v>389</v>
      </c>
      <c r="B25" s="115">
        <v>29780</v>
      </c>
      <c r="C25" s="114">
        <v>12997</v>
      </c>
      <c r="D25" s="114">
        <v>16783</v>
      </c>
      <c r="E25" s="114">
        <v>21627</v>
      </c>
      <c r="F25" s="114">
        <v>8153</v>
      </c>
      <c r="G25" s="114">
        <v>3191</v>
      </c>
      <c r="H25" s="114">
        <v>10090</v>
      </c>
      <c r="I25" s="115">
        <v>7234</v>
      </c>
      <c r="J25" s="114">
        <v>4425</v>
      </c>
      <c r="K25" s="114">
        <v>2809</v>
      </c>
      <c r="L25" s="423">
        <v>1709</v>
      </c>
      <c r="M25" s="424">
        <v>1800</v>
      </c>
    </row>
    <row r="26" spans="1:13" ht="15" customHeight="1" x14ac:dyDescent="0.2">
      <c r="A26" s="422" t="s">
        <v>393</v>
      </c>
      <c r="B26" s="115">
        <v>28364</v>
      </c>
      <c r="C26" s="114">
        <v>12740</v>
      </c>
      <c r="D26" s="114">
        <v>15624</v>
      </c>
      <c r="E26" s="114">
        <v>20948</v>
      </c>
      <c r="F26" s="114">
        <v>7416</v>
      </c>
      <c r="G26" s="114">
        <v>2993</v>
      </c>
      <c r="H26" s="114">
        <v>9518</v>
      </c>
      <c r="I26" s="115">
        <v>7001</v>
      </c>
      <c r="J26" s="114">
        <v>4308</v>
      </c>
      <c r="K26" s="114">
        <v>2693</v>
      </c>
      <c r="L26" s="423">
        <v>2183</v>
      </c>
      <c r="M26" s="424">
        <v>2330</v>
      </c>
    </row>
    <row r="27" spans="1:13" ht="11.1" customHeight="1" x14ac:dyDescent="0.2">
      <c r="A27" s="422" t="s">
        <v>387</v>
      </c>
      <c r="B27" s="115">
        <v>28561</v>
      </c>
      <c r="C27" s="114">
        <v>12843</v>
      </c>
      <c r="D27" s="114">
        <v>15718</v>
      </c>
      <c r="E27" s="114">
        <v>21020</v>
      </c>
      <c r="F27" s="114">
        <v>7541</v>
      </c>
      <c r="G27" s="114">
        <v>2916</v>
      </c>
      <c r="H27" s="114">
        <v>9758</v>
      </c>
      <c r="I27" s="115">
        <v>7092</v>
      </c>
      <c r="J27" s="114">
        <v>4344</v>
      </c>
      <c r="K27" s="114">
        <v>2748</v>
      </c>
      <c r="L27" s="423">
        <v>1624</v>
      </c>
      <c r="M27" s="424">
        <v>1485</v>
      </c>
    </row>
    <row r="28" spans="1:13" ht="11.1" customHeight="1" x14ac:dyDescent="0.2">
      <c r="A28" s="422" t="s">
        <v>388</v>
      </c>
      <c r="B28" s="115">
        <v>29110</v>
      </c>
      <c r="C28" s="114">
        <v>13089</v>
      </c>
      <c r="D28" s="114">
        <v>16021</v>
      </c>
      <c r="E28" s="114">
        <v>21412</v>
      </c>
      <c r="F28" s="114">
        <v>7698</v>
      </c>
      <c r="G28" s="114">
        <v>3229</v>
      </c>
      <c r="H28" s="114">
        <v>9872</v>
      </c>
      <c r="I28" s="115">
        <v>8125</v>
      </c>
      <c r="J28" s="114">
        <v>5050</v>
      </c>
      <c r="K28" s="114">
        <v>3075</v>
      </c>
      <c r="L28" s="423">
        <v>2708</v>
      </c>
      <c r="M28" s="424">
        <v>2289</v>
      </c>
    </row>
    <row r="29" spans="1:13" s="110" customFormat="1" ht="11.1" customHeight="1" x14ac:dyDescent="0.2">
      <c r="A29" s="422" t="s">
        <v>389</v>
      </c>
      <c r="B29" s="115">
        <v>28944</v>
      </c>
      <c r="C29" s="114">
        <v>12955</v>
      </c>
      <c r="D29" s="114">
        <v>15989</v>
      </c>
      <c r="E29" s="114">
        <v>21232</v>
      </c>
      <c r="F29" s="114">
        <v>7712</v>
      </c>
      <c r="G29" s="114">
        <v>3100</v>
      </c>
      <c r="H29" s="114">
        <v>9875</v>
      </c>
      <c r="I29" s="115">
        <v>8160</v>
      </c>
      <c r="J29" s="114">
        <v>5047</v>
      </c>
      <c r="K29" s="114">
        <v>3113</v>
      </c>
      <c r="L29" s="423">
        <v>1638</v>
      </c>
      <c r="M29" s="424">
        <v>1817</v>
      </c>
    </row>
    <row r="30" spans="1:13" ht="15" customHeight="1" x14ac:dyDescent="0.2">
      <c r="A30" s="422" t="s">
        <v>394</v>
      </c>
      <c r="B30" s="115">
        <v>28964</v>
      </c>
      <c r="C30" s="114">
        <v>12912</v>
      </c>
      <c r="D30" s="114">
        <v>16052</v>
      </c>
      <c r="E30" s="114">
        <v>21191</v>
      </c>
      <c r="F30" s="114">
        <v>7773</v>
      </c>
      <c r="G30" s="114">
        <v>2971</v>
      </c>
      <c r="H30" s="114">
        <v>9937</v>
      </c>
      <c r="I30" s="115">
        <v>7978</v>
      </c>
      <c r="J30" s="114">
        <v>4908</v>
      </c>
      <c r="K30" s="114">
        <v>3070</v>
      </c>
      <c r="L30" s="423">
        <v>2093</v>
      </c>
      <c r="M30" s="424">
        <v>2120</v>
      </c>
    </row>
    <row r="31" spans="1:13" ht="11.1" customHeight="1" x14ac:dyDescent="0.2">
      <c r="A31" s="422" t="s">
        <v>387</v>
      </c>
      <c r="B31" s="115">
        <v>28973</v>
      </c>
      <c r="C31" s="114">
        <v>12925</v>
      </c>
      <c r="D31" s="114">
        <v>16048</v>
      </c>
      <c r="E31" s="114">
        <v>21161</v>
      </c>
      <c r="F31" s="114">
        <v>7812</v>
      </c>
      <c r="G31" s="114">
        <v>2907</v>
      </c>
      <c r="H31" s="114">
        <v>9959</v>
      </c>
      <c r="I31" s="115">
        <v>8087</v>
      </c>
      <c r="J31" s="114">
        <v>4995</v>
      </c>
      <c r="K31" s="114">
        <v>3092</v>
      </c>
      <c r="L31" s="423">
        <v>1792</v>
      </c>
      <c r="M31" s="424">
        <v>1789</v>
      </c>
    </row>
    <row r="32" spans="1:13" ht="11.1" customHeight="1" x14ac:dyDescent="0.2">
      <c r="A32" s="422" t="s">
        <v>388</v>
      </c>
      <c r="B32" s="115">
        <v>29420</v>
      </c>
      <c r="C32" s="114">
        <v>13156</v>
      </c>
      <c r="D32" s="114">
        <v>16264</v>
      </c>
      <c r="E32" s="114">
        <v>21558</v>
      </c>
      <c r="F32" s="114">
        <v>7862</v>
      </c>
      <c r="G32" s="114">
        <v>3123</v>
      </c>
      <c r="H32" s="114">
        <v>10053</v>
      </c>
      <c r="I32" s="115">
        <v>8181</v>
      </c>
      <c r="J32" s="114">
        <v>4995</v>
      </c>
      <c r="K32" s="114">
        <v>3186</v>
      </c>
      <c r="L32" s="423">
        <v>2889</v>
      </c>
      <c r="M32" s="424">
        <v>2558</v>
      </c>
    </row>
    <row r="33" spans="1:13" s="110" customFormat="1" ht="11.1" customHeight="1" x14ac:dyDescent="0.2">
      <c r="A33" s="422" t="s">
        <v>389</v>
      </c>
      <c r="B33" s="115">
        <v>29454</v>
      </c>
      <c r="C33" s="114">
        <v>13147</v>
      </c>
      <c r="D33" s="114">
        <v>16307</v>
      </c>
      <c r="E33" s="114">
        <v>21521</v>
      </c>
      <c r="F33" s="114">
        <v>7933</v>
      </c>
      <c r="G33" s="114">
        <v>3043</v>
      </c>
      <c r="H33" s="114">
        <v>10111</v>
      </c>
      <c r="I33" s="115">
        <v>8108</v>
      </c>
      <c r="J33" s="114">
        <v>4983</v>
      </c>
      <c r="K33" s="114">
        <v>3125</v>
      </c>
      <c r="L33" s="423">
        <v>2225</v>
      </c>
      <c r="M33" s="424">
        <v>2159</v>
      </c>
    </row>
    <row r="34" spans="1:13" ht="15" customHeight="1" x14ac:dyDescent="0.2">
      <c r="A34" s="422" t="s">
        <v>395</v>
      </c>
      <c r="B34" s="115">
        <v>29381</v>
      </c>
      <c r="C34" s="114">
        <v>13123</v>
      </c>
      <c r="D34" s="114">
        <v>16258</v>
      </c>
      <c r="E34" s="114">
        <v>21441</v>
      </c>
      <c r="F34" s="114">
        <v>7940</v>
      </c>
      <c r="G34" s="114">
        <v>2942</v>
      </c>
      <c r="H34" s="114">
        <v>10214</v>
      </c>
      <c r="I34" s="115">
        <v>8047</v>
      </c>
      <c r="J34" s="114">
        <v>4898</v>
      </c>
      <c r="K34" s="114">
        <v>3149</v>
      </c>
      <c r="L34" s="423">
        <v>2320</v>
      </c>
      <c r="M34" s="424">
        <v>2409</v>
      </c>
    </row>
    <row r="35" spans="1:13" ht="11.1" customHeight="1" x14ac:dyDescent="0.2">
      <c r="A35" s="422" t="s">
        <v>387</v>
      </c>
      <c r="B35" s="115">
        <v>29534</v>
      </c>
      <c r="C35" s="114">
        <v>13251</v>
      </c>
      <c r="D35" s="114">
        <v>16283</v>
      </c>
      <c r="E35" s="114">
        <v>21468</v>
      </c>
      <c r="F35" s="114">
        <v>8066</v>
      </c>
      <c r="G35" s="114">
        <v>2919</v>
      </c>
      <c r="H35" s="114">
        <v>10363</v>
      </c>
      <c r="I35" s="115">
        <v>8258</v>
      </c>
      <c r="J35" s="114">
        <v>5015</v>
      </c>
      <c r="K35" s="114">
        <v>3243</v>
      </c>
      <c r="L35" s="423">
        <v>1990</v>
      </c>
      <c r="M35" s="424">
        <v>1844</v>
      </c>
    </row>
    <row r="36" spans="1:13" ht="11.1" customHeight="1" x14ac:dyDescent="0.2">
      <c r="A36" s="422" t="s">
        <v>388</v>
      </c>
      <c r="B36" s="115">
        <v>29904</v>
      </c>
      <c r="C36" s="114">
        <v>13421</v>
      </c>
      <c r="D36" s="114">
        <v>16483</v>
      </c>
      <c r="E36" s="114">
        <v>21810</v>
      </c>
      <c r="F36" s="114">
        <v>8094</v>
      </c>
      <c r="G36" s="114">
        <v>3114</v>
      </c>
      <c r="H36" s="114">
        <v>10458</v>
      </c>
      <c r="I36" s="115">
        <v>8139</v>
      </c>
      <c r="J36" s="114">
        <v>4888</v>
      </c>
      <c r="K36" s="114">
        <v>3251</v>
      </c>
      <c r="L36" s="423">
        <v>2982</v>
      </c>
      <c r="M36" s="424">
        <v>2727</v>
      </c>
    </row>
    <row r="37" spans="1:13" s="110" customFormat="1" ht="11.1" customHeight="1" x14ac:dyDescent="0.2">
      <c r="A37" s="422" t="s">
        <v>389</v>
      </c>
      <c r="B37" s="115">
        <v>30150</v>
      </c>
      <c r="C37" s="114">
        <v>13435</v>
      </c>
      <c r="D37" s="114">
        <v>16715</v>
      </c>
      <c r="E37" s="114">
        <v>21799</v>
      </c>
      <c r="F37" s="114">
        <v>8351</v>
      </c>
      <c r="G37" s="114">
        <v>3105</v>
      </c>
      <c r="H37" s="114">
        <v>10695</v>
      </c>
      <c r="I37" s="115">
        <v>8148</v>
      </c>
      <c r="J37" s="114">
        <v>4926</v>
      </c>
      <c r="K37" s="114">
        <v>3222</v>
      </c>
      <c r="L37" s="423">
        <v>1830</v>
      </c>
      <c r="M37" s="424">
        <v>1875</v>
      </c>
    </row>
    <row r="38" spans="1:13" ht="15" customHeight="1" x14ac:dyDescent="0.2">
      <c r="A38" s="425" t="s">
        <v>396</v>
      </c>
      <c r="B38" s="115">
        <v>30472</v>
      </c>
      <c r="C38" s="114">
        <v>13553</v>
      </c>
      <c r="D38" s="114">
        <v>16919</v>
      </c>
      <c r="E38" s="114">
        <v>21990</v>
      </c>
      <c r="F38" s="114">
        <v>8482</v>
      </c>
      <c r="G38" s="114">
        <v>2964</v>
      </c>
      <c r="H38" s="114">
        <v>10951</v>
      </c>
      <c r="I38" s="115">
        <v>8004</v>
      </c>
      <c r="J38" s="114">
        <v>4851</v>
      </c>
      <c r="K38" s="114">
        <v>3153</v>
      </c>
      <c r="L38" s="423">
        <v>2307</v>
      </c>
      <c r="M38" s="424">
        <v>2167</v>
      </c>
    </row>
    <row r="39" spans="1:13" ht="11.1" customHeight="1" x14ac:dyDescent="0.2">
      <c r="A39" s="422" t="s">
        <v>387</v>
      </c>
      <c r="B39" s="115">
        <v>30680</v>
      </c>
      <c r="C39" s="114">
        <v>13714</v>
      </c>
      <c r="D39" s="114">
        <v>16966</v>
      </c>
      <c r="E39" s="114">
        <v>22095</v>
      </c>
      <c r="F39" s="114">
        <v>8585</v>
      </c>
      <c r="G39" s="114">
        <v>2909</v>
      </c>
      <c r="H39" s="114">
        <v>11070</v>
      </c>
      <c r="I39" s="115">
        <v>8147</v>
      </c>
      <c r="J39" s="114">
        <v>4924</v>
      </c>
      <c r="K39" s="114">
        <v>3223</v>
      </c>
      <c r="L39" s="423">
        <v>2027</v>
      </c>
      <c r="M39" s="424">
        <v>1901</v>
      </c>
    </row>
    <row r="40" spans="1:13" ht="11.1" customHeight="1" x14ac:dyDescent="0.2">
      <c r="A40" s="425" t="s">
        <v>388</v>
      </c>
      <c r="B40" s="115">
        <v>30923</v>
      </c>
      <c r="C40" s="114">
        <v>13821</v>
      </c>
      <c r="D40" s="114">
        <v>17102</v>
      </c>
      <c r="E40" s="114">
        <v>22212</v>
      </c>
      <c r="F40" s="114">
        <v>8711</v>
      </c>
      <c r="G40" s="114">
        <v>3114</v>
      </c>
      <c r="H40" s="114">
        <v>11157</v>
      </c>
      <c r="I40" s="115">
        <v>8134</v>
      </c>
      <c r="J40" s="114">
        <v>4856</v>
      </c>
      <c r="K40" s="114">
        <v>3278</v>
      </c>
      <c r="L40" s="423">
        <v>3146</v>
      </c>
      <c r="M40" s="424">
        <v>2921</v>
      </c>
    </row>
    <row r="41" spans="1:13" s="110" customFormat="1" ht="11.1" customHeight="1" x14ac:dyDescent="0.2">
      <c r="A41" s="422" t="s">
        <v>389</v>
      </c>
      <c r="B41" s="115">
        <v>30998</v>
      </c>
      <c r="C41" s="114">
        <v>13848</v>
      </c>
      <c r="D41" s="114">
        <v>17150</v>
      </c>
      <c r="E41" s="114">
        <v>22229</v>
      </c>
      <c r="F41" s="114">
        <v>8769</v>
      </c>
      <c r="G41" s="114">
        <v>3091</v>
      </c>
      <c r="H41" s="114">
        <v>11257</v>
      </c>
      <c r="I41" s="115">
        <v>8112</v>
      </c>
      <c r="J41" s="114">
        <v>4843</v>
      </c>
      <c r="K41" s="114">
        <v>3269</v>
      </c>
      <c r="L41" s="423">
        <v>2182</v>
      </c>
      <c r="M41" s="424">
        <v>2116</v>
      </c>
    </row>
    <row r="42" spans="1:13" ht="15" customHeight="1" x14ac:dyDescent="0.2">
      <c r="A42" s="422" t="s">
        <v>397</v>
      </c>
      <c r="B42" s="115">
        <v>30953</v>
      </c>
      <c r="C42" s="114">
        <v>13852</v>
      </c>
      <c r="D42" s="114">
        <v>17101</v>
      </c>
      <c r="E42" s="114">
        <v>22244</v>
      </c>
      <c r="F42" s="114">
        <v>8709</v>
      </c>
      <c r="G42" s="114">
        <v>2937</v>
      </c>
      <c r="H42" s="114">
        <v>11351</v>
      </c>
      <c r="I42" s="115">
        <v>7975</v>
      </c>
      <c r="J42" s="114">
        <v>4716</v>
      </c>
      <c r="K42" s="114">
        <v>3259</v>
      </c>
      <c r="L42" s="423">
        <v>2351</v>
      </c>
      <c r="M42" s="424">
        <v>2387</v>
      </c>
    </row>
    <row r="43" spans="1:13" ht="11.1" customHeight="1" x14ac:dyDescent="0.2">
      <c r="A43" s="422" t="s">
        <v>387</v>
      </c>
      <c r="B43" s="115">
        <v>31041</v>
      </c>
      <c r="C43" s="114">
        <v>13946</v>
      </c>
      <c r="D43" s="114">
        <v>17095</v>
      </c>
      <c r="E43" s="114">
        <v>22251</v>
      </c>
      <c r="F43" s="114">
        <v>8790</v>
      </c>
      <c r="G43" s="114">
        <v>2847</v>
      </c>
      <c r="H43" s="114">
        <v>11483</v>
      </c>
      <c r="I43" s="115">
        <v>8088</v>
      </c>
      <c r="J43" s="114">
        <v>4785</v>
      </c>
      <c r="K43" s="114">
        <v>3303</v>
      </c>
      <c r="L43" s="423">
        <v>2334</v>
      </c>
      <c r="M43" s="424">
        <v>2279</v>
      </c>
    </row>
    <row r="44" spans="1:13" ht="11.1" customHeight="1" x14ac:dyDescent="0.2">
      <c r="A44" s="422" t="s">
        <v>388</v>
      </c>
      <c r="B44" s="115">
        <v>31323</v>
      </c>
      <c r="C44" s="114">
        <v>14079</v>
      </c>
      <c r="D44" s="114">
        <v>17244</v>
      </c>
      <c r="E44" s="114">
        <v>22431</v>
      </c>
      <c r="F44" s="114">
        <v>8892</v>
      </c>
      <c r="G44" s="114">
        <v>3013</v>
      </c>
      <c r="H44" s="114">
        <v>11610</v>
      </c>
      <c r="I44" s="115">
        <v>7997</v>
      </c>
      <c r="J44" s="114">
        <v>4689</v>
      </c>
      <c r="K44" s="114">
        <v>3308</v>
      </c>
      <c r="L44" s="423">
        <v>2805</v>
      </c>
      <c r="M44" s="424">
        <v>2542</v>
      </c>
    </row>
    <row r="45" spans="1:13" s="110" customFormat="1" ht="11.1" customHeight="1" x14ac:dyDescent="0.2">
      <c r="A45" s="422" t="s">
        <v>389</v>
      </c>
      <c r="B45" s="115">
        <v>31157</v>
      </c>
      <c r="C45" s="114">
        <v>14016</v>
      </c>
      <c r="D45" s="114">
        <v>17141</v>
      </c>
      <c r="E45" s="114">
        <v>22239</v>
      </c>
      <c r="F45" s="114">
        <v>8918</v>
      </c>
      <c r="G45" s="114">
        <v>2970</v>
      </c>
      <c r="H45" s="114">
        <v>11634</v>
      </c>
      <c r="I45" s="115">
        <v>7981</v>
      </c>
      <c r="J45" s="114">
        <v>4655</v>
      </c>
      <c r="K45" s="114">
        <v>3326</v>
      </c>
      <c r="L45" s="423">
        <v>2216</v>
      </c>
      <c r="M45" s="424">
        <v>2229</v>
      </c>
    </row>
    <row r="46" spans="1:13" ht="15" customHeight="1" x14ac:dyDescent="0.2">
      <c r="A46" s="422" t="s">
        <v>398</v>
      </c>
      <c r="B46" s="115">
        <v>30940</v>
      </c>
      <c r="C46" s="114">
        <v>13882</v>
      </c>
      <c r="D46" s="114">
        <v>17058</v>
      </c>
      <c r="E46" s="114">
        <v>22108</v>
      </c>
      <c r="F46" s="114">
        <v>8832</v>
      </c>
      <c r="G46" s="114">
        <v>2854</v>
      </c>
      <c r="H46" s="114">
        <v>11650</v>
      </c>
      <c r="I46" s="115">
        <v>7905</v>
      </c>
      <c r="J46" s="114">
        <v>4594</v>
      </c>
      <c r="K46" s="114">
        <v>3311</v>
      </c>
      <c r="L46" s="423">
        <v>2393</v>
      </c>
      <c r="M46" s="424">
        <v>2576</v>
      </c>
    </row>
    <row r="47" spans="1:13" ht="11.1" customHeight="1" x14ac:dyDescent="0.2">
      <c r="A47" s="422" t="s">
        <v>387</v>
      </c>
      <c r="B47" s="115">
        <v>30704</v>
      </c>
      <c r="C47" s="114">
        <v>13859</v>
      </c>
      <c r="D47" s="114">
        <v>16845</v>
      </c>
      <c r="E47" s="114">
        <v>22032</v>
      </c>
      <c r="F47" s="114">
        <v>8672</v>
      </c>
      <c r="G47" s="114">
        <v>2748</v>
      </c>
      <c r="H47" s="114">
        <v>11633</v>
      </c>
      <c r="I47" s="115">
        <v>8086</v>
      </c>
      <c r="J47" s="114">
        <v>4699</v>
      </c>
      <c r="K47" s="114">
        <v>3387</v>
      </c>
      <c r="L47" s="423">
        <v>2215</v>
      </c>
      <c r="M47" s="424">
        <v>2133</v>
      </c>
    </row>
    <row r="48" spans="1:13" ht="11.1" customHeight="1" x14ac:dyDescent="0.2">
      <c r="A48" s="422" t="s">
        <v>388</v>
      </c>
      <c r="B48" s="115">
        <v>31270</v>
      </c>
      <c r="C48" s="114">
        <v>14156</v>
      </c>
      <c r="D48" s="114">
        <v>17114</v>
      </c>
      <c r="E48" s="114">
        <v>22471</v>
      </c>
      <c r="F48" s="114">
        <v>8799</v>
      </c>
      <c r="G48" s="114">
        <v>3047</v>
      </c>
      <c r="H48" s="114">
        <v>11759</v>
      </c>
      <c r="I48" s="115">
        <v>8120</v>
      </c>
      <c r="J48" s="114">
        <v>4629</v>
      </c>
      <c r="K48" s="114">
        <v>3491</v>
      </c>
      <c r="L48" s="423">
        <v>2922</v>
      </c>
      <c r="M48" s="424">
        <v>2558</v>
      </c>
    </row>
    <row r="49" spans="1:17" s="110" customFormat="1" ht="11.1" customHeight="1" x14ac:dyDescent="0.2">
      <c r="A49" s="422" t="s">
        <v>389</v>
      </c>
      <c r="B49" s="115">
        <v>31271</v>
      </c>
      <c r="C49" s="114">
        <v>14137</v>
      </c>
      <c r="D49" s="114">
        <v>17134</v>
      </c>
      <c r="E49" s="114">
        <v>22418</v>
      </c>
      <c r="F49" s="114">
        <v>8853</v>
      </c>
      <c r="G49" s="114">
        <v>3001</v>
      </c>
      <c r="H49" s="114">
        <v>11852</v>
      </c>
      <c r="I49" s="115">
        <v>8138</v>
      </c>
      <c r="J49" s="114">
        <v>4597</v>
      </c>
      <c r="K49" s="114">
        <v>3541</v>
      </c>
      <c r="L49" s="423">
        <v>1965</v>
      </c>
      <c r="M49" s="424">
        <v>2059</v>
      </c>
    </row>
    <row r="50" spans="1:17" ht="15" customHeight="1" x14ac:dyDescent="0.2">
      <c r="A50" s="422" t="s">
        <v>399</v>
      </c>
      <c r="B50" s="143">
        <v>31074</v>
      </c>
      <c r="C50" s="144">
        <v>14065</v>
      </c>
      <c r="D50" s="144">
        <v>17009</v>
      </c>
      <c r="E50" s="144">
        <v>22256</v>
      </c>
      <c r="F50" s="144">
        <v>8818</v>
      </c>
      <c r="G50" s="144">
        <v>2852</v>
      </c>
      <c r="H50" s="144">
        <v>11823</v>
      </c>
      <c r="I50" s="143">
        <v>7758</v>
      </c>
      <c r="J50" s="144">
        <v>4420</v>
      </c>
      <c r="K50" s="144">
        <v>3338</v>
      </c>
      <c r="L50" s="426">
        <v>2551</v>
      </c>
      <c r="M50" s="427">
        <v>2765</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0.43309631544925664</v>
      </c>
      <c r="C6" s="480">
        <f>'Tabelle 3.3'!J11</f>
        <v>-1.8595825426944972</v>
      </c>
      <c r="D6" s="481">
        <f t="shared" ref="D6:E9" si="0">IF(OR(AND(B6&gt;=-50,B6&lt;=50),ISNUMBER(B6)=FALSE),B6,"")</f>
        <v>0.43309631544925664</v>
      </c>
      <c r="E6" s="481">
        <f t="shared" si="0"/>
        <v>-1.8595825426944972</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0.77822269034374059</v>
      </c>
      <c r="C7" s="480">
        <f>'Tabelle 3.1'!J23</f>
        <v>-2.6975865719528453</v>
      </c>
      <c r="D7" s="481">
        <f t="shared" si="0"/>
        <v>0.77822269034374059</v>
      </c>
      <c r="E7" s="481">
        <f>IF(OR(AND(C7&gt;=-50,C7&lt;=50),ISNUMBER(C7)=FALSE),C7,"")</f>
        <v>-2.6975865719528453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0.43309631544925664</v>
      </c>
      <c r="C14" s="480">
        <f>'Tabelle 3.3'!J11</f>
        <v>-1.8595825426944972</v>
      </c>
      <c r="D14" s="481">
        <f>IF(OR(AND(B14&gt;=-50,B14&lt;=50),ISNUMBER(B14)=FALSE),B14,"")</f>
        <v>0.43309631544925664</v>
      </c>
      <c r="E14" s="481">
        <f>IF(OR(AND(C14&gt;=-50,C14&lt;=50),ISNUMBER(C14)=FALSE),C14,"")</f>
        <v>-1.8595825426944972</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-10</v>
      </c>
      <c r="C15" s="480">
        <f>'Tabelle 3.3'!J12</f>
        <v>4.166666666666667</v>
      </c>
      <c r="D15" s="481">
        <f t="shared" ref="D15:E45" si="3">IF(OR(AND(B15&gt;=-50,B15&lt;=50),ISNUMBER(B15)=FALSE),B15,"")</f>
        <v>-10</v>
      </c>
      <c r="E15" s="481">
        <f t="shared" si="3"/>
        <v>4.166666666666667</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2.5641025641025643</v>
      </c>
      <c r="C16" s="480">
        <f>'Tabelle 3.3'!J13</f>
        <v>-12.5</v>
      </c>
      <c r="D16" s="481">
        <f t="shared" si="3"/>
        <v>2.5641025641025643</v>
      </c>
      <c r="E16" s="481">
        <f t="shared" si="3"/>
        <v>-12.5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-2.8276131045241808</v>
      </c>
      <c r="C17" s="480">
        <f>'Tabelle 3.3'!J14</f>
        <v>-9.3023255813953494</v>
      </c>
      <c r="D17" s="481">
        <f t="shared" si="3"/>
        <v>-2.8276131045241808</v>
      </c>
      <c r="E17" s="481">
        <f t="shared" si="3"/>
        <v>-9.3023255813953494</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-0.55478502080443826</v>
      </c>
      <c r="C18" s="480">
        <f>'Tabelle 3.3'!J15</f>
        <v>-13.513513513513514</v>
      </c>
      <c r="D18" s="481">
        <f t="shared" si="3"/>
        <v>-0.55478502080443826</v>
      </c>
      <c r="E18" s="481">
        <f t="shared" si="3"/>
        <v>-13.513513513513514</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-4.7349251315256984</v>
      </c>
      <c r="C19" s="480">
        <f>'Tabelle 3.3'!J16</f>
        <v>-5.0761421319796955</v>
      </c>
      <c r="D19" s="481">
        <f t="shared" si="3"/>
        <v>-4.7349251315256984</v>
      </c>
      <c r="E19" s="481">
        <f t="shared" si="3"/>
        <v>-5.0761421319796955</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-1.6460905349794239</v>
      </c>
      <c r="C20" s="480">
        <f>'Tabelle 3.3'!J17</f>
        <v>-14.285714285714286</v>
      </c>
      <c r="D20" s="481">
        <f t="shared" si="3"/>
        <v>-1.6460905349794239</v>
      </c>
      <c r="E20" s="481">
        <f t="shared" si="3"/>
        <v>-14.285714285714286</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-0.28818443804034583</v>
      </c>
      <c r="C21" s="480">
        <f>'Tabelle 3.3'!J18</f>
        <v>-3.9215686274509802</v>
      </c>
      <c r="D21" s="481">
        <f t="shared" si="3"/>
        <v>-0.28818443804034583</v>
      </c>
      <c r="E21" s="481">
        <f t="shared" si="3"/>
        <v>-3.9215686274509802</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2.348993288590604</v>
      </c>
      <c r="C22" s="480">
        <f>'Tabelle 3.3'!J19</f>
        <v>2.6679841897233203</v>
      </c>
      <c r="D22" s="481">
        <f t="shared" si="3"/>
        <v>2.348993288590604</v>
      </c>
      <c r="E22" s="481">
        <f t="shared" si="3"/>
        <v>2.6679841897233203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4.5184304399524375</v>
      </c>
      <c r="C23" s="480">
        <f>'Tabelle 3.3'!J20</f>
        <v>3.3762057877813505</v>
      </c>
      <c r="D23" s="481">
        <f t="shared" si="3"/>
        <v>4.5184304399524375</v>
      </c>
      <c r="E23" s="481">
        <f t="shared" si="3"/>
        <v>3.3762057877813505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-1.1010052656773577</v>
      </c>
      <c r="C24" s="480">
        <f>'Tabelle 3.3'!J21</f>
        <v>-13.271889400921658</v>
      </c>
      <c r="D24" s="481">
        <f t="shared" si="3"/>
        <v>-1.1010052656773577</v>
      </c>
      <c r="E24" s="481">
        <f t="shared" si="3"/>
        <v>-13.271889400921658</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4.4926993635342569</v>
      </c>
      <c r="C25" s="480">
        <f>'Tabelle 3.3'!J22</f>
        <v>0</v>
      </c>
      <c r="D25" s="481">
        <f t="shared" si="3"/>
        <v>4.4926993635342569</v>
      </c>
      <c r="E25" s="481">
        <f t="shared" si="3"/>
        <v>0</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3.6188178528347406</v>
      </c>
      <c r="C26" s="480">
        <f>'Tabelle 3.3'!J23</f>
        <v>-12</v>
      </c>
      <c r="D26" s="481">
        <f t="shared" si="3"/>
        <v>3.6188178528347406</v>
      </c>
      <c r="E26" s="481">
        <f t="shared" si="3"/>
        <v>-12</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-1.2393162393162394</v>
      </c>
      <c r="C27" s="480">
        <f>'Tabelle 3.3'!J24</f>
        <v>1.8791946308724832</v>
      </c>
      <c r="D27" s="481">
        <f t="shared" si="3"/>
        <v>-1.2393162393162394</v>
      </c>
      <c r="E27" s="481">
        <f t="shared" si="3"/>
        <v>1.8791946308724832</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-14.397089397089397</v>
      </c>
      <c r="C28" s="480">
        <f>'Tabelle 3.3'!J25</f>
        <v>-3.3073929961089492</v>
      </c>
      <c r="D28" s="481">
        <f t="shared" si="3"/>
        <v>-14.397089397089397</v>
      </c>
      <c r="E28" s="481">
        <f t="shared" si="3"/>
        <v>-3.3073929961089492</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36.363636363636367</v>
      </c>
      <c r="C29" s="480">
        <f>'Tabelle 3.3'!J26</f>
        <v>0</v>
      </c>
      <c r="D29" s="481">
        <f t="shared" si="3"/>
        <v>36.363636363636367</v>
      </c>
      <c r="E29" s="481">
        <f t="shared" si="3"/>
        <v>0</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1.2369172216936251</v>
      </c>
      <c r="C30" s="480">
        <f>'Tabelle 3.3'!J27</f>
        <v>6.8965517241379306</v>
      </c>
      <c r="D30" s="481">
        <f t="shared" si="3"/>
        <v>1.2369172216936251</v>
      </c>
      <c r="E30" s="481">
        <f t="shared" si="3"/>
        <v>6.8965517241379306</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4.8543689320388346</v>
      </c>
      <c r="C31" s="480">
        <f>'Tabelle 3.3'!J28</f>
        <v>-7.5</v>
      </c>
      <c r="D31" s="481">
        <f t="shared" si="3"/>
        <v>4.8543689320388346</v>
      </c>
      <c r="E31" s="481">
        <f t="shared" si="3"/>
        <v>-7.5</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2.1233859397417505</v>
      </c>
      <c r="C32" s="480">
        <f>'Tabelle 3.3'!J29</f>
        <v>-2.5423728813559321</v>
      </c>
      <c r="D32" s="481">
        <f t="shared" si="3"/>
        <v>2.1233859397417505</v>
      </c>
      <c r="E32" s="481">
        <f t="shared" si="3"/>
        <v>-2.5423728813559321</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2.4038461538461537</v>
      </c>
      <c r="C33" s="480">
        <f>'Tabelle 3.3'!J30</f>
        <v>5.5555555555555554</v>
      </c>
      <c r="D33" s="481">
        <f t="shared" si="3"/>
        <v>2.4038461538461537</v>
      </c>
      <c r="E33" s="481">
        <f t="shared" si="3"/>
        <v>5.5555555555555554</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1.0682492581602374</v>
      </c>
      <c r="C34" s="480">
        <f>'Tabelle 3.3'!J31</f>
        <v>-0.59121621621621623</v>
      </c>
      <c r="D34" s="481">
        <f t="shared" si="3"/>
        <v>1.0682492581602374</v>
      </c>
      <c r="E34" s="481">
        <f t="shared" si="3"/>
        <v>-0.59121621621621623</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-10</v>
      </c>
      <c r="C37" s="480">
        <f>'Tabelle 3.3'!J34</f>
        <v>4.166666666666667</v>
      </c>
      <c r="D37" s="481">
        <f t="shared" si="3"/>
        <v>-10</v>
      </c>
      <c r="E37" s="481">
        <f t="shared" si="3"/>
        <v>4.166666666666667</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-2.0800683858099442</v>
      </c>
      <c r="C38" s="480">
        <f>'Tabelle 3.3'!J35</f>
        <v>-7.2307692307692308</v>
      </c>
      <c r="D38" s="481">
        <f t="shared" si="3"/>
        <v>-2.0800683858099442</v>
      </c>
      <c r="E38" s="481">
        <f t="shared" si="3"/>
        <v>-7.2307692307692308</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1.2221242282978455</v>
      </c>
      <c r="C39" s="480">
        <f>'Tabelle 3.3'!J36</f>
        <v>-1.4341409078251184</v>
      </c>
      <c r="D39" s="481">
        <f t="shared" si="3"/>
        <v>1.2221242282978455</v>
      </c>
      <c r="E39" s="481">
        <f t="shared" si="3"/>
        <v>-1.4341409078251184</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1.2221242282978455</v>
      </c>
      <c r="C45" s="480">
        <f>'Tabelle 3.3'!J36</f>
        <v>-1.4341409078251184</v>
      </c>
      <c r="D45" s="481">
        <f t="shared" si="3"/>
        <v>1.2221242282978455</v>
      </c>
      <c r="E45" s="481">
        <f t="shared" si="3"/>
        <v>-1.4341409078251184</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28364</v>
      </c>
      <c r="C51" s="487">
        <v>4308</v>
      </c>
      <c r="D51" s="487">
        <v>2693</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28561</v>
      </c>
      <c r="C52" s="487">
        <v>4344</v>
      </c>
      <c r="D52" s="487">
        <v>2748</v>
      </c>
      <c r="E52" s="488">
        <f t="shared" ref="E52:G70" si="11">IF($A$51=37802,IF(COUNTBLANK(B$51:B$70)&gt;0,#N/A,B52/B$51*100),IF(COUNTBLANK(B$51:B$75)&gt;0,#N/A,B52/B$51*100))</f>
        <v>100.69454237766182</v>
      </c>
      <c r="F52" s="488">
        <f t="shared" si="11"/>
        <v>100.83565459610028</v>
      </c>
      <c r="G52" s="488">
        <f t="shared" si="11"/>
        <v>102.04233197177868</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29110</v>
      </c>
      <c r="C53" s="487">
        <v>5050</v>
      </c>
      <c r="D53" s="487">
        <v>3075</v>
      </c>
      <c r="E53" s="488">
        <f t="shared" si="11"/>
        <v>102.63009448596814</v>
      </c>
      <c r="F53" s="488">
        <f t="shared" si="11"/>
        <v>117.22376973073352</v>
      </c>
      <c r="G53" s="488">
        <f t="shared" si="11"/>
        <v>114.18492387671742</v>
      </c>
      <c r="H53" s="489">
        <f>IF(ISERROR(L53)=TRUE,IF(MONTH(A53)=MONTH(MAX(A$51:A$75)),A53,""),"")</f>
        <v>41883</v>
      </c>
      <c r="I53" s="488">
        <f t="shared" si="12"/>
        <v>102.63009448596814</v>
      </c>
      <c r="J53" s="488">
        <f t="shared" si="10"/>
        <v>117.22376973073352</v>
      </c>
      <c r="K53" s="488">
        <f t="shared" si="10"/>
        <v>114.18492387671742</v>
      </c>
      <c r="L53" s="488" t="e">
        <f t="shared" si="13"/>
        <v>#N/A</v>
      </c>
    </row>
    <row r="54" spans="1:14" ht="15" customHeight="1" x14ac:dyDescent="0.2">
      <c r="A54" s="490" t="s">
        <v>462</v>
      </c>
      <c r="B54" s="487">
        <v>28944</v>
      </c>
      <c r="C54" s="487">
        <v>5047</v>
      </c>
      <c r="D54" s="487">
        <v>3113</v>
      </c>
      <c r="E54" s="488">
        <f t="shared" si="11"/>
        <v>102.04484557890284</v>
      </c>
      <c r="F54" s="488">
        <f t="shared" si="11"/>
        <v>117.15413184772517</v>
      </c>
      <c r="G54" s="488">
        <f t="shared" si="11"/>
        <v>115.59598960267358</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28964</v>
      </c>
      <c r="C55" s="487">
        <v>4908</v>
      </c>
      <c r="D55" s="487">
        <v>3070</v>
      </c>
      <c r="E55" s="488">
        <f t="shared" si="11"/>
        <v>102.11535749541673</v>
      </c>
      <c r="F55" s="488">
        <f t="shared" si="11"/>
        <v>113.9275766016713</v>
      </c>
      <c r="G55" s="488">
        <f t="shared" si="11"/>
        <v>113.99925733382845</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28973</v>
      </c>
      <c r="C56" s="487">
        <v>4995</v>
      </c>
      <c r="D56" s="487">
        <v>3092</v>
      </c>
      <c r="E56" s="488">
        <f t="shared" si="11"/>
        <v>102.14708785784798</v>
      </c>
      <c r="F56" s="488">
        <f t="shared" si="11"/>
        <v>115.94707520891365</v>
      </c>
      <c r="G56" s="488">
        <f t="shared" si="11"/>
        <v>114.81619012253992</v>
      </c>
      <c r="H56" s="489" t="str">
        <f t="shared" si="14"/>
        <v/>
      </c>
      <c r="I56" s="488" t="str">
        <f t="shared" si="12"/>
        <v/>
      </c>
      <c r="J56" s="488" t="str">
        <f t="shared" si="10"/>
        <v/>
      </c>
      <c r="K56" s="488" t="str">
        <f t="shared" si="10"/>
        <v/>
      </c>
      <c r="L56" s="488" t="e">
        <f t="shared" si="13"/>
        <v>#N/A</v>
      </c>
    </row>
    <row r="57" spans="1:14" ht="15" customHeight="1" x14ac:dyDescent="0.2">
      <c r="A57" s="490">
        <v>42248</v>
      </c>
      <c r="B57" s="487">
        <v>29420</v>
      </c>
      <c r="C57" s="487">
        <v>4995</v>
      </c>
      <c r="D57" s="487">
        <v>3186</v>
      </c>
      <c r="E57" s="488">
        <f t="shared" si="11"/>
        <v>103.72302919193343</v>
      </c>
      <c r="F57" s="488">
        <f t="shared" si="11"/>
        <v>115.94707520891365</v>
      </c>
      <c r="G57" s="488">
        <f t="shared" si="11"/>
        <v>118.30672112885259</v>
      </c>
      <c r="H57" s="489">
        <f t="shared" si="14"/>
        <v>42248</v>
      </c>
      <c r="I57" s="488">
        <f t="shared" si="12"/>
        <v>103.72302919193343</v>
      </c>
      <c r="J57" s="488">
        <f t="shared" si="10"/>
        <v>115.94707520891365</v>
      </c>
      <c r="K57" s="488">
        <f t="shared" si="10"/>
        <v>118.30672112885259</v>
      </c>
      <c r="L57" s="488" t="e">
        <f t="shared" si="13"/>
        <v>#N/A</v>
      </c>
    </row>
    <row r="58" spans="1:14" ht="15" customHeight="1" x14ac:dyDescent="0.2">
      <c r="A58" s="490" t="s">
        <v>465</v>
      </c>
      <c r="B58" s="487">
        <v>29454</v>
      </c>
      <c r="C58" s="487">
        <v>4983</v>
      </c>
      <c r="D58" s="487">
        <v>3125</v>
      </c>
      <c r="E58" s="488">
        <f t="shared" si="11"/>
        <v>103.84289945000704</v>
      </c>
      <c r="F58" s="488">
        <f t="shared" si="11"/>
        <v>115.66852367688023</v>
      </c>
      <c r="G58" s="488">
        <f t="shared" si="11"/>
        <v>116.04158930560713</v>
      </c>
      <c r="H58" s="489" t="str">
        <f t="shared" si="14"/>
        <v/>
      </c>
      <c r="I58" s="488" t="str">
        <f t="shared" si="12"/>
        <v/>
      </c>
      <c r="J58" s="488" t="str">
        <f t="shared" si="10"/>
        <v/>
      </c>
      <c r="K58" s="488" t="str">
        <f t="shared" si="10"/>
        <v/>
      </c>
      <c r="L58" s="488" t="e">
        <f t="shared" si="13"/>
        <v>#N/A</v>
      </c>
    </row>
    <row r="59" spans="1:14" ht="15" customHeight="1" x14ac:dyDescent="0.2">
      <c r="A59" s="490" t="s">
        <v>466</v>
      </c>
      <c r="B59" s="487">
        <v>29381</v>
      </c>
      <c r="C59" s="487">
        <v>4898</v>
      </c>
      <c r="D59" s="487">
        <v>3149</v>
      </c>
      <c r="E59" s="488">
        <f t="shared" si="11"/>
        <v>103.58553095473135</v>
      </c>
      <c r="F59" s="488">
        <f t="shared" si="11"/>
        <v>113.69545032497679</v>
      </c>
      <c r="G59" s="488">
        <f t="shared" si="11"/>
        <v>116.93278871147419</v>
      </c>
      <c r="H59" s="489" t="str">
        <f t="shared" si="14"/>
        <v/>
      </c>
      <c r="I59" s="488" t="str">
        <f t="shared" si="12"/>
        <v/>
      </c>
      <c r="J59" s="488" t="str">
        <f t="shared" si="10"/>
        <v/>
      </c>
      <c r="K59" s="488" t="str">
        <f t="shared" si="10"/>
        <v/>
      </c>
      <c r="L59" s="488" t="e">
        <f t="shared" si="13"/>
        <v>#N/A</v>
      </c>
    </row>
    <row r="60" spans="1:14" ht="15" customHeight="1" x14ac:dyDescent="0.2">
      <c r="A60" s="490" t="s">
        <v>467</v>
      </c>
      <c r="B60" s="487">
        <v>29534</v>
      </c>
      <c r="C60" s="487">
        <v>5015</v>
      </c>
      <c r="D60" s="487">
        <v>3243</v>
      </c>
      <c r="E60" s="488">
        <f t="shared" si="11"/>
        <v>104.12494711606261</v>
      </c>
      <c r="F60" s="488">
        <f t="shared" si="11"/>
        <v>116.41132776230269</v>
      </c>
      <c r="G60" s="488">
        <f t="shared" si="11"/>
        <v>120.42331971778685</v>
      </c>
      <c r="H60" s="489" t="str">
        <f t="shared" si="14"/>
        <v/>
      </c>
      <c r="I60" s="488" t="str">
        <f t="shared" si="12"/>
        <v/>
      </c>
      <c r="J60" s="488" t="str">
        <f t="shared" si="10"/>
        <v/>
      </c>
      <c r="K60" s="488" t="str">
        <f t="shared" si="10"/>
        <v/>
      </c>
      <c r="L60" s="488" t="e">
        <f t="shared" si="13"/>
        <v>#N/A</v>
      </c>
    </row>
    <row r="61" spans="1:14" ht="15" customHeight="1" x14ac:dyDescent="0.2">
      <c r="A61" s="490">
        <v>42614</v>
      </c>
      <c r="B61" s="487">
        <v>29904</v>
      </c>
      <c r="C61" s="487">
        <v>4888</v>
      </c>
      <c r="D61" s="487">
        <v>3251</v>
      </c>
      <c r="E61" s="488">
        <f t="shared" si="11"/>
        <v>105.4294175715696</v>
      </c>
      <c r="F61" s="488">
        <f t="shared" si="11"/>
        <v>113.46332404828226</v>
      </c>
      <c r="G61" s="488">
        <f t="shared" si="11"/>
        <v>120.72038618640921</v>
      </c>
      <c r="H61" s="489">
        <f t="shared" si="14"/>
        <v>42614</v>
      </c>
      <c r="I61" s="488">
        <f t="shared" si="12"/>
        <v>105.4294175715696</v>
      </c>
      <c r="J61" s="488">
        <f t="shared" si="10"/>
        <v>113.46332404828226</v>
      </c>
      <c r="K61" s="488">
        <f t="shared" si="10"/>
        <v>120.72038618640921</v>
      </c>
      <c r="L61" s="488" t="e">
        <f t="shared" si="13"/>
        <v>#N/A</v>
      </c>
    </row>
    <row r="62" spans="1:14" ht="15" customHeight="1" x14ac:dyDescent="0.2">
      <c r="A62" s="490" t="s">
        <v>468</v>
      </c>
      <c r="B62" s="487">
        <v>30150</v>
      </c>
      <c r="C62" s="487">
        <v>4926</v>
      </c>
      <c r="D62" s="487">
        <v>3222</v>
      </c>
      <c r="E62" s="488">
        <f t="shared" si="11"/>
        <v>106.29671414469047</v>
      </c>
      <c r="F62" s="488">
        <f t="shared" si="11"/>
        <v>114.34540389972145</v>
      </c>
      <c r="G62" s="488">
        <f t="shared" si="11"/>
        <v>119.64352023765316</v>
      </c>
      <c r="H62" s="489" t="str">
        <f t="shared" si="14"/>
        <v/>
      </c>
      <c r="I62" s="488" t="str">
        <f t="shared" si="12"/>
        <v/>
      </c>
      <c r="J62" s="488" t="str">
        <f t="shared" si="10"/>
        <v/>
      </c>
      <c r="K62" s="488" t="str">
        <f t="shared" si="10"/>
        <v/>
      </c>
      <c r="L62" s="488" t="e">
        <f t="shared" si="13"/>
        <v>#N/A</v>
      </c>
    </row>
    <row r="63" spans="1:14" ht="15" customHeight="1" x14ac:dyDescent="0.2">
      <c r="A63" s="490" t="s">
        <v>469</v>
      </c>
      <c r="B63" s="487">
        <v>30472</v>
      </c>
      <c r="C63" s="487">
        <v>4851</v>
      </c>
      <c r="D63" s="487">
        <v>3153</v>
      </c>
      <c r="E63" s="488">
        <f t="shared" si="11"/>
        <v>107.4319560005641</v>
      </c>
      <c r="F63" s="488">
        <f t="shared" si="11"/>
        <v>112.60445682451254</v>
      </c>
      <c r="G63" s="488">
        <f t="shared" si="11"/>
        <v>117.08132194578538</v>
      </c>
      <c r="H63" s="489" t="str">
        <f t="shared" si="14"/>
        <v/>
      </c>
      <c r="I63" s="488" t="str">
        <f t="shared" si="12"/>
        <v/>
      </c>
      <c r="J63" s="488" t="str">
        <f t="shared" si="10"/>
        <v/>
      </c>
      <c r="K63" s="488" t="str">
        <f t="shared" si="10"/>
        <v/>
      </c>
      <c r="L63" s="488" t="e">
        <f t="shared" si="13"/>
        <v>#N/A</v>
      </c>
    </row>
    <row r="64" spans="1:14" ht="15" customHeight="1" x14ac:dyDescent="0.2">
      <c r="A64" s="490" t="s">
        <v>470</v>
      </c>
      <c r="B64" s="487">
        <v>30680</v>
      </c>
      <c r="C64" s="487">
        <v>4924</v>
      </c>
      <c r="D64" s="487">
        <v>3223</v>
      </c>
      <c r="E64" s="488">
        <f t="shared" si="11"/>
        <v>108.16527993230855</v>
      </c>
      <c r="F64" s="488">
        <f t="shared" si="11"/>
        <v>114.29897864438254</v>
      </c>
      <c r="G64" s="488">
        <f t="shared" si="11"/>
        <v>119.68065354623096</v>
      </c>
      <c r="H64" s="489" t="str">
        <f t="shared" si="14"/>
        <v/>
      </c>
      <c r="I64" s="488" t="str">
        <f t="shared" si="12"/>
        <v/>
      </c>
      <c r="J64" s="488" t="str">
        <f t="shared" si="10"/>
        <v/>
      </c>
      <c r="K64" s="488" t="str">
        <f t="shared" si="10"/>
        <v/>
      </c>
      <c r="L64" s="488" t="e">
        <f t="shared" si="13"/>
        <v>#N/A</v>
      </c>
    </row>
    <row r="65" spans="1:12" ht="15" customHeight="1" x14ac:dyDescent="0.2">
      <c r="A65" s="490">
        <v>42979</v>
      </c>
      <c r="B65" s="487">
        <v>30923</v>
      </c>
      <c r="C65" s="487">
        <v>4856</v>
      </c>
      <c r="D65" s="487">
        <v>3278</v>
      </c>
      <c r="E65" s="488">
        <f t="shared" si="11"/>
        <v>109.02199971795234</v>
      </c>
      <c r="F65" s="488">
        <f t="shared" si="11"/>
        <v>112.72051996285978</v>
      </c>
      <c r="G65" s="488">
        <f t="shared" si="11"/>
        <v>121.72298551800966</v>
      </c>
      <c r="H65" s="489">
        <f t="shared" si="14"/>
        <v>42979</v>
      </c>
      <c r="I65" s="488">
        <f t="shared" si="12"/>
        <v>109.02199971795234</v>
      </c>
      <c r="J65" s="488">
        <f t="shared" si="10"/>
        <v>112.72051996285978</v>
      </c>
      <c r="K65" s="488">
        <f t="shared" si="10"/>
        <v>121.72298551800966</v>
      </c>
      <c r="L65" s="488" t="e">
        <f t="shared" si="13"/>
        <v>#N/A</v>
      </c>
    </row>
    <row r="66" spans="1:12" ht="15" customHeight="1" x14ac:dyDescent="0.2">
      <c r="A66" s="490" t="s">
        <v>471</v>
      </c>
      <c r="B66" s="487">
        <v>30998</v>
      </c>
      <c r="C66" s="487">
        <v>4843</v>
      </c>
      <c r="D66" s="487">
        <v>3269</v>
      </c>
      <c r="E66" s="488">
        <f t="shared" si="11"/>
        <v>109.28641940487942</v>
      </c>
      <c r="F66" s="488">
        <f t="shared" si="11"/>
        <v>112.41875580315693</v>
      </c>
      <c r="G66" s="488">
        <f t="shared" si="11"/>
        <v>121.38878574080951</v>
      </c>
      <c r="H66" s="489" t="str">
        <f t="shared" si="14"/>
        <v/>
      </c>
      <c r="I66" s="488" t="str">
        <f t="shared" si="12"/>
        <v/>
      </c>
      <c r="J66" s="488" t="str">
        <f t="shared" si="10"/>
        <v/>
      </c>
      <c r="K66" s="488" t="str">
        <f t="shared" si="10"/>
        <v/>
      </c>
      <c r="L66" s="488" t="e">
        <f t="shared" si="13"/>
        <v>#N/A</v>
      </c>
    </row>
    <row r="67" spans="1:12" ht="15" customHeight="1" x14ac:dyDescent="0.2">
      <c r="A67" s="490" t="s">
        <v>472</v>
      </c>
      <c r="B67" s="487">
        <v>30953</v>
      </c>
      <c r="C67" s="487">
        <v>4716</v>
      </c>
      <c r="D67" s="487">
        <v>3259</v>
      </c>
      <c r="E67" s="488">
        <f t="shared" si="11"/>
        <v>109.12776759272317</v>
      </c>
      <c r="F67" s="488">
        <f t="shared" si="11"/>
        <v>109.47075208913648</v>
      </c>
      <c r="G67" s="488">
        <f t="shared" si="11"/>
        <v>121.01745265503156</v>
      </c>
      <c r="H67" s="489" t="str">
        <f t="shared" si="14"/>
        <v/>
      </c>
      <c r="I67" s="488" t="str">
        <f t="shared" si="12"/>
        <v/>
      </c>
      <c r="J67" s="488" t="str">
        <f t="shared" si="12"/>
        <v/>
      </c>
      <c r="K67" s="488" t="str">
        <f t="shared" si="12"/>
        <v/>
      </c>
      <c r="L67" s="488" t="e">
        <f t="shared" si="13"/>
        <v>#N/A</v>
      </c>
    </row>
    <row r="68" spans="1:12" ht="15" customHeight="1" x14ac:dyDescent="0.2">
      <c r="A68" s="490" t="s">
        <v>473</v>
      </c>
      <c r="B68" s="487">
        <v>31041</v>
      </c>
      <c r="C68" s="487">
        <v>4785</v>
      </c>
      <c r="D68" s="487">
        <v>3303</v>
      </c>
      <c r="E68" s="488">
        <f t="shared" si="11"/>
        <v>109.4380200253843</v>
      </c>
      <c r="F68" s="488">
        <f t="shared" si="11"/>
        <v>111.0724233983287</v>
      </c>
      <c r="G68" s="488">
        <f t="shared" si="11"/>
        <v>122.65131823245451</v>
      </c>
      <c r="H68" s="489" t="str">
        <f t="shared" si="14"/>
        <v/>
      </c>
      <c r="I68" s="488" t="str">
        <f t="shared" si="12"/>
        <v/>
      </c>
      <c r="J68" s="488" t="str">
        <f t="shared" si="12"/>
        <v/>
      </c>
      <c r="K68" s="488" t="str">
        <f t="shared" si="12"/>
        <v/>
      </c>
      <c r="L68" s="488" t="e">
        <f t="shared" si="13"/>
        <v>#N/A</v>
      </c>
    </row>
    <row r="69" spans="1:12" ht="15" customHeight="1" x14ac:dyDescent="0.2">
      <c r="A69" s="490">
        <v>43344</v>
      </c>
      <c r="B69" s="487">
        <v>31323</v>
      </c>
      <c r="C69" s="487">
        <v>4689</v>
      </c>
      <c r="D69" s="487">
        <v>3308</v>
      </c>
      <c r="E69" s="488">
        <f t="shared" si="11"/>
        <v>110.43223804823015</v>
      </c>
      <c r="F69" s="488">
        <f t="shared" si="11"/>
        <v>108.84401114206128</v>
      </c>
      <c r="G69" s="488">
        <f t="shared" si="11"/>
        <v>122.83698477534348</v>
      </c>
      <c r="H69" s="489">
        <f t="shared" si="14"/>
        <v>43344</v>
      </c>
      <c r="I69" s="488">
        <f t="shared" si="12"/>
        <v>110.43223804823015</v>
      </c>
      <c r="J69" s="488">
        <f t="shared" si="12"/>
        <v>108.84401114206128</v>
      </c>
      <c r="K69" s="488">
        <f t="shared" si="12"/>
        <v>122.83698477534348</v>
      </c>
      <c r="L69" s="488" t="e">
        <f t="shared" si="13"/>
        <v>#N/A</v>
      </c>
    </row>
    <row r="70" spans="1:12" ht="15" customHeight="1" x14ac:dyDescent="0.2">
      <c r="A70" s="490" t="s">
        <v>474</v>
      </c>
      <c r="B70" s="487">
        <v>31157</v>
      </c>
      <c r="C70" s="487">
        <v>4655</v>
      </c>
      <c r="D70" s="487">
        <v>3326</v>
      </c>
      <c r="E70" s="488">
        <f t="shared" si="11"/>
        <v>109.84698914116487</v>
      </c>
      <c r="F70" s="488">
        <f t="shared" si="11"/>
        <v>108.05478180129991</v>
      </c>
      <c r="G70" s="488">
        <f t="shared" si="11"/>
        <v>123.50538432974378</v>
      </c>
      <c r="H70" s="489" t="str">
        <f t="shared" si="14"/>
        <v/>
      </c>
      <c r="I70" s="488" t="str">
        <f t="shared" si="12"/>
        <v/>
      </c>
      <c r="J70" s="488" t="str">
        <f t="shared" si="12"/>
        <v/>
      </c>
      <c r="K70" s="488" t="str">
        <f t="shared" si="12"/>
        <v/>
      </c>
      <c r="L70" s="488" t="e">
        <f t="shared" si="13"/>
        <v>#N/A</v>
      </c>
    </row>
    <row r="71" spans="1:12" ht="15" customHeight="1" x14ac:dyDescent="0.2">
      <c r="A71" s="490" t="s">
        <v>475</v>
      </c>
      <c r="B71" s="487">
        <v>30940</v>
      </c>
      <c r="C71" s="487">
        <v>4594</v>
      </c>
      <c r="D71" s="487">
        <v>3311</v>
      </c>
      <c r="E71" s="491">
        <f t="shared" ref="E71:G75" si="15">IF($A$51=37802,IF(COUNTBLANK(B$51:B$70)&gt;0,#N/A,IF(ISBLANK(B71)=FALSE,B71/B$51*100,#N/A)),IF(COUNTBLANK(B$51:B$75)&gt;0,#N/A,B71/B$51*100))</f>
        <v>109.08193484698914</v>
      </c>
      <c r="F71" s="491">
        <f t="shared" si="15"/>
        <v>106.63881151346332</v>
      </c>
      <c r="G71" s="491">
        <f t="shared" si="15"/>
        <v>122.94838470107688</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30704</v>
      </c>
      <c r="C72" s="487">
        <v>4699</v>
      </c>
      <c r="D72" s="487">
        <v>3387</v>
      </c>
      <c r="E72" s="491">
        <f t="shared" si="15"/>
        <v>108.24989423212523</v>
      </c>
      <c r="F72" s="491">
        <f t="shared" si="15"/>
        <v>109.07613741875582</v>
      </c>
      <c r="G72" s="491">
        <f t="shared" si="15"/>
        <v>125.77051615298925</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31270</v>
      </c>
      <c r="C73" s="487">
        <v>4629</v>
      </c>
      <c r="D73" s="487">
        <v>3491</v>
      </c>
      <c r="E73" s="491">
        <f t="shared" si="15"/>
        <v>110.24538146946834</v>
      </c>
      <c r="F73" s="491">
        <f t="shared" si="15"/>
        <v>107.45125348189416</v>
      </c>
      <c r="G73" s="491">
        <f t="shared" si="15"/>
        <v>129.63238024507984</v>
      </c>
      <c r="H73" s="492">
        <f>IF(A$51=37802,IF(ISERROR(L73)=TRUE,IF(ISBLANK(A73)=FALSE,IF(MONTH(A73)=MONTH(MAX(A$51:A$75)),A73,""),""),""),IF(ISERROR(L73)=TRUE,IF(MONTH(A73)=MONTH(MAX(A$51:A$75)),A73,""),""))</f>
        <v>43709</v>
      </c>
      <c r="I73" s="488">
        <f t="shared" si="12"/>
        <v>110.24538146946834</v>
      </c>
      <c r="J73" s="488">
        <f t="shared" si="12"/>
        <v>107.45125348189416</v>
      </c>
      <c r="K73" s="488">
        <f t="shared" si="12"/>
        <v>129.63238024507984</v>
      </c>
      <c r="L73" s="488" t="e">
        <f t="shared" si="13"/>
        <v>#N/A</v>
      </c>
    </row>
    <row r="74" spans="1:12" ht="15" customHeight="1" x14ac:dyDescent="0.2">
      <c r="A74" s="490" t="s">
        <v>477</v>
      </c>
      <c r="B74" s="487">
        <v>31271</v>
      </c>
      <c r="C74" s="487">
        <v>4597</v>
      </c>
      <c r="D74" s="487">
        <v>3541</v>
      </c>
      <c r="E74" s="491">
        <f t="shared" si="15"/>
        <v>110.24890706529405</v>
      </c>
      <c r="F74" s="491">
        <f t="shared" si="15"/>
        <v>106.70844939647168</v>
      </c>
      <c r="G74" s="491">
        <f t="shared" si="15"/>
        <v>131.48904567396954</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31074</v>
      </c>
      <c r="C75" s="493">
        <v>4420</v>
      </c>
      <c r="D75" s="493">
        <v>3338</v>
      </c>
      <c r="E75" s="491">
        <f t="shared" si="15"/>
        <v>109.5543646876322</v>
      </c>
      <c r="F75" s="491">
        <f t="shared" si="15"/>
        <v>102.59981429897864</v>
      </c>
      <c r="G75" s="491">
        <f t="shared" si="15"/>
        <v>123.9509840326773</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110.24538146946834</v>
      </c>
      <c r="J77" s="488">
        <f>IF(J75&lt;&gt;"",J75,IF(J74&lt;&gt;"",J74,IF(J73&lt;&gt;"",J73,IF(J72&lt;&gt;"",J72,IF(J71&lt;&gt;"",J71,IF(J70&lt;&gt;"",J70,""))))))</f>
        <v>107.45125348189416</v>
      </c>
      <c r="K77" s="488">
        <f>IF(K75&lt;&gt;"",K75,IF(K74&lt;&gt;"",K74,IF(K73&lt;&gt;"",K73,IF(K72&lt;&gt;"",K72,IF(K71&lt;&gt;"",K71,IF(K70&lt;&gt;"",K70,""))))))</f>
        <v>129.63238024507984</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+10,2%</v>
      </c>
      <c r="J79" s="488" t="str">
        <f>"GeB - ausschließlich: "&amp;IF(J77&gt;100,"+","")&amp;TEXT(J77-100,"0,0")&amp;"%"</f>
        <v>GeB - ausschließlich: +7,5%</v>
      </c>
      <c r="K79" s="488" t="str">
        <f>"GeB - im Nebenjob: "&amp;IF(K77&gt;100,"+","")&amp;TEXT(K77-100,"0,0")&amp;"%"</f>
        <v>GeB - im Nebenjob: +29,6%</v>
      </c>
    </row>
    <row r="81" spans="9:9" ht="15" customHeight="1" x14ac:dyDescent="0.2">
      <c r="I81" s="488" t="str">
        <f>IF(ISERROR(HLOOKUP(1,I$78:K$79,2,FALSE)),"",HLOOKUP(1,I$78:K$79,2,FALSE))</f>
        <v>GeB - im Nebenjob: +29,6%</v>
      </c>
    </row>
    <row r="82" spans="9:9" ht="15" customHeight="1" x14ac:dyDescent="0.2">
      <c r="I82" s="488" t="str">
        <f>IF(ISERROR(HLOOKUP(2,I$78:K$79,2,FALSE)),"",HLOOKUP(2,I$78:K$79,2,FALSE))</f>
        <v>SvB: +10,2%</v>
      </c>
    </row>
    <row r="83" spans="9:9" ht="15" customHeight="1" x14ac:dyDescent="0.2">
      <c r="I83" s="488" t="str">
        <f>IF(ISERROR(HLOOKUP(3,I$78:K$79,2,FALSE)),"",HLOOKUP(3,I$78:K$79,2,FALSE))</f>
        <v>GeB - ausschließlich: +7,5%</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31074</v>
      </c>
      <c r="E12" s="114">
        <v>31271</v>
      </c>
      <c r="F12" s="114">
        <v>31270</v>
      </c>
      <c r="G12" s="114">
        <v>30704</v>
      </c>
      <c r="H12" s="114">
        <v>30940</v>
      </c>
      <c r="I12" s="115">
        <v>134</v>
      </c>
      <c r="J12" s="116">
        <v>0.43309631544925664</v>
      </c>
      <c r="N12" s="117"/>
    </row>
    <row r="13" spans="1:15" s="110" customFormat="1" ht="13.5" customHeight="1" x14ac:dyDescent="0.2">
      <c r="A13" s="118" t="s">
        <v>105</v>
      </c>
      <c r="B13" s="119" t="s">
        <v>106</v>
      </c>
      <c r="C13" s="113">
        <v>45.262920769775377</v>
      </c>
      <c r="D13" s="114">
        <v>14065</v>
      </c>
      <c r="E13" s="114">
        <v>14137</v>
      </c>
      <c r="F13" s="114">
        <v>14156</v>
      </c>
      <c r="G13" s="114">
        <v>13859</v>
      </c>
      <c r="H13" s="114">
        <v>13882</v>
      </c>
      <c r="I13" s="115">
        <v>183</v>
      </c>
      <c r="J13" s="116">
        <v>1.31825385391154</v>
      </c>
    </row>
    <row r="14" spans="1:15" s="110" customFormat="1" ht="13.5" customHeight="1" x14ac:dyDescent="0.2">
      <c r="A14" s="120"/>
      <c r="B14" s="119" t="s">
        <v>107</v>
      </c>
      <c r="C14" s="113">
        <v>54.737079230224623</v>
      </c>
      <c r="D14" s="114">
        <v>17009</v>
      </c>
      <c r="E14" s="114">
        <v>17134</v>
      </c>
      <c r="F14" s="114">
        <v>17114</v>
      </c>
      <c r="G14" s="114">
        <v>16845</v>
      </c>
      <c r="H14" s="114">
        <v>17058</v>
      </c>
      <c r="I14" s="115">
        <v>-49</v>
      </c>
      <c r="J14" s="116">
        <v>-0.28725524680501818</v>
      </c>
    </row>
    <row r="15" spans="1:15" s="110" customFormat="1" ht="13.5" customHeight="1" x14ac:dyDescent="0.2">
      <c r="A15" s="118" t="s">
        <v>105</v>
      </c>
      <c r="B15" s="121" t="s">
        <v>108</v>
      </c>
      <c r="C15" s="113">
        <v>9.1780910085602105</v>
      </c>
      <c r="D15" s="114">
        <v>2852</v>
      </c>
      <c r="E15" s="114">
        <v>3001</v>
      </c>
      <c r="F15" s="114">
        <v>3047</v>
      </c>
      <c r="G15" s="114">
        <v>2748</v>
      </c>
      <c r="H15" s="114">
        <v>2854</v>
      </c>
      <c r="I15" s="115">
        <v>-2</v>
      </c>
      <c r="J15" s="116">
        <v>-7.0077084793272598E-2</v>
      </c>
    </row>
    <row r="16" spans="1:15" s="110" customFormat="1" ht="13.5" customHeight="1" x14ac:dyDescent="0.2">
      <c r="A16" s="118"/>
      <c r="B16" s="121" t="s">
        <v>109</v>
      </c>
      <c r="C16" s="113">
        <v>65.430906867477631</v>
      </c>
      <c r="D16" s="114">
        <v>20332</v>
      </c>
      <c r="E16" s="114">
        <v>20410</v>
      </c>
      <c r="F16" s="114">
        <v>20452</v>
      </c>
      <c r="G16" s="114">
        <v>20319</v>
      </c>
      <c r="H16" s="114">
        <v>20530</v>
      </c>
      <c r="I16" s="115">
        <v>-198</v>
      </c>
      <c r="J16" s="116">
        <v>-0.96444227959084272</v>
      </c>
    </row>
    <row r="17" spans="1:10" s="110" customFormat="1" ht="13.5" customHeight="1" x14ac:dyDescent="0.2">
      <c r="A17" s="118"/>
      <c r="B17" s="121" t="s">
        <v>110</v>
      </c>
      <c r="C17" s="113">
        <v>23.598506790242645</v>
      </c>
      <c r="D17" s="114">
        <v>7333</v>
      </c>
      <c r="E17" s="114">
        <v>7315</v>
      </c>
      <c r="F17" s="114">
        <v>7226</v>
      </c>
      <c r="G17" s="114">
        <v>7110</v>
      </c>
      <c r="H17" s="114">
        <v>7054</v>
      </c>
      <c r="I17" s="115">
        <v>279</v>
      </c>
      <c r="J17" s="116">
        <v>3.9552027218599375</v>
      </c>
    </row>
    <row r="18" spans="1:10" s="110" customFormat="1" ht="13.5" customHeight="1" x14ac:dyDescent="0.2">
      <c r="A18" s="120"/>
      <c r="B18" s="121" t="s">
        <v>111</v>
      </c>
      <c r="C18" s="113">
        <v>1.7924953337195082</v>
      </c>
      <c r="D18" s="114">
        <v>557</v>
      </c>
      <c r="E18" s="114">
        <v>545</v>
      </c>
      <c r="F18" s="114">
        <v>545</v>
      </c>
      <c r="G18" s="114">
        <v>527</v>
      </c>
      <c r="H18" s="114">
        <v>502</v>
      </c>
      <c r="I18" s="115">
        <v>55</v>
      </c>
      <c r="J18" s="116">
        <v>10.95617529880478</v>
      </c>
    </row>
    <row r="19" spans="1:10" s="110" customFormat="1" ht="13.5" customHeight="1" x14ac:dyDescent="0.2">
      <c r="A19" s="120"/>
      <c r="B19" s="121" t="s">
        <v>112</v>
      </c>
      <c r="C19" s="113">
        <v>0.46340992469588721</v>
      </c>
      <c r="D19" s="114">
        <v>144</v>
      </c>
      <c r="E19" s="114">
        <v>120</v>
      </c>
      <c r="F19" s="114">
        <v>150</v>
      </c>
      <c r="G19" s="114">
        <v>130</v>
      </c>
      <c r="H19" s="114">
        <v>135</v>
      </c>
      <c r="I19" s="115">
        <v>9</v>
      </c>
      <c r="J19" s="116">
        <v>6.666666666666667</v>
      </c>
    </row>
    <row r="20" spans="1:10" s="110" customFormat="1" ht="13.5" customHeight="1" x14ac:dyDescent="0.2">
      <c r="A20" s="118" t="s">
        <v>113</v>
      </c>
      <c r="B20" s="122" t="s">
        <v>114</v>
      </c>
      <c r="C20" s="113">
        <v>71.622578361331023</v>
      </c>
      <c r="D20" s="114">
        <v>22256</v>
      </c>
      <c r="E20" s="114">
        <v>22418</v>
      </c>
      <c r="F20" s="114">
        <v>22471</v>
      </c>
      <c r="G20" s="114">
        <v>22032</v>
      </c>
      <c r="H20" s="114">
        <v>22108</v>
      </c>
      <c r="I20" s="115">
        <v>148</v>
      </c>
      <c r="J20" s="116">
        <v>0.6694409263614981</v>
      </c>
    </row>
    <row r="21" spans="1:10" s="110" customFormat="1" ht="13.5" customHeight="1" x14ac:dyDescent="0.2">
      <c r="A21" s="120"/>
      <c r="B21" s="122" t="s">
        <v>115</v>
      </c>
      <c r="C21" s="113">
        <v>28.377421638668984</v>
      </c>
      <c r="D21" s="114">
        <v>8818</v>
      </c>
      <c r="E21" s="114">
        <v>8853</v>
      </c>
      <c r="F21" s="114">
        <v>8799</v>
      </c>
      <c r="G21" s="114">
        <v>8672</v>
      </c>
      <c r="H21" s="114">
        <v>8832</v>
      </c>
      <c r="I21" s="115">
        <v>-14</v>
      </c>
      <c r="J21" s="116">
        <v>-0.1585144927536232</v>
      </c>
    </row>
    <row r="22" spans="1:10" s="110" customFormat="1" ht="13.5" customHeight="1" x14ac:dyDescent="0.2">
      <c r="A22" s="118" t="s">
        <v>113</v>
      </c>
      <c r="B22" s="122" t="s">
        <v>116</v>
      </c>
      <c r="C22" s="113">
        <v>81.515093003797389</v>
      </c>
      <c r="D22" s="114">
        <v>25330</v>
      </c>
      <c r="E22" s="114">
        <v>25550</v>
      </c>
      <c r="F22" s="114">
        <v>25579</v>
      </c>
      <c r="G22" s="114">
        <v>25204</v>
      </c>
      <c r="H22" s="114">
        <v>25451</v>
      </c>
      <c r="I22" s="115">
        <v>-121</v>
      </c>
      <c r="J22" s="116">
        <v>-0.47542336253978235</v>
      </c>
    </row>
    <row r="23" spans="1:10" s="110" customFormat="1" ht="13.5" customHeight="1" x14ac:dyDescent="0.2">
      <c r="A23" s="123"/>
      <c r="B23" s="124" t="s">
        <v>117</v>
      </c>
      <c r="C23" s="125">
        <v>18.436635129046792</v>
      </c>
      <c r="D23" s="114">
        <v>5729</v>
      </c>
      <c r="E23" s="114">
        <v>5707</v>
      </c>
      <c r="F23" s="114">
        <v>5678</v>
      </c>
      <c r="G23" s="114">
        <v>5487</v>
      </c>
      <c r="H23" s="114">
        <v>5475</v>
      </c>
      <c r="I23" s="115">
        <v>254</v>
      </c>
      <c r="J23" s="116">
        <v>4.6392694063926943</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7758</v>
      </c>
      <c r="E26" s="114">
        <v>8138</v>
      </c>
      <c r="F26" s="114">
        <v>8120</v>
      </c>
      <c r="G26" s="114">
        <v>8086</v>
      </c>
      <c r="H26" s="140">
        <v>7905</v>
      </c>
      <c r="I26" s="115">
        <v>-147</v>
      </c>
      <c r="J26" s="116">
        <v>-1.8595825426944972</v>
      </c>
    </row>
    <row r="27" spans="1:10" s="110" customFormat="1" ht="13.5" customHeight="1" x14ac:dyDescent="0.2">
      <c r="A27" s="118" t="s">
        <v>105</v>
      </c>
      <c r="B27" s="119" t="s">
        <v>106</v>
      </c>
      <c r="C27" s="113">
        <v>38.734209847898946</v>
      </c>
      <c r="D27" s="115">
        <v>3005</v>
      </c>
      <c r="E27" s="114">
        <v>3120</v>
      </c>
      <c r="F27" s="114">
        <v>3110</v>
      </c>
      <c r="G27" s="114">
        <v>3085</v>
      </c>
      <c r="H27" s="140">
        <v>2989</v>
      </c>
      <c r="I27" s="115">
        <v>16</v>
      </c>
      <c r="J27" s="116">
        <v>0.53529608564737374</v>
      </c>
    </row>
    <row r="28" spans="1:10" s="110" customFormat="1" ht="13.5" customHeight="1" x14ac:dyDescent="0.2">
      <c r="A28" s="120"/>
      <c r="B28" s="119" t="s">
        <v>107</v>
      </c>
      <c r="C28" s="113">
        <v>61.265790152101054</v>
      </c>
      <c r="D28" s="115">
        <v>4753</v>
      </c>
      <c r="E28" s="114">
        <v>5018</v>
      </c>
      <c r="F28" s="114">
        <v>5010</v>
      </c>
      <c r="G28" s="114">
        <v>5001</v>
      </c>
      <c r="H28" s="140">
        <v>4916</v>
      </c>
      <c r="I28" s="115">
        <v>-163</v>
      </c>
      <c r="J28" s="116">
        <v>-3.3157038242473558</v>
      </c>
    </row>
    <row r="29" spans="1:10" s="110" customFormat="1" ht="13.5" customHeight="1" x14ac:dyDescent="0.2">
      <c r="A29" s="118" t="s">
        <v>105</v>
      </c>
      <c r="B29" s="121" t="s">
        <v>108</v>
      </c>
      <c r="C29" s="113">
        <v>15.970610982211911</v>
      </c>
      <c r="D29" s="115">
        <v>1239</v>
      </c>
      <c r="E29" s="114">
        <v>1349</v>
      </c>
      <c r="F29" s="114">
        <v>1375</v>
      </c>
      <c r="G29" s="114">
        <v>1417</v>
      </c>
      <c r="H29" s="140">
        <v>1315</v>
      </c>
      <c r="I29" s="115">
        <v>-76</v>
      </c>
      <c r="J29" s="116">
        <v>-5.7794676806083647</v>
      </c>
    </row>
    <row r="30" spans="1:10" s="110" customFormat="1" ht="13.5" customHeight="1" x14ac:dyDescent="0.2">
      <c r="A30" s="118"/>
      <c r="B30" s="121" t="s">
        <v>109</v>
      </c>
      <c r="C30" s="113">
        <v>46.455271977313743</v>
      </c>
      <c r="D30" s="115">
        <v>3604</v>
      </c>
      <c r="E30" s="114">
        <v>3802</v>
      </c>
      <c r="F30" s="114">
        <v>3757</v>
      </c>
      <c r="G30" s="114">
        <v>3728</v>
      </c>
      <c r="H30" s="140">
        <v>3680</v>
      </c>
      <c r="I30" s="115">
        <v>-76</v>
      </c>
      <c r="J30" s="116">
        <v>-2.0652173913043477</v>
      </c>
    </row>
    <row r="31" spans="1:10" s="110" customFormat="1" ht="13.5" customHeight="1" x14ac:dyDescent="0.2">
      <c r="A31" s="118"/>
      <c r="B31" s="121" t="s">
        <v>110</v>
      </c>
      <c r="C31" s="113">
        <v>19.889146687290538</v>
      </c>
      <c r="D31" s="115">
        <v>1543</v>
      </c>
      <c r="E31" s="114">
        <v>1579</v>
      </c>
      <c r="F31" s="114">
        <v>1577</v>
      </c>
      <c r="G31" s="114">
        <v>1580</v>
      </c>
      <c r="H31" s="140">
        <v>1555</v>
      </c>
      <c r="I31" s="115">
        <v>-12</v>
      </c>
      <c r="J31" s="116">
        <v>-0.77170418006430863</v>
      </c>
    </row>
    <row r="32" spans="1:10" s="110" customFormat="1" ht="13.5" customHeight="1" x14ac:dyDescent="0.2">
      <c r="A32" s="120"/>
      <c r="B32" s="121" t="s">
        <v>111</v>
      </c>
      <c r="C32" s="113">
        <v>17.684970353183811</v>
      </c>
      <c r="D32" s="115">
        <v>1372</v>
      </c>
      <c r="E32" s="114">
        <v>1408</v>
      </c>
      <c r="F32" s="114">
        <v>1411</v>
      </c>
      <c r="G32" s="114">
        <v>1361</v>
      </c>
      <c r="H32" s="140">
        <v>1355</v>
      </c>
      <c r="I32" s="115">
        <v>17</v>
      </c>
      <c r="J32" s="116">
        <v>1.2546125461254614</v>
      </c>
    </row>
    <row r="33" spans="1:10" s="110" customFormat="1" ht="13.5" customHeight="1" x14ac:dyDescent="0.2">
      <c r="A33" s="120"/>
      <c r="B33" s="121" t="s">
        <v>112</v>
      </c>
      <c r="C33" s="113">
        <v>1.5081206496519721</v>
      </c>
      <c r="D33" s="115">
        <v>117</v>
      </c>
      <c r="E33" s="114">
        <v>132</v>
      </c>
      <c r="F33" s="114">
        <v>133</v>
      </c>
      <c r="G33" s="114">
        <v>104</v>
      </c>
      <c r="H33" s="140">
        <v>100</v>
      </c>
      <c r="I33" s="115">
        <v>17</v>
      </c>
      <c r="J33" s="116">
        <v>17</v>
      </c>
    </row>
    <row r="34" spans="1:10" s="110" customFormat="1" ht="13.5" customHeight="1" x14ac:dyDescent="0.2">
      <c r="A34" s="118" t="s">
        <v>113</v>
      </c>
      <c r="B34" s="122" t="s">
        <v>116</v>
      </c>
      <c r="C34" s="113">
        <v>83.436452693993303</v>
      </c>
      <c r="D34" s="115">
        <v>6473</v>
      </c>
      <c r="E34" s="114">
        <v>6794</v>
      </c>
      <c r="F34" s="114">
        <v>6818</v>
      </c>
      <c r="G34" s="114">
        <v>6789</v>
      </c>
      <c r="H34" s="140">
        <v>6682</v>
      </c>
      <c r="I34" s="115">
        <v>-209</v>
      </c>
      <c r="J34" s="116">
        <v>-3.1278060460939838</v>
      </c>
    </row>
    <row r="35" spans="1:10" s="110" customFormat="1" ht="13.5" customHeight="1" x14ac:dyDescent="0.2">
      <c r="A35" s="118"/>
      <c r="B35" s="119" t="s">
        <v>117</v>
      </c>
      <c r="C35" s="113">
        <v>16.39597834493426</v>
      </c>
      <c r="D35" s="115">
        <v>1272</v>
      </c>
      <c r="E35" s="114">
        <v>1328</v>
      </c>
      <c r="F35" s="114">
        <v>1288</v>
      </c>
      <c r="G35" s="114">
        <v>1280</v>
      </c>
      <c r="H35" s="140">
        <v>1207</v>
      </c>
      <c r="I35" s="115">
        <v>65</v>
      </c>
      <c r="J35" s="116">
        <v>5.385252692626346</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4420</v>
      </c>
      <c r="E37" s="114">
        <v>4597</v>
      </c>
      <c r="F37" s="114">
        <v>4629</v>
      </c>
      <c r="G37" s="114">
        <v>4699</v>
      </c>
      <c r="H37" s="140">
        <v>4594</v>
      </c>
      <c r="I37" s="115">
        <v>-174</v>
      </c>
      <c r="J37" s="116">
        <v>-3.7875489769264257</v>
      </c>
    </row>
    <row r="38" spans="1:10" s="110" customFormat="1" ht="13.5" customHeight="1" x14ac:dyDescent="0.2">
      <c r="A38" s="118" t="s">
        <v>105</v>
      </c>
      <c r="B38" s="119" t="s">
        <v>106</v>
      </c>
      <c r="C38" s="113">
        <v>36.742081447963798</v>
      </c>
      <c r="D38" s="115">
        <v>1624</v>
      </c>
      <c r="E38" s="114">
        <v>1671</v>
      </c>
      <c r="F38" s="114">
        <v>1669</v>
      </c>
      <c r="G38" s="114">
        <v>1710</v>
      </c>
      <c r="H38" s="140">
        <v>1646</v>
      </c>
      <c r="I38" s="115">
        <v>-22</v>
      </c>
      <c r="J38" s="116">
        <v>-1.336573511543135</v>
      </c>
    </row>
    <row r="39" spans="1:10" s="110" customFormat="1" ht="13.5" customHeight="1" x14ac:dyDescent="0.2">
      <c r="A39" s="120"/>
      <c r="B39" s="119" t="s">
        <v>107</v>
      </c>
      <c r="C39" s="113">
        <v>63.257918552036202</v>
      </c>
      <c r="D39" s="115">
        <v>2796</v>
      </c>
      <c r="E39" s="114">
        <v>2926</v>
      </c>
      <c r="F39" s="114">
        <v>2960</v>
      </c>
      <c r="G39" s="114">
        <v>2989</v>
      </c>
      <c r="H39" s="140">
        <v>2948</v>
      </c>
      <c r="I39" s="115">
        <v>-152</v>
      </c>
      <c r="J39" s="116">
        <v>-5.156037991858887</v>
      </c>
    </row>
    <row r="40" spans="1:10" s="110" customFormat="1" ht="13.5" customHeight="1" x14ac:dyDescent="0.2">
      <c r="A40" s="118" t="s">
        <v>105</v>
      </c>
      <c r="B40" s="121" t="s">
        <v>108</v>
      </c>
      <c r="C40" s="113">
        <v>20.339366515837103</v>
      </c>
      <c r="D40" s="115">
        <v>899</v>
      </c>
      <c r="E40" s="114">
        <v>958</v>
      </c>
      <c r="F40" s="114">
        <v>980</v>
      </c>
      <c r="G40" s="114">
        <v>1066</v>
      </c>
      <c r="H40" s="140">
        <v>974</v>
      </c>
      <c r="I40" s="115">
        <v>-75</v>
      </c>
      <c r="J40" s="116">
        <v>-7.7002053388090346</v>
      </c>
    </row>
    <row r="41" spans="1:10" s="110" customFormat="1" ht="13.5" customHeight="1" x14ac:dyDescent="0.2">
      <c r="A41" s="118"/>
      <c r="B41" s="121" t="s">
        <v>109</v>
      </c>
      <c r="C41" s="113">
        <v>30.656108597285069</v>
      </c>
      <c r="D41" s="115">
        <v>1355</v>
      </c>
      <c r="E41" s="114">
        <v>1439</v>
      </c>
      <c r="F41" s="114">
        <v>1436</v>
      </c>
      <c r="G41" s="114">
        <v>1450</v>
      </c>
      <c r="H41" s="140">
        <v>1436</v>
      </c>
      <c r="I41" s="115">
        <v>-81</v>
      </c>
      <c r="J41" s="116">
        <v>-5.6406685236768803</v>
      </c>
    </row>
    <row r="42" spans="1:10" s="110" customFormat="1" ht="13.5" customHeight="1" x14ac:dyDescent="0.2">
      <c r="A42" s="118"/>
      <c r="B42" s="121" t="s">
        <v>110</v>
      </c>
      <c r="C42" s="113">
        <v>18.800904977375566</v>
      </c>
      <c r="D42" s="115">
        <v>831</v>
      </c>
      <c r="E42" s="114">
        <v>834</v>
      </c>
      <c r="F42" s="114">
        <v>849</v>
      </c>
      <c r="G42" s="114">
        <v>865</v>
      </c>
      <c r="H42" s="140">
        <v>867</v>
      </c>
      <c r="I42" s="115">
        <v>-36</v>
      </c>
      <c r="J42" s="116">
        <v>-4.1522491349480966</v>
      </c>
    </row>
    <row r="43" spans="1:10" s="110" customFormat="1" ht="13.5" customHeight="1" x14ac:dyDescent="0.2">
      <c r="A43" s="120"/>
      <c r="B43" s="121" t="s">
        <v>111</v>
      </c>
      <c r="C43" s="113">
        <v>30.203619909502262</v>
      </c>
      <c r="D43" s="115">
        <v>1335</v>
      </c>
      <c r="E43" s="114">
        <v>1366</v>
      </c>
      <c r="F43" s="114">
        <v>1364</v>
      </c>
      <c r="G43" s="114">
        <v>1318</v>
      </c>
      <c r="H43" s="140">
        <v>1317</v>
      </c>
      <c r="I43" s="115">
        <v>18</v>
      </c>
      <c r="J43" s="116">
        <v>1.3667425968109339</v>
      </c>
    </row>
    <row r="44" spans="1:10" s="110" customFormat="1" ht="13.5" customHeight="1" x14ac:dyDescent="0.2">
      <c r="A44" s="120"/>
      <c r="B44" s="121" t="s">
        <v>112</v>
      </c>
      <c r="C44" s="113">
        <v>2.4434389140271495</v>
      </c>
      <c r="D44" s="115">
        <v>108</v>
      </c>
      <c r="E44" s="114">
        <v>118</v>
      </c>
      <c r="F44" s="114">
        <v>116</v>
      </c>
      <c r="G44" s="114">
        <v>91</v>
      </c>
      <c r="H44" s="140">
        <v>94</v>
      </c>
      <c r="I44" s="115">
        <v>14</v>
      </c>
      <c r="J44" s="116">
        <v>14.893617021276595</v>
      </c>
    </row>
    <row r="45" spans="1:10" s="110" customFormat="1" ht="13.5" customHeight="1" x14ac:dyDescent="0.2">
      <c r="A45" s="118" t="s">
        <v>113</v>
      </c>
      <c r="B45" s="122" t="s">
        <v>116</v>
      </c>
      <c r="C45" s="113">
        <v>84.68325791855203</v>
      </c>
      <c r="D45" s="115">
        <v>3743</v>
      </c>
      <c r="E45" s="114">
        <v>3883</v>
      </c>
      <c r="F45" s="114">
        <v>3925</v>
      </c>
      <c r="G45" s="114">
        <v>3977</v>
      </c>
      <c r="H45" s="140">
        <v>3921</v>
      </c>
      <c r="I45" s="115">
        <v>-178</v>
      </c>
      <c r="J45" s="116">
        <v>-4.5396582504463145</v>
      </c>
    </row>
    <row r="46" spans="1:10" s="110" customFormat="1" ht="13.5" customHeight="1" x14ac:dyDescent="0.2">
      <c r="A46" s="118"/>
      <c r="B46" s="119" t="s">
        <v>117</v>
      </c>
      <c r="C46" s="113">
        <v>15.04524886877828</v>
      </c>
      <c r="D46" s="115">
        <v>665</v>
      </c>
      <c r="E46" s="114">
        <v>699</v>
      </c>
      <c r="F46" s="114">
        <v>691</v>
      </c>
      <c r="G46" s="114">
        <v>706</v>
      </c>
      <c r="H46" s="140">
        <v>658</v>
      </c>
      <c r="I46" s="115">
        <v>7</v>
      </c>
      <c r="J46" s="116">
        <v>1.0638297872340425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3338</v>
      </c>
      <c r="E48" s="114">
        <v>3541</v>
      </c>
      <c r="F48" s="114">
        <v>3491</v>
      </c>
      <c r="G48" s="114">
        <v>3387</v>
      </c>
      <c r="H48" s="140">
        <v>3311</v>
      </c>
      <c r="I48" s="115">
        <v>27</v>
      </c>
      <c r="J48" s="116">
        <v>0.81546360616128055</v>
      </c>
    </row>
    <row r="49" spans="1:12" s="110" customFormat="1" ht="13.5" customHeight="1" x14ac:dyDescent="0.2">
      <c r="A49" s="118" t="s">
        <v>105</v>
      </c>
      <c r="B49" s="119" t="s">
        <v>106</v>
      </c>
      <c r="C49" s="113">
        <v>41.372079089275012</v>
      </c>
      <c r="D49" s="115">
        <v>1381</v>
      </c>
      <c r="E49" s="114">
        <v>1449</v>
      </c>
      <c r="F49" s="114">
        <v>1441</v>
      </c>
      <c r="G49" s="114">
        <v>1375</v>
      </c>
      <c r="H49" s="140">
        <v>1343</v>
      </c>
      <c r="I49" s="115">
        <v>38</v>
      </c>
      <c r="J49" s="116">
        <v>2.8294862248696946</v>
      </c>
    </row>
    <row r="50" spans="1:12" s="110" customFormat="1" ht="13.5" customHeight="1" x14ac:dyDescent="0.2">
      <c r="A50" s="120"/>
      <c r="B50" s="119" t="s">
        <v>107</v>
      </c>
      <c r="C50" s="113">
        <v>58.627920910724988</v>
      </c>
      <c r="D50" s="115">
        <v>1957</v>
      </c>
      <c r="E50" s="114">
        <v>2092</v>
      </c>
      <c r="F50" s="114">
        <v>2050</v>
      </c>
      <c r="G50" s="114">
        <v>2012</v>
      </c>
      <c r="H50" s="140">
        <v>1968</v>
      </c>
      <c r="I50" s="115">
        <v>-11</v>
      </c>
      <c r="J50" s="116">
        <v>-0.55894308943089432</v>
      </c>
    </row>
    <row r="51" spans="1:12" s="110" customFormat="1" ht="13.5" customHeight="1" x14ac:dyDescent="0.2">
      <c r="A51" s="118" t="s">
        <v>105</v>
      </c>
      <c r="B51" s="121" t="s">
        <v>108</v>
      </c>
      <c r="C51" s="113">
        <v>10.185739964050329</v>
      </c>
      <c r="D51" s="115">
        <v>340</v>
      </c>
      <c r="E51" s="114">
        <v>391</v>
      </c>
      <c r="F51" s="114">
        <v>395</v>
      </c>
      <c r="G51" s="114">
        <v>351</v>
      </c>
      <c r="H51" s="140">
        <v>341</v>
      </c>
      <c r="I51" s="115">
        <v>-1</v>
      </c>
      <c r="J51" s="116">
        <v>-0.2932551319648094</v>
      </c>
    </row>
    <row r="52" spans="1:12" s="110" customFormat="1" ht="13.5" customHeight="1" x14ac:dyDescent="0.2">
      <c r="A52" s="118"/>
      <c r="B52" s="121" t="s">
        <v>109</v>
      </c>
      <c r="C52" s="113">
        <v>67.375674056321145</v>
      </c>
      <c r="D52" s="115">
        <v>2249</v>
      </c>
      <c r="E52" s="114">
        <v>2363</v>
      </c>
      <c r="F52" s="114">
        <v>2321</v>
      </c>
      <c r="G52" s="114">
        <v>2278</v>
      </c>
      <c r="H52" s="140">
        <v>2244</v>
      </c>
      <c r="I52" s="115">
        <v>5</v>
      </c>
      <c r="J52" s="116">
        <v>0.22281639928698752</v>
      </c>
    </row>
    <row r="53" spans="1:12" s="110" customFormat="1" ht="13.5" customHeight="1" x14ac:dyDescent="0.2">
      <c r="A53" s="118"/>
      <c r="B53" s="121" t="s">
        <v>110</v>
      </c>
      <c r="C53" s="113">
        <v>21.330137807070102</v>
      </c>
      <c r="D53" s="115">
        <v>712</v>
      </c>
      <c r="E53" s="114">
        <v>745</v>
      </c>
      <c r="F53" s="114">
        <v>728</v>
      </c>
      <c r="G53" s="114">
        <v>715</v>
      </c>
      <c r="H53" s="140">
        <v>688</v>
      </c>
      <c r="I53" s="115">
        <v>24</v>
      </c>
      <c r="J53" s="116">
        <v>3.4883720930232558</v>
      </c>
    </row>
    <row r="54" spans="1:12" s="110" customFormat="1" ht="13.5" customHeight="1" x14ac:dyDescent="0.2">
      <c r="A54" s="120"/>
      <c r="B54" s="121" t="s">
        <v>111</v>
      </c>
      <c r="C54" s="113">
        <v>1.1084481725584183</v>
      </c>
      <c r="D54" s="115">
        <v>37</v>
      </c>
      <c r="E54" s="114">
        <v>42</v>
      </c>
      <c r="F54" s="114">
        <v>47</v>
      </c>
      <c r="G54" s="114">
        <v>43</v>
      </c>
      <c r="H54" s="140">
        <v>38</v>
      </c>
      <c r="I54" s="115">
        <v>-1</v>
      </c>
      <c r="J54" s="116">
        <v>-2.6315789473684212</v>
      </c>
    </row>
    <row r="55" spans="1:12" s="110" customFormat="1" ht="13.5" customHeight="1" x14ac:dyDescent="0.2">
      <c r="A55" s="120"/>
      <c r="B55" s="121" t="s">
        <v>112</v>
      </c>
      <c r="C55" s="113">
        <v>0.26962252846015577</v>
      </c>
      <c r="D55" s="115">
        <v>9</v>
      </c>
      <c r="E55" s="114">
        <v>14</v>
      </c>
      <c r="F55" s="114">
        <v>17</v>
      </c>
      <c r="G55" s="114">
        <v>13</v>
      </c>
      <c r="H55" s="140">
        <v>6</v>
      </c>
      <c r="I55" s="115">
        <v>3</v>
      </c>
      <c r="J55" s="116">
        <v>50</v>
      </c>
    </row>
    <row r="56" spans="1:12" s="110" customFormat="1" ht="13.5" customHeight="1" x14ac:dyDescent="0.2">
      <c r="A56" s="118" t="s">
        <v>113</v>
      </c>
      <c r="B56" s="122" t="s">
        <v>116</v>
      </c>
      <c r="C56" s="113">
        <v>81.78550029958059</v>
      </c>
      <c r="D56" s="115">
        <v>2730</v>
      </c>
      <c r="E56" s="114">
        <v>2911</v>
      </c>
      <c r="F56" s="114">
        <v>2893</v>
      </c>
      <c r="G56" s="114">
        <v>2812</v>
      </c>
      <c r="H56" s="140">
        <v>2761</v>
      </c>
      <c r="I56" s="115">
        <v>-31</v>
      </c>
      <c r="J56" s="116">
        <v>-1.1227816008692502</v>
      </c>
    </row>
    <row r="57" spans="1:12" s="110" customFormat="1" ht="13.5" customHeight="1" x14ac:dyDescent="0.2">
      <c r="A57" s="142"/>
      <c r="B57" s="124" t="s">
        <v>117</v>
      </c>
      <c r="C57" s="125">
        <v>18.184541641701617</v>
      </c>
      <c r="D57" s="143">
        <v>607</v>
      </c>
      <c r="E57" s="144">
        <v>629</v>
      </c>
      <c r="F57" s="144">
        <v>597</v>
      </c>
      <c r="G57" s="144">
        <v>574</v>
      </c>
      <c r="H57" s="145">
        <v>549</v>
      </c>
      <c r="I57" s="143">
        <v>58</v>
      </c>
      <c r="J57" s="146">
        <v>10.564663023679417</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31074</v>
      </c>
      <c r="E12" s="236">
        <v>31271</v>
      </c>
      <c r="F12" s="114">
        <v>31270</v>
      </c>
      <c r="G12" s="114">
        <v>30704</v>
      </c>
      <c r="H12" s="140">
        <v>30940</v>
      </c>
      <c r="I12" s="115">
        <v>134</v>
      </c>
      <c r="J12" s="116">
        <v>0.43309631544925664</v>
      </c>
    </row>
    <row r="13" spans="1:15" s="110" customFormat="1" ht="12" customHeight="1" x14ac:dyDescent="0.2">
      <c r="A13" s="118" t="s">
        <v>105</v>
      </c>
      <c r="B13" s="119" t="s">
        <v>106</v>
      </c>
      <c r="C13" s="113">
        <v>45.262920769775377</v>
      </c>
      <c r="D13" s="115">
        <v>14065</v>
      </c>
      <c r="E13" s="114">
        <v>14137</v>
      </c>
      <c r="F13" s="114">
        <v>14156</v>
      </c>
      <c r="G13" s="114">
        <v>13859</v>
      </c>
      <c r="H13" s="140">
        <v>13882</v>
      </c>
      <c r="I13" s="115">
        <v>183</v>
      </c>
      <c r="J13" s="116">
        <v>1.31825385391154</v>
      </c>
    </row>
    <row r="14" spans="1:15" s="110" customFormat="1" ht="12" customHeight="1" x14ac:dyDescent="0.2">
      <c r="A14" s="118"/>
      <c r="B14" s="119" t="s">
        <v>107</v>
      </c>
      <c r="C14" s="113">
        <v>54.737079230224623</v>
      </c>
      <c r="D14" s="115">
        <v>17009</v>
      </c>
      <c r="E14" s="114">
        <v>17134</v>
      </c>
      <c r="F14" s="114">
        <v>17114</v>
      </c>
      <c r="G14" s="114">
        <v>16845</v>
      </c>
      <c r="H14" s="140">
        <v>17058</v>
      </c>
      <c r="I14" s="115">
        <v>-49</v>
      </c>
      <c r="J14" s="116">
        <v>-0.28725524680501818</v>
      </c>
    </row>
    <row r="15" spans="1:15" s="110" customFormat="1" ht="12" customHeight="1" x14ac:dyDescent="0.2">
      <c r="A15" s="118" t="s">
        <v>105</v>
      </c>
      <c r="B15" s="121" t="s">
        <v>108</v>
      </c>
      <c r="C15" s="113">
        <v>9.1780910085602105</v>
      </c>
      <c r="D15" s="115">
        <v>2852</v>
      </c>
      <c r="E15" s="114">
        <v>3001</v>
      </c>
      <c r="F15" s="114">
        <v>3047</v>
      </c>
      <c r="G15" s="114">
        <v>2748</v>
      </c>
      <c r="H15" s="140">
        <v>2854</v>
      </c>
      <c r="I15" s="115">
        <v>-2</v>
      </c>
      <c r="J15" s="116">
        <v>-7.0077084793272598E-2</v>
      </c>
    </row>
    <row r="16" spans="1:15" s="110" customFormat="1" ht="12" customHeight="1" x14ac:dyDescent="0.2">
      <c r="A16" s="118"/>
      <c r="B16" s="121" t="s">
        <v>109</v>
      </c>
      <c r="C16" s="113">
        <v>65.430906867477631</v>
      </c>
      <c r="D16" s="115">
        <v>20332</v>
      </c>
      <c r="E16" s="114">
        <v>20410</v>
      </c>
      <c r="F16" s="114">
        <v>20452</v>
      </c>
      <c r="G16" s="114">
        <v>20319</v>
      </c>
      <c r="H16" s="140">
        <v>20530</v>
      </c>
      <c r="I16" s="115">
        <v>-198</v>
      </c>
      <c r="J16" s="116">
        <v>-0.96444227959084272</v>
      </c>
    </row>
    <row r="17" spans="1:10" s="110" customFormat="1" ht="12" customHeight="1" x14ac:dyDescent="0.2">
      <c r="A17" s="118"/>
      <c r="B17" s="121" t="s">
        <v>110</v>
      </c>
      <c r="C17" s="113">
        <v>23.598506790242645</v>
      </c>
      <c r="D17" s="115">
        <v>7333</v>
      </c>
      <c r="E17" s="114">
        <v>7315</v>
      </c>
      <c r="F17" s="114">
        <v>7226</v>
      </c>
      <c r="G17" s="114">
        <v>7110</v>
      </c>
      <c r="H17" s="140">
        <v>7054</v>
      </c>
      <c r="I17" s="115">
        <v>279</v>
      </c>
      <c r="J17" s="116">
        <v>3.9552027218599375</v>
      </c>
    </row>
    <row r="18" spans="1:10" s="110" customFormat="1" ht="12" customHeight="1" x14ac:dyDescent="0.2">
      <c r="A18" s="120"/>
      <c r="B18" s="121" t="s">
        <v>111</v>
      </c>
      <c r="C18" s="113">
        <v>1.7924953337195082</v>
      </c>
      <c r="D18" s="115">
        <v>557</v>
      </c>
      <c r="E18" s="114">
        <v>545</v>
      </c>
      <c r="F18" s="114">
        <v>545</v>
      </c>
      <c r="G18" s="114">
        <v>527</v>
      </c>
      <c r="H18" s="140">
        <v>502</v>
      </c>
      <c r="I18" s="115">
        <v>55</v>
      </c>
      <c r="J18" s="116">
        <v>10.95617529880478</v>
      </c>
    </row>
    <row r="19" spans="1:10" s="110" customFormat="1" ht="12" customHeight="1" x14ac:dyDescent="0.2">
      <c r="A19" s="120"/>
      <c r="B19" s="121" t="s">
        <v>112</v>
      </c>
      <c r="C19" s="113">
        <v>0.46340992469588721</v>
      </c>
      <c r="D19" s="115">
        <v>144</v>
      </c>
      <c r="E19" s="114">
        <v>120</v>
      </c>
      <c r="F19" s="114">
        <v>150</v>
      </c>
      <c r="G19" s="114">
        <v>130</v>
      </c>
      <c r="H19" s="140">
        <v>135</v>
      </c>
      <c r="I19" s="115">
        <v>9</v>
      </c>
      <c r="J19" s="116">
        <v>6.666666666666667</v>
      </c>
    </row>
    <row r="20" spans="1:10" s="110" customFormat="1" ht="12" customHeight="1" x14ac:dyDescent="0.2">
      <c r="A20" s="118" t="s">
        <v>113</v>
      </c>
      <c r="B20" s="119" t="s">
        <v>181</v>
      </c>
      <c r="C20" s="113">
        <v>71.622578361331023</v>
      </c>
      <c r="D20" s="115">
        <v>22256</v>
      </c>
      <c r="E20" s="114">
        <v>22418</v>
      </c>
      <c r="F20" s="114">
        <v>22471</v>
      </c>
      <c r="G20" s="114">
        <v>22032</v>
      </c>
      <c r="H20" s="140">
        <v>22108</v>
      </c>
      <c r="I20" s="115">
        <v>148</v>
      </c>
      <c r="J20" s="116">
        <v>0.6694409263614981</v>
      </c>
    </row>
    <row r="21" spans="1:10" s="110" customFormat="1" ht="12" customHeight="1" x14ac:dyDescent="0.2">
      <c r="A21" s="118"/>
      <c r="B21" s="119" t="s">
        <v>182</v>
      </c>
      <c r="C21" s="113">
        <v>28.377421638668984</v>
      </c>
      <c r="D21" s="115">
        <v>8818</v>
      </c>
      <c r="E21" s="114">
        <v>8853</v>
      </c>
      <c r="F21" s="114">
        <v>8799</v>
      </c>
      <c r="G21" s="114">
        <v>8672</v>
      </c>
      <c r="H21" s="140">
        <v>8832</v>
      </c>
      <c r="I21" s="115">
        <v>-14</v>
      </c>
      <c r="J21" s="116">
        <v>-0.1585144927536232</v>
      </c>
    </row>
    <row r="22" spans="1:10" s="110" customFormat="1" ht="12" customHeight="1" x14ac:dyDescent="0.2">
      <c r="A22" s="118" t="s">
        <v>113</v>
      </c>
      <c r="B22" s="119" t="s">
        <v>116</v>
      </c>
      <c r="C22" s="113">
        <v>81.515093003797389</v>
      </c>
      <c r="D22" s="115">
        <v>25330</v>
      </c>
      <c r="E22" s="114">
        <v>25550</v>
      </c>
      <c r="F22" s="114">
        <v>25579</v>
      </c>
      <c r="G22" s="114">
        <v>25204</v>
      </c>
      <c r="H22" s="140">
        <v>25451</v>
      </c>
      <c r="I22" s="115">
        <v>-121</v>
      </c>
      <c r="J22" s="116">
        <v>-0.47542336253978235</v>
      </c>
    </row>
    <row r="23" spans="1:10" s="110" customFormat="1" ht="12" customHeight="1" x14ac:dyDescent="0.2">
      <c r="A23" s="118"/>
      <c r="B23" s="119" t="s">
        <v>117</v>
      </c>
      <c r="C23" s="113">
        <v>18.436635129046792</v>
      </c>
      <c r="D23" s="115">
        <v>5729</v>
      </c>
      <c r="E23" s="114">
        <v>5707</v>
      </c>
      <c r="F23" s="114">
        <v>5678</v>
      </c>
      <c r="G23" s="114">
        <v>5487</v>
      </c>
      <c r="H23" s="140">
        <v>5475</v>
      </c>
      <c r="I23" s="115">
        <v>254</v>
      </c>
      <c r="J23" s="116">
        <v>4.6392694063926943</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4771610</v>
      </c>
      <c r="E25" s="236">
        <v>4787170</v>
      </c>
      <c r="F25" s="236">
        <v>4810078</v>
      </c>
      <c r="G25" s="236">
        <v>4748861</v>
      </c>
      <c r="H25" s="241">
        <v>4734763</v>
      </c>
      <c r="I25" s="235">
        <v>36847</v>
      </c>
      <c r="J25" s="116">
        <v>0.77822269034374059</v>
      </c>
    </row>
    <row r="26" spans="1:10" s="110" customFormat="1" ht="12" customHeight="1" x14ac:dyDescent="0.2">
      <c r="A26" s="118" t="s">
        <v>105</v>
      </c>
      <c r="B26" s="119" t="s">
        <v>106</v>
      </c>
      <c r="C26" s="113">
        <v>54.755438939896599</v>
      </c>
      <c r="D26" s="115">
        <v>2612716</v>
      </c>
      <c r="E26" s="114">
        <v>2621461</v>
      </c>
      <c r="F26" s="114">
        <v>2643471</v>
      </c>
      <c r="G26" s="114">
        <v>2610263</v>
      </c>
      <c r="H26" s="140">
        <v>2600148</v>
      </c>
      <c r="I26" s="115">
        <v>12568</v>
      </c>
      <c r="J26" s="116">
        <v>0.48335710121116182</v>
      </c>
    </row>
    <row r="27" spans="1:10" s="110" customFormat="1" ht="12" customHeight="1" x14ac:dyDescent="0.2">
      <c r="A27" s="118"/>
      <c r="B27" s="119" t="s">
        <v>107</v>
      </c>
      <c r="C27" s="113">
        <v>45.244561060103401</v>
      </c>
      <c r="D27" s="115">
        <v>2158894</v>
      </c>
      <c r="E27" s="114">
        <v>2165709</v>
      </c>
      <c r="F27" s="114">
        <v>2166607</v>
      </c>
      <c r="G27" s="114">
        <v>2138598</v>
      </c>
      <c r="H27" s="140">
        <v>2134615</v>
      </c>
      <c r="I27" s="115">
        <v>24279</v>
      </c>
      <c r="J27" s="116">
        <v>1.1373947995305944</v>
      </c>
    </row>
    <row r="28" spans="1:10" s="110" customFormat="1" ht="12" customHeight="1" x14ac:dyDescent="0.2">
      <c r="A28" s="118" t="s">
        <v>105</v>
      </c>
      <c r="B28" s="121" t="s">
        <v>108</v>
      </c>
      <c r="C28" s="113">
        <v>10.767833079400873</v>
      </c>
      <c r="D28" s="115">
        <v>513799</v>
      </c>
      <c r="E28" s="114">
        <v>532642</v>
      </c>
      <c r="F28" s="114">
        <v>543419</v>
      </c>
      <c r="G28" s="114">
        <v>507934</v>
      </c>
      <c r="H28" s="140">
        <v>518807</v>
      </c>
      <c r="I28" s="115">
        <v>-5008</v>
      </c>
      <c r="J28" s="116">
        <v>-0.96529152459392409</v>
      </c>
    </row>
    <row r="29" spans="1:10" s="110" customFormat="1" ht="12" customHeight="1" x14ac:dyDescent="0.2">
      <c r="A29" s="118"/>
      <c r="B29" s="121" t="s">
        <v>109</v>
      </c>
      <c r="C29" s="113">
        <v>67.805185251938028</v>
      </c>
      <c r="D29" s="115">
        <v>3235399</v>
      </c>
      <c r="E29" s="114">
        <v>3241393</v>
      </c>
      <c r="F29" s="114">
        <v>3261441</v>
      </c>
      <c r="G29" s="114">
        <v>3252239</v>
      </c>
      <c r="H29" s="140">
        <v>3244515</v>
      </c>
      <c r="I29" s="115">
        <v>-9116</v>
      </c>
      <c r="J29" s="116">
        <v>-0.28096649268072421</v>
      </c>
    </row>
    <row r="30" spans="1:10" s="110" customFormat="1" ht="12" customHeight="1" x14ac:dyDescent="0.2">
      <c r="A30" s="118"/>
      <c r="B30" s="121" t="s">
        <v>110</v>
      </c>
      <c r="C30" s="113">
        <v>20.216803133533546</v>
      </c>
      <c r="D30" s="115">
        <v>964667</v>
      </c>
      <c r="E30" s="114">
        <v>955722</v>
      </c>
      <c r="F30" s="114">
        <v>948849</v>
      </c>
      <c r="G30" s="114">
        <v>934240</v>
      </c>
      <c r="H30" s="140">
        <v>919289</v>
      </c>
      <c r="I30" s="115">
        <v>45378</v>
      </c>
      <c r="J30" s="116">
        <v>4.9362061332181719</v>
      </c>
    </row>
    <row r="31" spans="1:10" s="110" customFormat="1" ht="12" customHeight="1" x14ac:dyDescent="0.2">
      <c r="A31" s="120"/>
      <c r="B31" s="121" t="s">
        <v>111</v>
      </c>
      <c r="C31" s="113">
        <v>1.2101575778406031</v>
      </c>
      <c r="D31" s="115">
        <v>57744</v>
      </c>
      <c r="E31" s="114">
        <v>57413</v>
      </c>
      <c r="F31" s="114">
        <v>56369</v>
      </c>
      <c r="G31" s="114">
        <v>54448</v>
      </c>
      <c r="H31" s="140">
        <v>52152</v>
      </c>
      <c r="I31" s="115">
        <v>5592</v>
      </c>
      <c r="J31" s="116">
        <v>10.722503451449608</v>
      </c>
    </row>
    <row r="32" spans="1:10" s="110" customFormat="1" ht="12" customHeight="1" x14ac:dyDescent="0.2">
      <c r="A32" s="120"/>
      <c r="B32" s="121" t="s">
        <v>112</v>
      </c>
      <c r="C32" s="113">
        <v>0.35811811946072708</v>
      </c>
      <c r="D32" s="115">
        <v>17088</v>
      </c>
      <c r="E32" s="114">
        <v>16365</v>
      </c>
      <c r="F32" s="114">
        <v>16815</v>
      </c>
      <c r="G32" s="114">
        <v>14565</v>
      </c>
      <c r="H32" s="140">
        <v>13630</v>
      </c>
      <c r="I32" s="115">
        <v>3458</v>
      </c>
      <c r="J32" s="116">
        <v>25.370506236243582</v>
      </c>
    </row>
    <row r="33" spans="1:10" s="110" customFormat="1" ht="12" customHeight="1" x14ac:dyDescent="0.2">
      <c r="A33" s="118" t="s">
        <v>113</v>
      </c>
      <c r="B33" s="119" t="s">
        <v>181</v>
      </c>
      <c r="C33" s="113">
        <v>73.582878734850496</v>
      </c>
      <c r="D33" s="115">
        <v>3511088</v>
      </c>
      <c r="E33" s="114">
        <v>3527016</v>
      </c>
      <c r="F33" s="114">
        <v>3559535</v>
      </c>
      <c r="G33" s="114">
        <v>3510080</v>
      </c>
      <c r="H33" s="140">
        <v>3507450</v>
      </c>
      <c r="I33" s="115">
        <v>3638</v>
      </c>
      <c r="J33" s="116">
        <v>0.10372207729261999</v>
      </c>
    </row>
    <row r="34" spans="1:10" s="110" customFormat="1" ht="12" customHeight="1" x14ac:dyDescent="0.2">
      <c r="A34" s="118"/>
      <c r="B34" s="119" t="s">
        <v>182</v>
      </c>
      <c r="C34" s="113">
        <v>26.4171212651495</v>
      </c>
      <c r="D34" s="115">
        <v>1260522</v>
      </c>
      <c r="E34" s="114">
        <v>1260154</v>
      </c>
      <c r="F34" s="114">
        <v>1250543</v>
      </c>
      <c r="G34" s="114">
        <v>1238781</v>
      </c>
      <c r="H34" s="140">
        <v>1227313</v>
      </c>
      <c r="I34" s="115">
        <v>33209</v>
      </c>
      <c r="J34" s="116">
        <v>2.7058297272170995</v>
      </c>
    </row>
    <row r="35" spans="1:10" s="110" customFormat="1" ht="12" customHeight="1" x14ac:dyDescent="0.2">
      <c r="A35" s="118" t="s">
        <v>113</v>
      </c>
      <c r="B35" s="119" t="s">
        <v>116</v>
      </c>
      <c r="C35" s="113">
        <v>83.061461435448408</v>
      </c>
      <c r="D35" s="115">
        <v>3963369</v>
      </c>
      <c r="E35" s="114">
        <v>3986837</v>
      </c>
      <c r="F35" s="114">
        <v>4000508</v>
      </c>
      <c r="G35" s="114">
        <v>3955209</v>
      </c>
      <c r="H35" s="140">
        <v>3956907</v>
      </c>
      <c r="I35" s="115">
        <v>6462</v>
      </c>
      <c r="J35" s="116">
        <v>0.16330937269943419</v>
      </c>
    </row>
    <row r="36" spans="1:10" s="110" customFormat="1" ht="12" customHeight="1" x14ac:dyDescent="0.2">
      <c r="A36" s="118"/>
      <c r="B36" s="119" t="s">
        <v>117</v>
      </c>
      <c r="C36" s="113">
        <v>16.902533945565544</v>
      </c>
      <c r="D36" s="115">
        <v>806523</v>
      </c>
      <c r="E36" s="114">
        <v>798717</v>
      </c>
      <c r="F36" s="114">
        <v>807980</v>
      </c>
      <c r="G36" s="114">
        <v>791952</v>
      </c>
      <c r="H36" s="140">
        <v>776167</v>
      </c>
      <c r="I36" s="115">
        <v>30356</v>
      </c>
      <c r="J36" s="116">
        <v>3.911013995699379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21658</v>
      </c>
      <c r="E64" s="236">
        <v>21743</v>
      </c>
      <c r="F64" s="236">
        <v>21866</v>
      </c>
      <c r="G64" s="236">
        <v>21487</v>
      </c>
      <c r="H64" s="140">
        <v>21275</v>
      </c>
      <c r="I64" s="115">
        <v>383</v>
      </c>
      <c r="J64" s="116">
        <v>1.800235017626322</v>
      </c>
    </row>
    <row r="65" spans="1:12" s="110" customFormat="1" ht="12" customHeight="1" x14ac:dyDescent="0.2">
      <c r="A65" s="118" t="s">
        <v>105</v>
      </c>
      <c r="B65" s="119" t="s">
        <v>106</v>
      </c>
      <c r="C65" s="113">
        <v>52.433281004709578</v>
      </c>
      <c r="D65" s="235">
        <v>11356</v>
      </c>
      <c r="E65" s="236">
        <v>11386</v>
      </c>
      <c r="F65" s="236">
        <v>11530</v>
      </c>
      <c r="G65" s="236">
        <v>11313</v>
      </c>
      <c r="H65" s="140">
        <v>11134</v>
      </c>
      <c r="I65" s="115">
        <v>222</v>
      </c>
      <c r="J65" s="116">
        <v>1.9938925812825579</v>
      </c>
    </row>
    <row r="66" spans="1:12" s="110" customFormat="1" ht="12" customHeight="1" x14ac:dyDescent="0.2">
      <c r="A66" s="118"/>
      <c r="B66" s="119" t="s">
        <v>107</v>
      </c>
      <c r="C66" s="113">
        <v>47.566718995290422</v>
      </c>
      <c r="D66" s="235">
        <v>10302</v>
      </c>
      <c r="E66" s="236">
        <v>10357</v>
      </c>
      <c r="F66" s="236">
        <v>10336</v>
      </c>
      <c r="G66" s="236">
        <v>10174</v>
      </c>
      <c r="H66" s="140">
        <v>10141</v>
      </c>
      <c r="I66" s="115">
        <v>161</v>
      </c>
      <c r="J66" s="116">
        <v>1.587614633665319</v>
      </c>
    </row>
    <row r="67" spans="1:12" s="110" customFormat="1" ht="12" customHeight="1" x14ac:dyDescent="0.2">
      <c r="A67" s="118" t="s">
        <v>105</v>
      </c>
      <c r="B67" s="121" t="s">
        <v>108</v>
      </c>
      <c r="C67" s="113">
        <v>9.5576692215347681</v>
      </c>
      <c r="D67" s="235">
        <v>2070</v>
      </c>
      <c r="E67" s="236">
        <v>2137</v>
      </c>
      <c r="F67" s="236">
        <v>2218</v>
      </c>
      <c r="G67" s="236">
        <v>2074</v>
      </c>
      <c r="H67" s="140">
        <v>2102</v>
      </c>
      <c r="I67" s="115">
        <v>-32</v>
      </c>
      <c r="J67" s="116">
        <v>-1.522359657469077</v>
      </c>
    </row>
    <row r="68" spans="1:12" s="110" customFormat="1" ht="12" customHeight="1" x14ac:dyDescent="0.2">
      <c r="A68" s="118"/>
      <c r="B68" s="121" t="s">
        <v>109</v>
      </c>
      <c r="C68" s="113">
        <v>66.317296149228923</v>
      </c>
      <c r="D68" s="235">
        <v>14363</v>
      </c>
      <c r="E68" s="236">
        <v>14410</v>
      </c>
      <c r="F68" s="236">
        <v>14520</v>
      </c>
      <c r="G68" s="236">
        <v>14374</v>
      </c>
      <c r="H68" s="140">
        <v>14233</v>
      </c>
      <c r="I68" s="115">
        <v>130</v>
      </c>
      <c r="J68" s="116">
        <v>0.91337033654183941</v>
      </c>
    </row>
    <row r="69" spans="1:12" s="110" customFormat="1" ht="12" customHeight="1" x14ac:dyDescent="0.2">
      <c r="A69" s="118"/>
      <c r="B69" s="121" t="s">
        <v>110</v>
      </c>
      <c r="C69" s="113">
        <v>22.171945701357465</v>
      </c>
      <c r="D69" s="235">
        <v>4802</v>
      </c>
      <c r="E69" s="236">
        <v>4752</v>
      </c>
      <c r="F69" s="236">
        <v>4699</v>
      </c>
      <c r="G69" s="236">
        <v>4622</v>
      </c>
      <c r="H69" s="140">
        <v>4539</v>
      </c>
      <c r="I69" s="115">
        <v>263</v>
      </c>
      <c r="J69" s="116">
        <v>5.7942278034809434</v>
      </c>
    </row>
    <row r="70" spans="1:12" s="110" customFormat="1" ht="12" customHeight="1" x14ac:dyDescent="0.2">
      <c r="A70" s="120"/>
      <c r="B70" s="121" t="s">
        <v>111</v>
      </c>
      <c r="C70" s="113">
        <v>1.9530889278788439</v>
      </c>
      <c r="D70" s="235">
        <v>423</v>
      </c>
      <c r="E70" s="236">
        <v>444</v>
      </c>
      <c r="F70" s="236">
        <v>429</v>
      </c>
      <c r="G70" s="236">
        <v>417</v>
      </c>
      <c r="H70" s="140">
        <v>401</v>
      </c>
      <c r="I70" s="115">
        <v>22</v>
      </c>
      <c r="J70" s="116">
        <v>5.4862842892768082</v>
      </c>
    </row>
    <row r="71" spans="1:12" s="110" customFormat="1" ht="12" customHeight="1" x14ac:dyDescent="0.2">
      <c r="A71" s="120"/>
      <c r="B71" s="121" t="s">
        <v>112</v>
      </c>
      <c r="C71" s="113">
        <v>0.4432542247668298</v>
      </c>
      <c r="D71" s="235">
        <v>96</v>
      </c>
      <c r="E71" s="236">
        <v>98</v>
      </c>
      <c r="F71" s="236">
        <v>115</v>
      </c>
      <c r="G71" s="236">
        <v>104</v>
      </c>
      <c r="H71" s="140">
        <v>100</v>
      </c>
      <c r="I71" s="115">
        <v>-4</v>
      </c>
      <c r="J71" s="116">
        <v>-4</v>
      </c>
    </row>
    <row r="72" spans="1:12" s="110" customFormat="1" ht="12" customHeight="1" x14ac:dyDescent="0.2">
      <c r="A72" s="118" t="s">
        <v>113</v>
      </c>
      <c r="B72" s="119" t="s">
        <v>181</v>
      </c>
      <c r="C72" s="113">
        <v>73.450918829070091</v>
      </c>
      <c r="D72" s="235">
        <v>15908</v>
      </c>
      <c r="E72" s="236">
        <v>15980</v>
      </c>
      <c r="F72" s="236">
        <v>16145</v>
      </c>
      <c r="G72" s="236">
        <v>15843</v>
      </c>
      <c r="H72" s="140">
        <v>15707</v>
      </c>
      <c r="I72" s="115">
        <v>201</v>
      </c>
      <c r="J72" s="116">
        <v>1.2796842172279874</v>
      </c>
    </row>
    <row r="73" spans="1:12" s="110" customFormat="1" ht="12" customHeight="1" x14ac:dyDescent="0.2">
      <c r="A73" s="118"/>
      <c r="B73" s="119" t="s">
        <v>182</v>
      </c>
      <c r="C73" s="113">
        <v>26.549081170929909</v>
      </c>
      <c r="D73" s="115">
        <v>5750</v>
      </c>
      <c r="E73" s="114">
        <v>5763</v>
      </c>
      <c r="F73" s="114">
        <v>5721</v>
      </c>
      <c r="G73" s="114">
        <v>5644</v>
      </c>
      <c r="H73" s="140">
        <v>5568</v>
      </c>
      <c r="I73" s="115">
        <v>182</v>
      </c>
      <c r="J73" s="116">
        <v>3.2686781609195403</v>
      </c>
    </row>
    <row r="74" spans="1:12" s="110" customFormat="1" ht="12" customHeight="1" x14ac:dyDescent="0.2">
      <c r="A74" s="118" t="s">
        <v>113</v>
      </c>
      <c r="B74" s="119" t="s">
        <v>116</v>
      </c>
      <c r="C74" s="113">
        <v>78.497552867300769</v>
      </c>
      <c r="D74" s="115">
        <v>17001</v>
      </c>
      <c r="E74" s="114">
        <v>17103</v>
      </c>
      <c r="F74" s="114">
        <v>17166</v>
      </c>
      <c r="G74" s="114">
        <v>16939</v>
      </c>
      <c r="H74" s="140">
        <v>16902</v>
      </c>
      <c r="I74" s="115">
        <v>99</v>
      </c>
      <c r="J74" s="116">
        <v>0.58572949946751862</v>
      </c>
    </row>
    <row r="75" spans="1:12" s="110" customFormat="1" ht="12" customHeight="1" x14ac:dyDescent="0.2">
      <c r="A75" s="142"/>
      <c r="B75" s="124" t="s">
        <v>117</v>
      </c>
      <c r="C75" s="125">
        <v>21.447040354603381</v>
      </c>
      <c r="D75" s="143">
        <v>4645</v>
      </c>
      <c r="E75" s="144">
        <v>4629</v>
      </c>
      <c r="F75" s="144">
        <v>4689</v>
      </c>
      <c r="G75" s="144">
        <v>4538</v>
      </c>
      <c r="H75" s="145">
        <v>4364</v>
      </c>
      <c r="I75" s="143">
        <v>281</v>
      </c>
      <c r="J75" s="146">
        <v>6.4390467461044913</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31074</v>
      </c>
      <c r="G11" s="114">
        <v>31271</v>
      </c>
      <c r="H11" s="114">
        <v>31270</v>
      </c>
      <c r="I11" s="114">
        <v>30704</v>
      </c>
      <c r="J11" s="140">
        <v>30940</v>
      </c>
      <c r="K11" s="114">
        <v>134</v>
      </c>
      <c r="L11" s="116">
        <v>0.43309631544925664</v>
      </c>
    </row>
    <row r="12" spans="1:17" s="110" customFormat="1" ht="24.95" customHeight="1" x14ac:dyDescent="0.2">
      <c r="A12" s="604" t="s">
        <v>185</v>
      </c>
      <c r="B12" s="605"/>
      <c r="C12" s="605"/>
      <c r="D12" s="606"/>
      <c r="E12" s="113">
        <v>45.262920769775377</v>
      </c>
      <c r="F12" s="115">
        <v>14065</v>
      </c>
      <c r="G12" s="114">
        <v>14137</v>
      </c>
      <c r="H12" s="114">
        <v>14156</v>
      </c>
      <c r="I12" s="114">
        <v>13859</v>
      </c>
      <c r="J12" s="140">
        <v>13882</v>
      </c>
      <c r="K12" s="114">
        <v>183</v>
      </c>
      <c r="L12" s="116">
        <v>1.31825385391154</v>
      </c>
    </row>
    <row r="13" spans="1:17" s="110" customFormat="1" ht="15" customHeight="1" x14ac:dyDescent="0.2">
      <c r="A13" s="120"/>
      <c r="B13" s="612" t="s">
        <v>107</v>
      </c>
      <c r="C13" s="612"/>
      <c r="E13" s="113">
        <v>54.737079230224623</v>
      </c>
      <c r="F13" s="115">
        <v>17009</v>
      </c>
      <c r="G13" s="114">
        <v>17134</v>
      </c>
      <c r="H13" s="114">
        <v>17114</v>
      </c>
      <c r="I13" s="114">
        <v>16845</v>
      </c>
      <c r="J13" s="140">
        <v>17058</v>
      </c>
      <c r="K13" s="114">
        <v>-49</v>
      </c>
      <c r="L13" s="116">
        <v>-0.28725524680501818</v>
      </c>
    </row>
    <row r="14" spans="1:17" s="110" customFormat="1" ht="24.95" customHeight="1" x14ac:dyDescent="0.2">
      <c r="A14" s="604" t="s">
        <v>186</v>
      </c>
      <c r="B14" s="605"/>
      <c r="C14" s="605"/>
      <c r="D14" s="606"/>
      <c r="E14" s="113">
        <v>9.1780910085602105</v>
      </c>
      <c r="F14" s="115">
        <v>2852</v>
      </c>
      <c r="G14" s="114">
        <v>3001</v>
      </c>
      <c r="H14" s="114">
        <v>3047</v>
      </c>
      <c r="I14" s="114">
        <v>2748</v>
      </c>
      <c r="J14" s="140">
        <v>2854</v>
      </c>
      <c r="K14" s="114">
        <v>-2</v>
      </c>
      <c r="L14" s="116">
        <v>-7.0077084793272598E-2</v>
      </c>
    </row>
    <row r="15" spans="1:17" s="110" customFormat="1" ht="15" customHeight="1" x14ac:dyDescent="0.2">
      <c r="A15" s="120"/>
      <c r="B15" s="119"/>
      <c r="C15" s="258" t="s">
        <v>106</v>
      </c>
      <c r="E15" s="113">
        <v>48.77279102384292</v>
      </c>
      <c r="F15" s="115">
        <v>1391</v>
      </c>
      <c r="G15" s="114">
        <v>1447</v>
      </c>
      <c r="H15" s="114">
        <v>1470</v>
      </c>
      <c r="I15" s="114">
        <v>1292</v>
      </c>
      <c r="J15" s="140">
        <v>1343</v>
      </c>
      <c r="K15" s="114">
        <v>48</v>
      </c>
      <c r="L15" s="116">
        <v>3.5740878629932986</v>
      </c>
    </row>
    <row r="16" spans="1:17" s="110" customFormat="1" ht="15" customHeight="1" x14ac:dyDescent="0.2">
      <c r="A16" s="120"/>
      <c r="B16" s="119"/>
      <c r="C16" s="258" t="s">
        <v>107</v>
      </c>
      <c r="E16" s="113">
        <v>51.22720897615708</v>
      </c>
      <c r="F16" s="115">
        <v>1461</v>
      </c>
      <c r="G16" s="114">
        <v>1554</v>
      </c>
      <c r="H16" s="114">
        <v>1577</v>
      </c>
      <c r="I16" s="114">
        <v>1456</v>
      </c>
      <c r="J16" s="140">
        <v>1511</v>
      </c>
      <c r="K16" s="114">
        <v>-50</v>
      </c>
      <c r="L16" s="116">
        <v>-3.3090668431502315</v>
      </c>
    </row>
    <row r="17" spans="1:12" s="110" customFormat="1" ht="15" customHeight="1" x14ac:dyDescent="0.2">
      <c r="A17" s="120"/>
      <c r="B17" s="121" t="s">
        <v>109</v>
      </c>
      <c r="C17" s="258"/>
      <c r="E17" s="113">
        <v>65.430906867477631</v>
      </c>
      <c r="F17" s="115">
        <v>20332</v>
      </c>
      <c r="G17" s="114">
        <v>20410</v>
      </c>
      <c r="H17" s="114">
        <v>20452</v>
      </c>
      <c r="I17" s="114">
        <v>20319</v>
      </c>
      <c r="J17" s="140">
        <v>20530</v>
      </c>
      <c r="K17" s="114">
        <v>-198</v>
      </c>
      <c r="L17" s="116">
        <v>-0.96444227959084272</v>
      </c>
    </row>
    <row r="18" spans="1:12" s="110" customFormat="1" ht="15" customHeight="1" x14ac:dyDescent="0.2">
      <c r="A18" s="120"/>
      <c r="B18" s="119"/>
      <c r="C18" s="258" t="s">
        <v>106</v>
      </c>
      <c r="E18" s="113">
        <v>44.338973047412942</v>
      </c>
      <c r="F18" s="115">
        <v>9015</v>
      </c>
      <c r="G18" s="114">
        <v>9048</v>
      </c>
      <c r="H18" s="114">
        <v>9075</v>
      </c>
      <c r="I18" s="114">
        <v>9020</v>
      </c>
      <c r="J18" s="140">
        <v>9060</v>
      </c>
      <c r="K18" s="114">
        <v>-45</v>
      </c>
      <c r="L18" s="116">
        <v>-0.49668874172185429</v>
      </c>
    </row>
    <row r="19" spans="1:12" s="110" customFormat="1" ht="15" customHeight="1" x14ac:dyDescent="0.2">
      <c r="A19" s="120"/>
      <c r="B19" s="119"/>
      <c r="C19" s="258" t="s">
        <v>107</v>
      </c>
      <c r="E19" s="113">
        <v>55.661026952587058</v>
      </c>
      <c r="F19" s="115">
        <v>11317</v>
      </c>
      <c r="G19" s="114">
        <v>11362</v>
      </c>
      <c r="H19" s="114">
        <v>11377</v>
      </c>
      <c r="I19" s="114">
        <v>11299</v>
      </c>
      <c r="J19" s="140">
        <v>11470</v>
      </c>
      <c r="K19" s="114">
        <v>-153</v>
      </c>
      <c r="L19" s="116">
        <v>-1.3339145597210114</v>
      </c>
    </row>
    <row r="20" spans="1:12" s="110" customFormat="1" ht="15" customHeight="1" x14ac:dyDescent="0.2">
      <c r="A20" s="120"/>
      <c r="B20" s="121" t="s">
        <v>110</v>
      </c>
      <c r="C20" s="258"/>
      <c r="E20" s="113">
        <v>23.598506790242645</v>
      </c>
      <c r="F20" s="115">
        <v>7333</v>
      </c>
      <c r="G20" s="114">
        <v>7315</v>
      </c>
      <c r="H20" s="114">
        <v>7226</v>
      </c>
      <c r="I20" s="114">
        <v>7110</v>
      </c>
      <c r="J20" s="140">
        <v>7054</v>
      </c>
      <c r="K20" s="114">
        <v>279</v>
      </c>
      <c r="L20" s="116">
        <v>3.9552027218599375</v>
      </c>
    </row>
    <row r="21" spans="1:12" s="110" customFormat="1" ht="15" customHeight="1" x14ac:dyDescent="0.2">
      <c r="A21" s="120"/>
      <c r="B21" s="119"/>
      <c r="C21" s="258" t="s">
        <v>106</v>
      </c>
      <c r="E21" s="113">
        <v>45.642983771989634</v>
      </c>
      <c r="F21" s="115">
        <v>3347</v>
      </c>
      <c r="G21" s="114">
        <v>3337</v>
      </c>
      <c r="H21" s="114">
        <v>3314</v>
      </c>
      <c r="I21" s="114">
        <v>3246</v>
      </c>
      <c r="J21" s="140">
        <v>3190</v>
      </c>
      <c r="K21" s="114">
        <v>157</v>
      </c>
      <c r="L21" s="116">
        <v>4.9216300940438868</v>
      </c>
    </row>
    <row r="22" spans="1:12" s="110" customFormat="1" ht="15" customHeight="1" x14ac:dyDescent="0.2">
      <c r="A22" s="120"/>
      <c r="B22" s="119"/>
      <c r="C22" s="258" t="s">
        <v>107</v>
      </c>
      <c r="E22" s="113">
        <v>54.357016228010366</v>
      </c>
      <c r="F22" s="115">
        <v>3986</v>
      </c>
      <c r="G22" s="114">
        <v>3978</v>
      </c>
      <c r="H22" s="114">
        <v>3912</v>
      </c>
      <c r="I22" s="114">
        <v>3864</v>
      </c>
      <c r="J22" s="140">
        <v>3864</v>
      </c>
      <c r="K22" s="114">
        <v>122</v>
      </c>
      <c r="L22" s="116">
        <v>3.1573498964803313</v>
      </c>
    </row>
    <row r="23" spans="1:12" s="110" customFormat="1" ht="15" customHeight="1" x14ac:dyDescent="0.2">
      <c r="A23" s="120"/>
      <c r="B23" s="121" t="s">
        <v>111</v>
      </c>
      <c r="C23" s="258"/>
      <c r="E23" s="113">
        <v>1.7924953337195082</v>
      </c>
      <c r="F23" s="115">
        <v>557</v>
      </c>
      <c r="G23" s="114">
        <v>545</v>
      </c>
      <c r="H23" s="114">
        <v>545</v>
      </c>
      <c r="I23" s="114">
        <v>527</v>
      </c>
      <c r="J23" s="140">
        <v>502</v>
      </c>
      <c r="K23" s="114">
        <v>55</v>
      </c>
      <c r="L23" s="116">
        <v>10.95617529880478</v>
      </c>
    </row>
    <row r="24" spans="1:12" s="110" customFormat="1" ht="15" customHeight="1" x14ac:dyDescent="0.2">
      <c r="A24" s="120"/>
      <c r="B24" s="119"/>
      <c r="C24" s="258" t="s">
        <v>106</v>
      </c>
      <c r="E24" s="113">
        <v>56.01436265709156</v>
      </c>
      <c r="F24" s="115">
        <v>312</v>
      </c>
      <c r="G24" s="114">
        <v>305</v>
      </c>
      <c r="H24" s="114">
        <v>297</v>
      </c>
      <c r="I24" s="114">
        <v>301</v>
      </c>
      <c r="J24" s="140">
        <v>289</v>
      </c>
      <c r="K24" s="114">
        <v>23</v>
      </c>
      <c r="L24" s="116">
        <v>7.9584775086505193</v>
      </c>
    </row>
    <row r="25" spans="1:12" s="110" customFormat="1" ht="15" customHeight="1" x14ac:dyDescent="0.2">
      <c r="A25" s="120"/>
      <c r="B25" s="119"/>
      <c r="C25" s="258" t="s">
        <v>107</v>
      </c>
      <c r="E25" s="113">
        <v>43.98563734290844</v>
      </c>
      <c r="F25" s="115">
        <v>245</v>
      </c>
      <c r="G25" s="114">
        <v>240</v>
      </c>
      <c r="H25" s="114">
        <v>248</v>
      </c>
      <c r="I25" s="114">
        <v>226</v>
      </c>
      <c r="J25" s="140">
        <v>213</v>
      </c>
      <c r="K25" s="114">
        <v>32</v>
      </c>
      <c r="L25" s="116">
        <v>15.023474178403756</v>
      </c>
    </row>
    <row r="26" spans="1:12" s="110" customFormat="1" ht="15" customHeight="1" x14ac:dyDescent="0.2">
      <c r="A26" s="120"/>
      <c r="C26" s="121" t="s">
        <v>187</v>
      </c>
      <c r="D26" s="110" t="s">
        <v>188</v>
      </c>
      <c r="E26" s="113">
        <v>0.46340992469588721</v>
      </c>
      <c r="F26" s="115">
        <v>144</v>
      </c>
      <c r="G26" s="114">
        <v>120</v>
      </c>
      <c r="H26" s="114">
        <v>150</v>
      </c>
      <c r="I26" s="114">
        <v>130</v>
      </c>
      <c r="J26" s="140">
        <v>135</v>
      </c>
      <c r="K26" s="114">
        <v>9</v>
      </c>
      <c r="L26" s="116">
        <v>6.666666666666667</v>
      </c>
    </row>
    <row r="27" spans="1:12" s="110" customFormat="1" ht="15" customHeight="1" x14ac:dyDescent="0.2">
      <c r="A27" s="120"/>
      <c r="B27" s="119"/>
      <c r="D27" s="259" t="s">
        <v>106</v>
      </c>
      <c r="E27" s="113">
        <v>49.305555555555557</v>
      </c>
      <c r="F27" s="115">
        <v>71</v>
      </c>
      <c r="G27" s="114">
        <v>57</v>
      </c>
      <c r="H27" s="114">
        <v>59</v>
      </c>
      <c r="I27" s="114">
        <v>59</v>
      </c>
      <c r="J27" s="140">
        <v>63</v>
      </c>
      <c r="K27" s="114">
        <v>8</v>
      </c>
      <c r="L27" s="116">
        <v>12.698412698412698</v>
      </c>
    </row>
    <row r="28" spans="1:12" s="110" customFormat="1" ht="15" customHeight="1" x14ac:dyDescent="0.2">
      <c r="A28" s="120"/>
      <c r="B28" s="119"/>
      <c r="D28" s="259" t="s">
        <v>107</v>
      </c>
      <c r="E28" s="113">
        <v>50.694444444444443</v>
      </c>
      <c r="F28" s="115">
        <v>73</v>
      </c>
      <c r="G28" s="114">
        <v>63</v>
      </c>
      <c r="H28" s="114">
        <v>91</v>
      </c>
      <c r="I28" s="114">
        <v>71</v>
      </c>
      <c r="J28" s="140">
        <v>72</v>
      </c>
      <c r="K28" s="114">
        <v>1</v>
      </c>
      <c r="L28" s="116">
        <v>1.3888888888888888</v>
      </c>
    </row>
    <row r="29" spans="1:12" s="110" customFormat="1" ht="24.95" customHeight="1" x14ac:dyDescent="0.2">
      <c r="A29" s="604" t="s">
        <v>189</v>
      </c>
      <c r="B29" s="605"/>
      <c r="C29" s="605"/>
      <c r="D29" s="606"/>
      <c r="E29" s="113">
        <v>81.515093003797389</v>
      </c>
      <c r="F29" s="115">
        <v>25330</v>
      </c>
      <c r="G29" s="114">
        <v>25550</v>
      </c>
      <c r="H29" s="114">
        <v>25579</v>
      </c>
      <c r="I29" s="114">
        <v>25204</v>
      </c>
      <c r="J29" s="140">
        <v>25451</v>
      </c>
      <c r="K29" s="114">
        <v>-121</v>
      </c>
      <c r="L29" s="116">
        <v>-0.47542336253978235</v>
      </c>
    </row>
    <row r="30" spans="1:12" s="110" customFormat="1" ht="15" customHeight="1" x14ac:dyDescent="0.2">
      <c r="A30" s="120"/>
      <c r="B30" s="119"/>
      <c r="C30" s="258" t="s">
        <v>106</v>
      </c>
      <c r="E30" s="113">
        <v>43.418870904066324</v>
      </c>
      <c r="F30" s="115">
        <v>10998</v>
      </c>
      <c r="G30" s="114">
        <v>11079</v>
      </c>
      <c r="H30" s="114">
        <v>11103</v>
      </c>
      <c r="I30" s="114">
        <v>10924</v>
      </c>
      <c r="J30" s="140">
        <v>11006</v>
      </c>
      <c r="K30" s="114">
        <v>-8</v>
      </c>
      <c r="L30" s="116">
        <v>-7.2687624931855349E-2</v>
      </c>
    </row>
    <row r="31" spans="1:12" s="110" customFormat="1" ht="15" customHeight="1" x14ac:dyDescent="0.2">
      <c r="A31" s="120"/>
      <c r="B31" s="119"/>
      <c r="C31" s="258" t="s">
        <v>107</v>
      </c>
      <c r="E31" s="113">
        <v>56.581129095933676</v>
      </c>
      <c r="F31" s="115">
        <v>14332</v>
      </c>
      <c r="G31" s="114">
        <v>14471</v>
      </c>
      <c r="H31" s="114">
        <v>14476</v>
      </c>
      <c r="I31" s="114">
        <v>14280</v>
      </c>
      <c r="J31" s="140">
        <v>14445</v>
      </c>
      <c r="K31" s="114">
        <v>-113</v>
      </c>
      <c r="L31" s="116">
        <v>-0.78227760470751129</v>
      </c>
    </row>
    <row r="32" spans="1:12" s="110" customFormat="1" ht="15" customHeight="1" x14ac:dyDescent="0.2">
      <c r="A32" s="120"/>
      <c r="B32" s="119" t="s">
        <v>117</v>
      </c>
      <c r="C32" s="258"/>
      <c r="E32" s="113">
        <v>18.436635129046792</v>
      </c>
      <c r="F32" s="115">
        <v>5729</v>
      </c>
      <c r="G32" s="114">
        <v>5707</v>
      </c>
      <c r="H32" s="114">
        <v>5678</v>
      </c>
      <c r="I32" s="114">
        <v>5487</v>
      </c>
      <c r="J32" s="140">
        <v>5475</v>
      </c>
      <c r="K32" s="114">
        <v>254</v>
      </c>
      <c r="L32" s="116">
        <v>4.6392694063926943</v>
      </c>
    </row>
    <row r="33" spans="1:12" s="110" customFormat="1" ht="15" customHeight="1" x14ac:dyDescent="0.2">
      <c r="A33" s="120"/>
      <c r="B33" s="119"/>
      <c r="C33" s="258" t="s">
        <v>106</v>
      </c>
      <c r="E33" s="113">
        <v>53.412462908011868</v>
      </c>
      <c r="F33" s="115">
        <v>3060</v>
      </c>
      <c r="G33" s="114">
        <v>3051</v>
      </c>
      <c r="H33" s="114">
        <v>3046</v>
      </c>
      <c r="I33" s="114">
        <v>2928</v>
      </c>
      <c r="J33" s="140">
        <v>2868</v>
      </c>
      <c r="K33" s="114">
        <v>192</v>
      </c>
      <c r="L33" s="116">
        <v>6.6945606694560666</v>
      </c>
    </row>
    <row r="34" spans="1:12" s="110" customFormat="1" ht="15" customHeight="1" x14ac:dyDescent="0.2">
      <c r="A34" s="120"/>
      <c r="B34" s="119"/>
      <c r="C34" s="258" t="s">
        <v>107</v>
      </c>
      <c r="E34" s="113">
        <v>46.587537091988132</v>
      </c>
      <c r="F34" s="115">
        <v>2669</v>
      </c>
      <c r="G34" s="114">
        <v>2656</v>
      </c>
      <c r="H34" s="114">
        <v>2632</v>
      </c>
      <c r="I34" s="114">
        <v>2559</v>
      </c>
      <c r="J34" s="140">
        <v>2607</v>
      </c>
      <c r="K34" s="114">
        <v>62</v>
      </c>
      <c r="L34" s="116">
        <v>2.3782125047947833</v>
      </c>
    </row>
    <row r="35" spans="1:12" s="110" customFormat="1" ht="24.95" customHeight="1" x14ac:dyDescent="0.2">
      <c r="A35" s="604" t="s">
        <v>190</v>
      </c>
      <c r="B35" s="605"/>
      <c r="C35" s="605"/>
      <c r="D35" s="606"/>
      <c r="E35" s="113">
        <v>71.622578361331023</v>
      </c>
      <c r="F35" s="115">
        <v>22256</v>
      </c>
      <c r="G35" s="114">
        <v>22418</v>
      </c>
      <c r="H35" s="114">
        <v>22471</v>
      </c>
      <c r="I35" s="114">
        <v>22032</v>
      </c>
      <c r="J35" s="140">
        <v>22108</v>
      </c>
      <c r="K35" s="114">
        <v>148</v>
      </c>
      <c r="L35" s="116">
        <v>0.6694409263614981</v>
      </c>
    </row>
    <row r="36" spans="1:12" s="110" customFormat="1" ht="15" customHeight="1" x14ac:dyDescent="0.2">
      <c r="A36" s="120"/>
      <c r="B36" s="119"/>
      <c r="C36" s="258" t="s">
        <v>106</v>
      </c>
      <c r="E36" s="113">
        <v>57.400251617541336</v>
      </c>
      <c r="F36" s="115">
        <v>12775</v>
      </c>
      <c r="G36" s="114">
        <v>12817</v>
      </c>
      <c r="H36" s="114">
        <v>12855</v>
      </c>
      <c r="I36" s="114">
        <v>12554</v>
      </c>
      <c r="J36" s="140">
        <v>12634</v>
      </c>
      <c r="K36" s="114">
        <v>141</v>
      </c>
      <c r="L36" s="116">
        <v>1.1160360930821593</v>
      </c>
    </row>
    <row r="37" spans="1:12" s="110" customFormat="1" ht="15" customHeight="1" x14ac:dyDescent="0.2">
      <c r="A37" s="120"/>
      <c r="B37" s="119"/>
      <c r="C37" s="258" t="s">
        <v>107</v>
      </c>
      <c r="E37" s="113">
        <v>42.599748382458664</v>
      </c>
      <c r="F37" s="115">
        <v>9481</v>
      </c>
      <c r="G37" s="114">
        <v>9601</v>
      </c>
      <c r="H37" s="114">
        <v>9616</v>
      </c>
      <c r="I37" s="114">
        <v>9478</v>
      </c>
      <c r="J37" s="140">
        <v>9474</v>
      </c>
      <c r="K37" s="114">
        <v>7</v>
      </c>
      <c r="L37" s="116">
        <v>7.3886426008021949E-2</v>
      </c>
    </row>
    <row r="38" spans="1:12" s="110" customFormat="1" ht="15" customHeight="1" x14ac:dyDescent="0.2">
      <c r="A38" s="120"/>
      <c r="B38" s="119" t="s">
        <v>182</v>
      </c>
      <c r="C38" s="258"/>
      <c r="E38" s="113">
        <v>28.377421638668984</v>
      </c>
      <c r="F38" s="115">
        <v>8818</v>
      </c>
      <c r="G38" s="114">
        <v>8853</v>
      </c>
      <c r="H38" s="114">
        <v>8799</v>
      </c>
      <c r="I38" s="114">
        <v>8672</v>
      </c>
      <c r="J38" s="140">
        <v>8832</v>
      </c>
      <c r="K38" s="114">
        <v>-14</v>
      </c>
      <c r="L38" s="116">
        <v>-0.1585144927536232</v>
      </c>
    </row>
    <row r="39" spans="1:12" s="110" customFormat="1" ht="15" customHeight="1" x14ac:dyDescent="0.2">
      <c r="A39" s="120"/>
      <c r="B39" s="119"/>
      <c r="C39" s="258" t="s">
        <v>106</v>
      </c>
      <c r="E39" s="113">
        <v>14.629167611703334</v>
      </c>
      <c r="F39" s="115">
        <v>1290</v>
      </c>
      <c r="G39" s="114">
        <v>1320</v>
      </c>
      <c r="H39" s="114">
        <v>1301</v>
      </c>
      <c r="I39" s="114">
        <v>1305</v>
      </c>
      <c r="J39" s="140">
        <v>1248</v>
      </c>
      <c r="K39" s="114">
        <v>42</v>
      </c>
      <c r="L39" s="116">
        <v>3.3653846153846154</v>
      </c>
    </row>
    <row r="40" spans="1:12" s="110" customFormat="1" ht="15" customHeight="1" x14ac:dyDescent="0.2">
      <c r="A40" s="120"/>
      <c r="B40" s="119"/>
      <c r="C40" s="258" t="s">
        <v>107</v>
      </c>
      <c r="E40" s="113">
        <v>85.370832388296662</v>
      </c>
      <c r="F40" s="115">
        <v>7528</v>
      </c>
      <c r="G40" s="114">
        <v>7533</v>
      </c>
      <c r="H40" s="114">
        <v>7498</v>
      </c>
      <c r="I40" s="114">
        <v>7367</v>
      </c>
      <c r="J40" s="140">
        <v>7584</v>
      </c>
      <c r="K40" s="114">
        <v>-56</v>
      </c>
      <c r="L40" s="116">
        <v>-0.73839662447257381</v>
      </c>
    </row>
    <row r="41" spans="1:12" s="110" customFormat="1" ht="24.75" customHeight="1" x14ac:dyDescent="0.2">
      <c r="A41" s="604" t="s">
        <v>518</v>
      </c>
      <c r="B41" s="605"/>
      <c r="C41" s="605"/>
      <c r="D41" s="606"/>
      <c r="E41" s="113">
        <v>5.0106198107742808</v>
      </c>
      <c r="F41" s="115">
        <v>1557</v>
      </c>
      <c r="G41" s="114">
        <v>1677</v>
      </c>
      <c r="H41" s="114">
        <v>1701</v>
      </c>
      <c r="I41" s="114">
        <v>1501</v>
      </c>
      <c r="J41" s="140">
        <v>1556</v>
      </c>
      <c r="K41" s="114">
        <v>1</v>
      </c>
      <c r="L41" s="116">
        <v>6.4267352185089971E-2</v>
      </c>
    </row>
    <row r="42" spans="1:12" s="110" customFormat="1" ht="15" customHeight="1" x14ac:dyDescent="0.2">
      <c r="A42" s="120"/>
      <c r="B42" s="119"/>
      <c r="C42" s="258" t="s">
        <v>106</v>
      </c>
      <c r="E42" s="113">
        <v>46.949261400128449</v>
      </c>
      <c r="F42" s="115">
        <v>731</v>
      </c>
      <c r="G42" s="114">
        <v>805</v>
      </c>
      <c r="H42" s="114">
        <v>828</v>
      </c>
      <c r="I42" s="114">
        <v>706</v>
      </c>
      <c r="J42" s="140">
        <v>738</v>
      </c>
      <c r="K42" s="114">
        <v>-7</v>
      </c>
      <c r="L42" s="116">
        <v>-0.948509485094851</v>
      </c>
    </row>
    <row r="43" spans="1:12" s="110" customFormat="1" ht="15" customHeight="1" x14ac:dyDescent="0.2">
      <c r="A43" s="123"/>
      <c r="B43" s="124"/>
      <c r="C43" s="260" t="s">
        <v>107</v>
      </c>
      <c r="D43" s="261"/>
      <c r="E43" s="125">
        <v>53.050738599871551</v>
      </c>
      <c r="F43" s="143">
        <v>826</v>
      </c>
      <c r="G43" s="144">
        <v>872</v>
      </c>
      <c r="H43" s="144">
        <v>873</v>
      </c>
      <c r="I43" s="144">
        <v>795</v>
      </c>
      <c r="J43" s="145">
        <v>818</v>
      </c>
      <c r="K43" s="144">
        <v>8</v>
      </c>
      <c r="L43" s="146">
        <v>0.97799511002444983</v>
      </c>
    </row>
    <row r="44" spans="1:12" s="110" customFormat="1" ht="45.75" customHeight="1" x14ac:dyDescent="0.2">
      <c r="A44" s="604" t="s">
        <v>191</v>
      </c>
      <c r="B44" s="605"/>
      <c r="C44" s="605"/>
      <c r="D44" s="606"/>
      <c r="E44" s="113" t="s">
        <v>513</v>
      </c>
      <c r="F44" s="115" t="s">
        <v>513</v>
      </c>
      <c r="G44" s="114" t="s">
        <v>513</v>
      </c>
      <c r="H44" s="114" t="s">
        <v>513</v>
      </c>
      <c r="I44" s="114" t="s">
        <v>513</v>
      </c>
      <c r="J44" s="140" t="s">
        <v>513</v>
      </c>
      <c r="K44" s="114" t="s">
        <v>513</v>
      </c>
      <c r="L44" s="116" t="s">
        <v>513</v>
      </c>
    </row>
    <row r="45" spans="1:12" s="110" customFormat="1" ht="15" customHeight="1" x14ac:dyDescent="0.2">
      <c r="A45" s="120"/>
      <c r="B45" s="119"/>
      <c r="C45" s="258" t="s">
        <v>106</v>
      </c>
      <c r="E45" s="113" t="s">
        <v>513</v>
      </c>
      <c r="F45" s="115">
        <v>0</v>
      </c>
      <c r="G45" s="114">
        <v>0</v>
      </c>
      <c r="H45" s="114">
        <v>0</v>
      </c>
      <c r="I45" s="114">
        <v>0</v>
      </c>
      <c r="J45" s="140">
        <v>0</v>
      </c>
      <c r="K45" s="114">
        <v>0</v>
      </c>
      <c r="L45" s="116">
        <v>0</v>
      </c>
    </row>
    <row r="46" spans="1:12" s="110" customFormat="1" ht="15" customHeight="1" x14ac:dyDescent="0.2">
      <c r="A46" s="123"/>
      <c r="B46" s="124"/>
      <c r="C46" s="260" t="s">
        <v>107</v>
      </c>
      <c r="D46" s="261"/>
      <c r="E46" s="125" t="s">
        <v>513</v>
      </c>
      <c r="F46" s="143" t="s">
        <v>513</v>
      </c>
      <c r="G46" s="144" t="s">
        <v>513</v>
      </c>
      <c r="H46" s="144" t="s">
        <v>513</v>
      </c>
      <c r="I46" s="144" t="s">
        <v>513</v>
      </c>
      <c r="J46" s="145" t="s">
        <v>513</v>
      </c>
      <c r="K46" s="144" t="s">
        <v>513</v>
      </c>
      <c r="L46" s="146" t="s">
        <v>513</v>
      </c>
    </row>
    <row r="47" spans="1:12" s="110" customFormat="1" ht="39" customHeight="1" x14ac:dyDescent="0.2">
      <c r="A47" s="604" t="s">
        <v>519</v>
      </c>
      <c r="B47" s="607"/>
      <c r="C47" s="607"/>
      <c r="D47" s="608"/>
      <c r="E47" s="113">
        <v>0.1158524811739718</v>
      </c>
      <c r="F47" s="115">
        <v>36</v>
      </c>
      <c r="G47" s="114">
        <v>37</v>
      </c>
      <c r="H47" s="114">
        <v>33</v>
      </c>
      <c r="I47" s="114">
        <v>37</v>
      </c>
      <c r="J47" s="140">
        <v>40</v>
      </c>
      <c r="K47" s="114">
        <v>-4</v>
      </c>
      <c r="L47" s="116">
        <v>-10</v>
      </c>
    </row>
    <row r="48" spans="1:12" s="110" customFormat="1" ht="15" customHeight="1" x14ac:dyDescent="0.2">
      <c r="A48" s="120"/>
      <c r="B48" s="119"/>
      <c r="C48" s="258" t="s">
        <v>106</v>
      </c>
      <c r="E48" s="113">
        <v>38.888888888888886</v>
      </c>
      <c r="F48" s="115">
        <v>14</v>
      </c>
      <c r="G48" s="114">
        <v>15</v>
      </c>
      <c r="H48" s="114">
        <v>12</v>
      </c>
      <c r="I48" s="114">
        <v>9</v>
      </c>
      <c r="J48" s="140">
        <v>8</v>
      </c>
      <c r="K48" s="114">
        <v>6</v>
      </c>
      <c r="L48" s="116">
        <v>75</v>
      </c>
    </row>
    <row r="49" spans="1:12" s="110" customFormat="1" ht="15" customHeight="1" x14ac:dyDescent="0.2">
      <c r="A49" s="123"/>
      <c r="B49" s="124"/>
      <c r="C49" s="260" t="s">
        <v>107</v>
      </c>
      <c r="D49" s="261"/>
      <c r="E49" s="125">
        <v>61.111111111111114</v>
      </c>
      <c r="F49" s="143">
        <v>22</v>
      </c>
      <c r="G49" s="144">
        <v>22</v>
      </c>
      <c r="H49" s="144">
        <v>21</v>
      </c>
      <c r="I49" s="144">
        <v>28</v>
      </c>
      <c r="J49" s="145">
        <v>32</v>
      </c>
      <c r="K49" s="144">
        <v>-10</v>
      </c>
      <c r="L49" s="146">
        <v>-31.25</v>
      </c>
    </row>
    <row r="50" spans="1:12" s="110" customFormat="1" ht="24.95" customHeight="1" x14ac:dyDescent="0.2">
      <c r="A50" s="609" t="s">
        <v>192</v>
      </c>
      <c r="B50" s="610"/>
      <c r="C50" s="610"/>
      <c r="D50" s="611"/>
      <c r="E50" s="262">
        <v>11.514449378901976</v>
      </c>
      <c r="F50" s="263">
        <v>3578</v>
      </c>
      <c r="G50" s="264">
        <v>3729</v>
      </c>
      <c r="H50" s="264">
        <v>3709</v>
      </c>
      <c r="I50" s="264">
        <v>3385</v>
      </c>
      <c r="J50" s="265">
        <v>3523</v>
      </c>
      <c r="K50" s="263">
        <v>55</v>
      </c>
      <c r="L50" s="266">
        <v>1.5611694578484245</v>
      </c>
    </row>
    <row r="51" spans="1:12" s="110" customFormat="1" ht="15" customHeight="1" x14ac:dyDescent="0.2">
      <c r="A51" s="120"/>
      <c r="B51" s="119"/>
      <c r="C51" s="258" t="s">
        <v>106</v>
      </c>
      <c r="E51" s="113">
        <v>47.42873113471213</v>
      </c>
      <c r="F51" s="115">
        <v>1697</v>
      </c>
      <c r="G51" s="114">
        <v>1748</v>
      </c>
      <c r="H51" s="114">
        <v>1765</v>
      </c>
      <c r="I51" s="114">
        <v>1595</v>
      </c>
      <c r="J51" s="140">
        <v>1628</v>
      </c>
      <c r="K51" s="114">
        <v>69</v>
      </c>
      <c r="L51" s="116">
        <v>4.2383292383292384</v>
      </c>
    </row>
    <row r="52" spans="1:12" s="110" customFormat="1" ht="15" customHeight="1" x14ac:dyDescent="0.2">
      <c r="A52" s="120"/>
      <c r="B52" s="119"/>
      <c r="C52" s="258" t="s">
        <v>107</v>
      </c>
      <c r="E52" s="113">
        <v>52.57126886528787</v>
      </c>
      <c r="F52" s="115">
        <v>1881</v>
      </c>
      <c r="G52" s="114">
        <v>1981</v>
      </c>
      <c r="H52" s="114">
        <v>1944</v>
      </c>
      <c r="I52" s="114">
        <v>1790</v>
      </c>
      <c r="J52" s="140">
        <v>1895</v>
      </c>
      <c r="K52" s="114">
        <v>-14</v>
      </c>
      <c r="L52" s="116">
        <v>-0.73878627968337729</v>
      </c>
    </row>
    <row r="53" spans="1:12" s="110" customFormat="1" ht="15" customHeight="1" x14ac:dyDescent="0.2">
      <c r="A53" s="120"/>
      <c r="B53" s="119"/>
      <c r="C53" s="258" t="s">
        <v>187</v>
      </c>
      <c r="D53" s="110" t="s">
        <v>193</v>
      </c>
      <c r="E53" s="113">
        <v>30.268306316377863</v>
      </c>
      <c r="F53" s="115">
        <v>1083</v>
      </c>
      <c r="G53" s="114">
        <v>1216</v>
      </c>
      <c r="H53" s="114">
        <v>1222</v>
      </c>
      <c r="I53" s="114">
        <v>927</v>
      </c>
      <c r="J53" s="140">
        <v>1055</v>
      </c>
      <c r="K53" s="114">
        <v>28</v>
      </c>
      <c r="L53" s="116">
        <v>2.6540284360189572</v>
      </c>
    </row>
    <row r="54" spans="1:12" s="110" customFormat="1" ht="15" customHeight="1" x14ac:dyDescent="0.2">
      <c r="A54" s="120"/>
      <c r="B54" s="119"/>
      <c r="D54" s="267" t="s">
        <v>194</v>
      </c>
      <c r="E54" s="113">
        <v>48.845798707294556</v>
      </c>
      <c r="F54" s="115">
        <v>529</v>
      </c>
      <c r="G54" s="114">
        <v>597</v>
      </c>
      <c r="H54" s="114">
        <v>619</v>
      </c>
      <c r="I54" s="114">
        <v>460</v>
      </c>
      <c r="J54" s="140">
        <v>521</v>
      </c>
      <c r="K54" s="114">
        <v>8</v>
      </c>
      <c r="L54" s="116">
        <v>1.5355086372360844</v>
      </c>
    </row>
    <row r="55" spans="1:12" s="110" customFormat="1" ht="15" customHeight="1" x14ac:dyDescent="0.2">
      <c r="A55" s="120"/>
      <c r="B55" s="119"/>
      <c r="D55" s="267" t="s">
        <v>195</v>
      </c>
      <c r="E55" s="113">
        <v>51.154201292705444</v>
      </c>
      <c r="F55" s="115">
        <v>554</v>
      </c>
      <c r="G55" s="114">
        <v>619</v>
      </c>
      <c r="H55" s="114">
        <v>603</v>
      </c>
      <c r="I55" s="114">
        <v>467</v>
      </c>
      <c r="J55" s="140">
        <v>534</v>
      </c>
      <c r="K55" s="114">
        <v>20</v>
      </c>
      <c r="L55" s="116">
        <v>3.7453183520599249</v>
      </c>
    </row>
    <row r="56" spans="1:12" s="110" customFormat="1" ht="15" customHeight="1" x14ac:dyDescent="0.2">
      <c r="A56" s="120"/>
      <c r="B56" s="119" t="s">
        <v>196</v>
      </c>
      <c r="C56" s="258"/>
      <c r="E56" s="113">
        <v>64.858080710561879</v>
      </c>
      <c r="F56" s="115">
        <v>20154</v>
      </c>
      <c r="G56" s="114">
        <v>20202</v>
      </c>
      <c r="H56" s="114">
        <v>20221</v>
      </c>
      <c r="I56" s="114">
        <v>20090</v>
      </c>
      <c r="J56" s="140">
        <v>20199</v>
      </c>
      <c r="K56" s="114">
        <v>-45</v>
      </c>
      <c r="L56" s="116">
        <v>-0.22278330610426259</v>
      </c>
    </row>
    <row r="57" spans="1:12" s="110" customFormat="1" ht="15" customHeight="1" x14ac:dyDescent="0.2">
      <c r="A57" s="120"/>
      <c r="B57" s="119"/>
      <c r="C57" s="258" t="s">
        <v>106</v>
      </c>
      <c r="E57" s="113">
        <v>43.341272204028975</v>
      </c>
      <c r="F57" s="115">
        <v>8735</v>
      </c>
      <c r="G57" s="114">
        <v>8756</v>
      </c>
      <c r="H57" s="114">
        <v>8737</v>
      </c>
      <c r="I57" s="114">
        <v>8687</v>
      </c>
      <c r="J57" s="140">
        <v>8723</v>
      </c>
      <c r="K57" s="114">
        <v>12</v>
      </c>
      <c r="L57" s="116">
        <v>0.13756735068210479</v>
      </c>
    </row>
    <row r="58" spans="1:12" s="110" customFormat="1" ht="15" customHeight="1" x14ac:dyDescent="0.2">
      <c r="A58" s="120"/>
      <c r="B58" s="119"/>
      <c r="C58" s="258" t="s">
        <v>107</v>
      </c>
      <c r="E58" s="113">
        <v>56.658727795971025</v>
      </c>
      <c r="F58" s="115">
        <v>11419</v>
      </c>
      <c r="G58" s="114">
        <v>11446</v>
      </c>
      <c r="H58" s="114">
        <v>11484</v>
      </c>
      <c r="I58" s="114">
        <v>11403</v>
      </c>
      <c r="J58" s="140">
        <v>11476</v>
      </c>
      <c r="K58" s="114">
        <v>-57</v>
      </c>
      <c r="L58" s="116">
        <v>-0.49668874172185429</v>
      </c>
    </row>
    <row r="59" spans="1:12" s="110" customFormat="1" ht="15" customHeight="1" x14ac:dyDescent="0.2">
      <c r="A59" s="120"/>
      <c r="B59" s="119"/>
      <c r="C59" s="258" t="s">
        <v>105</v>
      </c>
      <c r="D59" s="110" t="s">
        <v>197</v>
      </c>
      <c r="E59" s="113">
        <v>92.726009725116597</v>
      </c>
      <c r="F59" s="115">
        <v>18688</v>
      </c>
      <c r="G59" s="114">
        <v>18754</v>
      </c>
      <c r="H59" s="114">
        <v>18780</v>
      </c>
      <c r="I59" s="114">
        <v>18675</v>
      </c>
      <c r="J59" s="140">
        <v>18784</v>
      </c>
      <c r="K59" s="114">
        <v>-96</v>
      </c>
      <c r="L59" s="116">
        <v>-0.51107325383304936</v>
      </c>
    </row>
    <row r="60" spans="1:12" s="110" customFormat="1" ht="15" customHeight="1" x14ac:dyDescent="0.2">
      <c r="A60" s="120"/>
      <c r="B60" s="119"/>
      <c r="C60" s="258"/>
      <c r="D60" s="267" t="s">
        <v>198</v>
      </c>
      <c r="E60" s="113">
        <v>41.443707191780824</v>
      </c>
      <c r="F60" s="115">
        <v>7745</v>
      </c>
      <c r="G60" s="114">
        <v>7781</v>
      </c>
      <c r="H60" s="114">
        <v>7760</v>
      </c>
      <c r="I60" s="114">
        <v>7733</v>
      </c>
      <c r="J60" s="140">
        <v>7767</v>
      </c>
      <c r="K60" s="114">
        <v>-22</v>
      </c>
      <c r="L60" s="116">
        <v>-0.28324964593794255</v>
      </c>
    </row>
    <row r="61" spans="1:12" s="110" customFormat="1" ht="15" customHeight="1" x14ac:dyDescent="0.2">
      <c r="A61" s="120"/>
      <c r="B61" s="119"/>
      <c r="C61" s="258"/>
      <c r="D61" s="267" t="s">
        <v>199</v>
      </c>
      <c r="E61" s="113">
        <v>58.556292808219176</v>
      </c>
      <c r="F61" s="115">
        <v>10943</v>
      </c>
      <c r="G61" s="114">
        <v>10973</v>
      </c>
      <c r="H61" s="114">
        <v>11020</v>
      </c>
      <c r="I61" s="114">
        <v>10942</v>
      </c>
      <c r="J61" s="140">
        <v>11017</v>
      </c>
      <c r="K61" s="114">
        <v>-74</v>
      </c>
      <c r="L61" s="116">
        <v>-0.67168920758827266</v>
      </c>
    </row>
    <row r="62" spans="1:12" s="110" customFormat="1" ht="15" customHeight="1" x14ac:dyDescent="0.2">
      <c r="A62" s="120"/>
      <c r="B62" s="119"/>
      <c r="C62" s="258"/>
      <c r="D62" s="258" t="s">
        <v>200</v>
      </c>
      <c r="E62" s="113">
        <v>7.2739902748833982</v>
      </c>
      <c r="F62" s="115">
        <v>1466</v>
      </c>
      <c r="G62" s="114">
        <v>1448</v>
      </c>
      <c r="H62" s="114">
        <v>1441</v>
      </c>
      <c r="I62" s="114">
        <v>1415</v>
      </c>
      <c r="J62" s="140">
        <v>1415</v>
      </c>
      <c r="K62" s="114">
        <v>51</v>
      </c>
      <c r="L62" s="116">
        <v>3.6042402826855122</v>
      </c>
    </row>
    <row r="63" spans="1:12" s="110" customFormat="1" ht="15" customHeight="1" x14ac:dyDescent="0.2">
      <c r="A63" s="120"/>
      <c r="B63" s="119"/>
      <c r="C63" s="258"/>
      <c r="D63" s="267" t="s">
        <v>198</v>
      </c>
      <c r="E63" s="113">
        <v>67.530695770804911</v>
      </c>
      <c r="F63" s="115">
        <v>990</v>
      </c>
      <c r="G63" s="114">
        <v>975</v>
      </c>
      <c r="H63" s="114">
        <v>977</v>
      </c>
      <c r="I63" s="114">
        <v>954</v>
      </c>
      <c r="J63" s="140">
        <v>956</v>
      </c>
      <c r="K63" s="114">
        <v>34</v>
      </c>
      <c r="L63" s="116">
        <v>3.5564853556485354</v>
      </c>
    </row>
    <row r="64" spans="1:12" s="110" customFormat="1" ht="15" customHeight="1" x14ac:dyDescent="0.2">
      <c r="A64" s="120"/>
      <c r="B64" s="119"/>
      <c r="C64" s="258"/>
      <c r="D64" s="267" t="s">
        <v>199</v>
      </c>
      <c r="E64" s="113">
        <v>32.469304229195089</v>
      </c>
      <c r="F64" s="115">
        <v>476</v>
      </c>
      <c r="G64" s="114">
        <v>473</v>
      </c>
      <c r="H64" s="114">
        <v>464</v>
      </c>
      <c r="I64" s="114">
        <v>461</v>
      </c>
      <c r="J64" s="140">
        <v>459</v>
      </c>
      <c r="K64" s="114">
        <v>17</v>
      </c>
      <c r="L64" s="116">
        <v>3.7037037037037037</v>
      </c>
    </row>
    <row r="65" spans="1:12" s="110" customFormat="1" ht="15" customHeight="1" x14ac:dyDescent="0.2">
      <c r="A65" s="120"/>
      <c r="B65" s="119" t="s">
        <v>201</v>
      </c>
      <c r="C65" s="258"/>
      <c r="E65" s="113">
        <v>16.705284160391322</v>
      </c>
      <c r="F65" s="115">
        <v>5191</v>
      </c>
      <c r="G65" s="114">
        <v>5170</v>
      </c>
      <c r="H65" s="114">
        <v>5134</v>
      </c>
      <c r="I65" s="114">
        <v>5052</v>
      </c>
      <c r="J65" s="140">
        <v>4957</v>
      </c>
      <c r="K65" s="114">
        <v>234</v>
      </c>
      <c r="L65" s="116">
        <v>4.7205971353641312</v>
      </c>
    </row>
    <row r="66" spans="1:12" s="110" customFormat="1" ht="15" customHeight="1" x14ac:dyDescent="0.2">
      <c r="A66" s="120"/>
      <c r="B66" s="119"/>
      <c r="C66" s="258" t="s">
        <v>106</v>
      </c>
      <c r="E66" s="113">
        <v>47.100751300327488</v>
      </c>
      <c r="F66" s="115">
        <v>2445</v>
      </c>
      <c r="G66" s="114">
        <v>2444</v>
      </c>
      <c r="H66" s="114">
        <v>2441</v>
      </c>
      <c r="I66" s="114">
        <v>2394</v>
      </c>
      <c r="J66" s="140">
        <v>2369</v>
      </c>
      <c r="K66" s="114">
        <v>76</v>
      </c>
      <c r="L66" s="116">
        <v>3.2081046855213171</v>
      </c>
    </row>
    <row r="67" spans="1:12" s="110" customFormat="1" ht="15" customHeight="1" x14ac:dyDescent="0.2">
      <c r="A67" s="120"/>
      <c r="B67" s="119"/>
      <c r="C67" s="258" t="s">
        <v>107</v>
      </c>
      <c r="E67" s="113">
        <v>52.899248699672512</v>
      </c>
      <c r="F67" s="115">
        <v>2746</v>
      </c>
      <c r="G67" s="114">
        <v>2726</v>
      </c>
      <c r="H67" s="114">
        <v>2693</v>
      </c>
      <c r="I67" s="114">
        <v>2658</v>
      </c>
      <c r="J67" s="140">
        <v>2588</v>
      </c>
      <c r="K67" s="114">
        <v>158</v>
      </c>
      <c r="L67" s="116">
        <v>6.1051004636785162</v>
      </c>
    </row>
    <row r="68" spans="1:12" s="110" customFormat="1" ht="15" customHeight="1" x14ac:dyDescent="0.2">
      <c r="A68" s="120"/>
      <c r="B68" s="119"/>
      <c r="C68" s="258" t="s">
        <v>105</v>
      </c>
      <c r="D68" s="110" t="s">
        <v>202</v>
      </c>
      <c r="E68" s="113">
        <v>19.398959738008092</v>
      </c>
      <c r="F68" s="115">
        <v>1007</v>
      </c>
      <c r="G68" s="114">
        <v>1008</v>
      </c>
      <c r="H68" s="114">
        <v>993</v>
      </c>
      <c r="I68" s="114">
        <v>982</v>
      </c>
      <c r="J68" s="140">
        <v>919</v>
      </c>
      <c r="K68" s="114">
        <v>88</v>
      </c>
      <c r="L68" s="116">
        <v>9.5756256800870503</v>
      </c>
    </row>
    <row r="69" spans="1:12" s="110" customFormat="1" ht="15" customHeight="1" x14ac:dyDescent="0.2">
      <c r="A69" s="120"/>
      <c r="B69" s="119"/>
      <c r="C69" s="258"/>
      <c r="D69" s="267" t="s">
        <v>198</v>
      </c>
      <c r="E69" s="113">
        <v>42.800397219463754</v>
      </c>
      <c r="F69" s="115">
        <v>431</v>
      </c>
      <c r="G69" s="114">
        <v>431</v>
      </c>
      <c r="H69" s="114">
        <v>420</v>
      </c>
      <c r="I69" s="114">
        <v>413</v>
      </c>
      <c r="J69" s="140">
        <v>388</v>
      </c>
      <c r="K69" s="114">
        <v>43</v>
      </c>
      <c r="L69" s="116">
        <v>11.082474226804123</v>
      </c>
    </row>
    <row r="70" spans="1:12" s="110" customFormat="1" ht="15" customHeight="1" x14ac:dyDescent="0.2">
      <c r="A70" s="120"/>
      <c r="B70" s="119"/>
      <c r="C70" s="258"/>
      <c r="D70" s="267" t="s">
        <v>199</v>
      </c>
      <c r="E70" s="113">
        <v>57.199602780536246</v>
      </c>
      <c r="F70" s="115">
        <v>576</v>
      </c>
      <c r="G70" s="114">
        <v>577</v>
      </c>
      <c r="H70" s="114">
        <v>573</v>
      </c>
      <c r="I70" s="114">
        <v>569</v>
      </c>
      <c r="J70" s="140">
        <v>531</v>
      </c>
      <c r="K70" s="114">
        <v>45</v>
      </c>
      <c r="L70" s="116">
        <v>8.4745762711864412</v>
      </c>
    </row>
    <row r="71" spans="1:12" s="110" customFormat="1" ht="15" customHeight="1" x14ac:dyDescent="0.2">
      <c r="A71" s="120"/>
      <c r="B71" s="119"/>
      <c r="C71" s="258"/>
      <c r="D71" s="110" t="s">
        <v>203</v>
      </c>
      <c r="E71" s="113">
        <v>74.205355422847234</v>
      </c>
      <c r="F71" s="115">
        <v>3852</v>
      </c>
      <c r="G71" s="114">
        <v>3820</v>
      </c>
      <c r="H71" s="114">
        <v>3804</v>
      </c>
      <c r="I71" s="114">
        <v>3724</v>
      </c>
      <c r="J71" s="140">
        <v>3699</v>
      </c>
      <c r="K71" s="114">
        <v>153</v>
      </c>
      <c r="L71" s="116">
        <v>4.1362530413625302</v>
      </c>
    </row>
    <row r="72" spans="1:12" s="110" customFormat="1" ht="15" customHeight="1" x14ac:dyDescent="0.2">
      <c r="A72" s="120"/>
      <c r="B72" s="119"/>
      <c r="C72" s="258"/>
      <c r="D72" s="267" t="s">
        <v>198</v>
      </c>
      <c r="E72" s="113">
        <v>47.819314641744548</v>
      </c>
      <c r="F72" s="115">
        <v>1842</v>
      </c>
      <c r="G72" s="114">
        <v>1831</v>
      </c>
      <c r="H72" s="114">
        <v>1837</v>
      </c>
      <c r="I72" s="114">
        <v>1794</v>
      </c>
      <c r="J72" s="140">
        <v>1796</v>
      </c>
      <c r="K72" s="114">
        <v>46</v>
      </c>
      <c r="L72" s="116">
        <v>2.5612472160356345</v>
      </c>
    </row>
    <row r="73" spans="1:12" s="110" customFormat="1" ht="15" customHeight="1" x14ac:dyDescent="0.2">
      <c r="A73" s="120"/>
      <c r="B73" s="119"/>
      <c r="C73" s="258"/>
      <c r="D73" s="267" t="s">
        <v>199</v>
      </c>
      <c r="E73" s="113">
        <v>52.180685358255452</v>
      </c>
      <c r="F73" s="115">
        <v>2010</v>
      </c>
      <c r="G73" s="114">
        <v>1989</v>
      </c>
      <c r="H73" s="114">
        <v>1967</v>
      </c>
      <c r="I73" s="114">
        <v>1930</v>
      </c>
      <c r="J73" s="140">
        <v>1903</v>
      </c>
      <c r="K73" s="114">
        <v>107</v>
      </c>
      <c r="L73" s="116">
        <v>5.6227009984235421</v>
      </c>
    </row>
    <row r="74" spans="1:12" s="110" customFormat="1" ht="15" customHeight="1" x14ac:dyDescent="0.2">
      <c r="A74" s="120"/>
      <c r="B74" s="119"/>
      <c r="C74" s="258"/>
      <c r="D74" s="110" t="s">
        <v>204</v>
      </c>
      <c r="E74" s="113">
        <v>6.3956848391446739</v>
      </c>
      <c r="F74" s="115">
        <v>332</v>
      </c>
      <c r="G74" s="114">
        <v>342</v>
      </c>
      <c r="H74" s="114">
        <v>337</v>
      </c>
      <c r="I74" s="114">
        <v>346</v>
      </c>
      <c r="J74" s="140">
        <v>339</v>
      </c>
      <c r="K74" s="114">
        <v>-7</v>
      </c>
      <c r="L74" s="116">
        <v>-2.0648967551622417</v>
      </c>
    </row>
    <row r="75" spans="1:12" s="110" customFormat="1" ht="15" customHeight="1" x14ac:dyDescent="0.2">
      <c r="A75" s="120"/>
      <c r="B75" s="119"/>
      <c r="C75" s="258"/>
      <c r="D75" s="267" t="s">
        <v>198</v>
      </c>
      <c r="E75" s="113">
        <v>51.807228915662648</v>
      </c>
      <c r="F75" s="115">
        <v>172</v>
      </c>
      <c r="G75" s="114">
        <v>182</v>
      </c>
      <c r="H75" s="114">
        <v>184</v>
      </c>
      <c r="I75" s="114">
        <v>187</v>
      </c>
      <c r="J75" s="140">
        <v>185</v>
      </c>
      <c r="K75" s="114">
        <v>-13</v>
      </c>
      <c r="L75" s="116">
        <v>-7.0270270270270272</v>
      </c>
    </row>
    <row r="76" spans="1:12" s="110" customFormat="1" ht="15" customHeight="1" x14ac:dyDescent="0.2">
      <c r="A76" s="120"/>
      <c r="B76" s="119"/>
      <c r="C76" s="258"/>
      <c r="D76" s="267" t="s">
        <v>199</v>
      </c>
      <c r="E76" s="113">
        <v>48.192771084337352</v>
      </c>
      <c r="F76" s="115">
        <v>160</v>
      </c>
      <c r="G76" s="114">
        <v>160</v>
      </c>
      <c r="H76" s="114">
        <v>153</v>
      </c>
      <c r="I76" s="114">
        <v>159</v>
      </c>
      <c r="J76" s="140">
        <v>154</v>
      </c>
      <c r="K76" s="114">
        <v>6</v>
      </c>
      <c r="L76" s="116">
        <v>3.8961038961038961</v>
      </c>
    </row>
    <row r="77" spans="1:12" s="110" customFormat="1" ht="15" customHeight="1" x14ac:dyDescent="0.2">
      <c r="A77" s="534"/>
      <c r="B77" s="119" t="s">
        <v>205</v>
      </c>
      <c r="C77" s="268"/>
      <c r="D77" s="182"/>
      <c r="E77" s="113">
        <v>6.9221857501448154</v>
      </c>
      <c r="F77" s="115">
        <v>2151</v>
      </c>
      <c r="G77" s="114">
        <v>2170</v>
      </c>
      <c r="H77" s="114">
        <v>2206</v>
      </c>
      <c r="I77" s="114">
        <v>2177</v>
      </c>
      <c r="J77" s="140">
        <v>2261</v>
      </c>
      <c r="K77" s="114">
        <v>-110</v>
      </c>
      <c r="L77" s="116">
        <v>-4.8651039363113666</v>
      </c>
    </row>
    <row r="78" spans="1:12" s="110" customFormat="1" ht="15" customHeight="1" x14ac:dyDescent="0.2">
      <c r="A78" s="120"/>
      <c r="B78" s="119"/>
      <c r="C78" s="268" t="s">
        <v>106</v>
      </c>
      <c r="D78" s="182"/>
      <c r="E78" s="113">
        <v>55.230125523012553</v>
      </c>
      <c r="F78" s="115">
        <v>1188</v>
      </c>
      <c r="G78" s="114">
        <v>1189</v>
      </c>
      <c r="H78" s="114">
        <v>1213</v>
      </c>
      <c r="I78" s="114">
        <v>1183</v>
      </c>
      <c r="J78" s="140">
        <v>1162</v>
      </c>
      <c r="K78" s="114">
        <v>26</v>
      </c>
      <c r="L78" s="116">
        <v>2.2375215146299485</v>
      </c>
    </row>
    <row r="79" spans="1:12" s="110" customFormat="1" ht="15" customHeight="1" x14ac:dyDescent="0.2">
      <c r="A79" s="123"/>
      <c r="B79" s="124"/>
      <c r="C79" s="260" t="s">
        <v>107</v>
      </c>
      <c r="D79" s="261"/>
      <c r="E79" s="125">
        <v>44.769874476987447</v>
      </c>
      <c r="F79" s="143">
        <v>963</v>
      </c>
      <c r="G79" s="144">
        <v>981</v>
      </c>
      <c r="H79" s="144">
        <v>993</v>
      </c>
      <c r="I79" s="144">
        <v>994</v>
      </c>
      <c r="J79" s="145">
        <v>1099</v>
      </c>
      <c r="K79" s="144">
        <v>-136</v>
      </c>
      <c r="L79" s="146">
        <v>-12.374886260236579</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31074</v>
      </c>
      <c r="E11" s="114">
        <v>31271</v>
      </c>
      <c r="F11" s="114">
        <v>31270</v>
      </c>
      <c r="G11" s="114">
        <v>30704</v>
      </c>
      <c r="H11" s="140">
        <v>30940</v>
      </c>
      <c r="I11" s="115">
        <v>134</v>
      </c>
      <c r="J11" s="116">
        <v>0.43309631544925664</v>
      </c>
    </row>
    <row r="12" spans="1:15" s="110" customFormat="1" ht="24.95" customHeight="1" x14ac:dyDescent="0.2">
      <c r="A12" s="193" t="s">
        <v>132</v>
      </c>
      <c r="B12" s="194" t="s">
        <v>133</v>
      </c>
      <c r="C12" s="113">
        <v>0.31859432322842246</v>
      </c>
      <c r="D12" s="115">
        <v>99</v>
      </c>
      <c r="E12" s="114">
        <v>106</v>
      </c>
      <c r="F12" s="114">
        <v>124</v>
      </c>
      <c r="G12" s="114">
        <v>114</v>
      </c>
      <c r="H12" s="140">
        <v>110</v>
      </c>
      <c r="I12" s="115">
        <v>-11</v>
      </c>
      <c r="J12" s="116">
        <v>-10</v>
      </c>
    </row>
    <row r="13" spans="1:15" s="110" customFormat="1" ht="24.95" customHeight="1" x14ac:dyDescent="0.2">
      <c r="A13" s="193" t="s">
        <v>134</v>
      </c>
      <c r="B13" s="199" t="s">
        <v>214</v>
      </c>
      <c r="C13" s="113">
        <v>0.51489991632876364</v>
      </c>
      <c r="D13" s="115">
        <v>160</v>
      </c>
      <c r="E13" s="114">
        <v>157</v>
      </c>
      <c r="F13" s="114">
        <v>157</v>
      </c>
      <c r="G13" s="114">
        <v>156</v>
      </c>
      <c r="H13" s="140">
        <v>156</v>
      </c>
      <c r="I13" s="115">
        <v>4</v>
      </c>
      <c r="J13" s="116">
        <v>2.5641025641025643</v>
      </c>
    </row>
    <row r="14" spans="1:15" s="287" customFormat="1" ht="24" customHeight="1" x14ac:dyDescent="0.2">
      <c r="A14" s="193" t="s">
        <v>215</v>
      </c>
      <c r="B14" s="199" t="s">
        <v>137</v>
      </c>
      <c r="C14" s="113">
        <v>16.035914269163932</v>
      </c>
      <c r="D14" s="115">
        <v>4983</v>
      </c>
      <c r="E14" s="114">
        <v>5041</v>
      </c>
      <c r="F14" s="114">
        <v>5046</v>
      </c>
      <c r="G14" s="114">
        <v>4989</v>
      </c>
      <c r="H14" s="140">
        <v>5128</v>
      </c>
      <c r="I14" s="115">
        <v>-145</v>
      </c>
      <c r="J14" s="116">
        <v>-2.8276131045241808</v>
      </c>
      <c r="K14" s="110"/>
      <c r="L14" s="110"/>
      <c r="M14" s="110"/>
      <c r="N14" s="110"/>
      <c r="O14" s="110"/>
    </row>
    <row r="15" spans="1:15" s="110" customFormat="1" ht="24.75" customHeight="1" x14ac:dyDescent="0.2">
      <c r="A15" s="193" t="s">
        <v>216</v>
      </c>
      <c r="B15" s="199" t="s">
        <v>217</v>
      </c>
      <c r="C15" s="113">
        <v>4.6147905000965439</v>
      </c>
      <c r="D15" s="115">
        <v>1434</v>
      </c>
      <c r="E15" s="114">
        <v>1453</v>
      </c>
      <c r="F15" s="114">
        <v>1463</v>
      </c>
      <c r="G15" s="114">
        <v>1436</v>
      </c>
      <c r="H15" s="140">
        <v>1442</v>
      </c>
      <c r="I15" s="115">
        <v>-8</v>
      </c>
      <c r="J15" s="116">
        <v>-0.55478502080443826</v>
      </c>
    </row>
    <row r="16" spans="1:15" s="287" customFormat="1" ht="24.95" customHeight="1" x14ac:dyDescent="0.2">
      <c r="A16" s="193" t="s">
        <v>218</v>
      </c>
      <c r="B16" s="199" t="s">
        <v>141</v>
      </c>
      <c r="C16" s="113">
        <v>7.5754650189869341</v>
      </c>
      <c r="D16" s="115">
        <v>2354</v>
      </c>
      <c r="E16" s="114">
        <v>2375</v>
      </c>
      <c r="F16" s="114">
        <v>2376</v>
      </c>
      <c r="G16" s="114">
        <v>2356</v>
      </c>
      <c r="H16" s="140">
        <v>2471</v>
      </c>
      <c r="I16" s="115">
        <v>-117</v>
      </c>
      <c r="J16" s="116">
        <v>-4.7349251315256984</v>
      </c>
      <c r="K16" s="110"/>
      <c r="L16" s="110"/>
      <c r="M16" s="110"/>
      <c r="N16" s="110"/>
      <c r="O16" s="110"/>
    </row>
    <row r="17" spans="1:15" s="110" customFormat="1" ht="24.95" customHeight="1" x14ac:dyDescent="0.2">
      <c r="A17" s="193" t="s">
        <v>219</v>
      </c>
      <c r="B17" s="199" t="s">
        <v>220</v>
      </c>
      <c r="C17" s="113">
        <v>3.8456587500804531</v>
      </c>
      <c r="D17" s="115">
        <v>1195</v>
      </c>
      <c r="E17" s="114">
        <v>1213</v>
      </c>
      <c r="F17" s="114">
        <v>1207</v>
      </c>
      <c r="G17" s="114">
        <v>1197</v>
      </c>
      <c r="H17" s="140">
        <v>1215</v>
      </c>
      <c r="I17" s="115">
        <v>-20</v>
      </c>
      <c r="J17" s="116">
        <v>-1.6460905349794239</v>
      </c>
    </row>
    <row r="18" spans="1:15" s="287" customFormat="1" ht="24.95" customHeight="1" x14ac:dyDescent="0.2">
      <c r="A18" s="201" t="s">
        <v>144</v>
      </c>
      <c r="B18" s="202" t="s">
        <v>145</v>
      </c>
      <c r="C18" s="113">
        <v>5.5673553453047564</v>
      </c>
      <c r="D18" s="115">
        <v>1730</v>
      </c>
      <c r="E18" s="114">
        <v>1726</v>
      </c>
      <c r="F18" s="114">
        <v>1756</v>
      </c>
      <c r="G18" s="114">
        <v>1708</v>
      </c>
      <c r="H18" s="140">
        <v>1735</v>
      </c>
      <c r="I18" s="115">
        <v>-5</v>
      </c>
      <c r="J18" s="116">
        <v>-0.28818443804034583</v>
      </c>
      <c r="K18" s="110"/>
      <c r="L18" s="110"/>
      <c r="M18" s="110"/>
      <c r="N18" s="110"/>
      <c r="O18" s="110"/>
    </row>
    <row r="19" spans="1:15" s="110" customFormat="1" ht="24.95" customHeight="1" x14ac:dyDescent="0.2">
      <c r="A19" s="193" t="s">
        <v>146</v>
      </c>
      <c r="B19" s="199" t="s">
        <v>147</v>
      </c>
      <c r="C19" s="113">
        <v>12.759863551522173</v>
      </c>
      <c r="D19" s="115">
        <v>3965</v>
      </c>
      <c r="E19" s="114">
        <v>4003</v>
      </c>
      <c r="F19" s="114">
        <v>3995</v>
      </c>
      <c r="G19" s="114">
        <v>3876</v>
      </c>
      <c r="H19" s="140">
        <v>3874</v>
      </c>
      <c r="I19" s="115">
        <v>91</v>
      </c>
      <c r="J19" s="116">
        <v>2.348993288590604</v>
      </c>
    </row>
    <row r="20" spans="1:15" s="287" customFormat="1" ht="24.95" customHeight="1" x14ac:dyDescent="0.2">
      <c r="A20" s="193" t="s">
        <v>148</v>
      </c>
      <c r="B20" s="199" t="s">
        <v>149</v>
      </c>
      <c r="C20" s="113">
        <v>2.8287314153311449</v>
      </c>
      <c r="D20" s="115">
        <v>879</v>
      </c>
      <c r="E20" s="114">
        <v>887</v>
      </c>
      <c r="F20" s="114">
        <v>886</v>
      </c>
      <c r="G20" s="114">
        <v>839</v>
      </c>
      <c r="H20" s="140">
        <v>841</v>
      </c>
      <c r="I20" s="115">
        <v>38</v>
      </c>
      <c r="J20" s="116">
        <v>4.5184304399524375</v>
      </c>
      <c r="K20" s="110"/>
      <c r="L20" s="110"/>
      <c r="M20" s="110"/>
      <c r="N20" s="110"/>
      <c r="O20" s="110"/>
    </row>
    <row r="21" spans="1:15" s="110" customFormat="1" ht="24.95" customHeight="1" x14ac:dyDescent="0.2">
      <c r="A21" s="201" t="s">
        <v>150</v>
      </c>
      <c r="B21" s="202" t="s">
        <v>151</v>
      </c>
      <c r="C21" s="113">
        <v>6.6486451695951603</v>
      </c>
      <c r="D21" s="115">
        <v>2066</v>
      </c>
      <c r="E21" s="114">
        <v>2131</v>
      </c>
      <c r="F21" s="114">
        <v>2168</v>
      </c>
      <c r="G21" s="114">
        <v>2174</v>
      </c>
      <c r="H21" s="140">
        <v>2089</v>
      </c>
      <c r="I21" s="115">
        <v>-23</v>
      </c>
      <c r="J21" s="116">
        <v>-1.1010052656773577</v>
      </c>
    </row>
    <row r="22" spans="1:15" s="110" customFormat="1" ht="24.95" customHeight="1" x14ac:dyDescent="0.2">
      <c r="A22" s="201" t="s">
        <v>152</v>
      </c>
      <c r="B22" s="199" t="s">
        <v>153</v>
      </c>
      <c r="C22" s="113">
        <v>8.9817854154598695</v>
      </c>
      <c r="D22" s="115">
        <v>2791</v>
      </c>
      <c r="E22" s="114">
        <v>2771</v>
      </c>
      <c r="F22" s="114">
        <v>2787</v>
      </c>
      <c r="G22" s="114">
        <v>2768</v>
      </c>
      <c r="H22" s="140">
        <v>2671</v>
      </c>
      <c r="I22" s="115">
        <v>120</v>
      </c>
      <c r="J22" s="116">
        <v>4.4926993635342569</v>
      </c>
    </row>
    <row r="23" spans="1:15" s="110" customFormat="1" ht="24.95" customHeight="1" x14ac:dyDescent="0.2">
      <c r="A23" s="193" t="s">
        <v>154</v>
      </c>
      <c r="B23" s="199" t="s">
        <v>155</v>
      </c>
      <c r="C23" s="113">
        <v>2.7643689257900497</v>
      </c>
      <c r="D23" s="115">
        <v>859</v>
      </c>
      <c r="E23" s="114">
        <v>847</v>
      </c>
      <c r="F23" s="114">
        <v>862</v>
      </c>
      <c r="G23" s="114">
        <v>820</v>
      </c>
      <c r="H23" s="140">
        <v>829</v>
      </c>
      <c r="I23" s="115">
        <v>30</v>
      </c>
      <c r="J23" s="116">
        <v>3.6188178528347406</v>
      </c>
    </row>
    <row r="24" spans="1:15" s="110" customFormat="1" ht="24.95" customHeight="1" x14ac:dyDescent="0.2">
      <c r="A24" s="193" t="s">
        <v>156</v>
      </c>
      <c r="B24" s="199" t="s">
        <v>221</v>
      </c>
      <c r="C24" s="113">
        <v>7.4370856664735792</v>
      </c>
      <c r="D24" s="115">
        <v>2311</v>
      </c>
      <c r="E24" s="114">
        <v>2311</v>
      </c>
      <c r="F24" s="114">
        <v>2345</v>
      </c>
      <c r="G24" s="114">
        <v>2299</v>
      </c>
      <c r="H24" s="140">
        <v>2340</v>
      </c>
      <c r="I24" s="115">
        <v>-29</v>
      </c>
      <c r="J24" s="116">
        <v>-1.2393162393162394</v>
      </c>
    </row>
    <row r="25" spans="1:15" s="110" customFormat="1" ht="24.95" customHeight="1" x14ac:dyDescent="0.2">
      <c r="A25" s="193" t="s">
        <v>222</v>
      </c>
      <c r="B25" s="204" t="s">
        <v>159</v>
      </c>
      <c r="C25" s="113">
        <v>5.30025101370921</v>
      </c>
      <c r="D25" s="115">
        <v>1647</v>
      </c>
      <c r="E25" s="114">
        <v>1642</v>
      </c>
      <c r="F25" s="114">
        <v>1642</v>
      </c>
      <c r="G25" s="114">
        <v>1615</v>
      </c>
      <c r="H25" s="140">
        <v>1924</v>
      </c>
      <c r="I25" s="115">
        <v>-277</v>
      </c>
      <c r="J25" s="116">
        <v>-14.397089397089397</v>
      </c>
    </row>
    <row r="26" spans="1:15" s="110" customFormat="1" ht="24.95" customHeight="1" x14ac:dyDescent="0.2">
      <c r="A26" s="201">
        <v>782.78300000000002</v>
      </c>
      <c r="B26" s="203" t="s">
        <v>160</v>
      </c>
      <c r="C26" s="113">
        <v>1.8826028190770419</v>
      </c>
      <c r="D26" s="115">
        <v>585</v>
      </c>
      <c r="E26" s="114">
        <v>563</v>
      </c>
      <c r="F26" s="114">
        <v>489</v>
      </c>
      <c r="G26" s="114">
        <v>476</v>
      </c>
      <c r="H26" s="140">
        <v>429</v>
      </c>
      <c r="I26" s="115">
        <v>156</v>
      </c>
      <c r="J26" s="116">
        <v>36.363636363636367</v>
      </c>
    </row>
    <row r="27" spans="1:15" s="110" customFormat="1" ht="24.95" customHeight="1" x14ac:dyDescent="0.2">
      <c r="A27" s="193" t="s">
        <v>161</v>
      </c>
      <c r="B27" s="199" t="s">
        <v>223</v>
      </c>
      <c r="C27" s="113">
        <v>3.4240844435862781</v>
      </c>
      <c r="D27" s="115">
        <v>1064</v>
      </c>
      <c r="E27" s="114">
        <v>1079</v>
      </c>
      <c r="F27" s="114">
        <v>1082</v>
      </c>
      <c r="G27" s="114">
        <v>1060</v>
      </c>
      <c r="H27" s="140">
        <v>1051</v>
      </c>
      <c r="I27" s="115">
        <v>13</v>
      </c>
      <c r="J27" s="116">
        <v>1.2369172216936251</v>
      </c>
    </row>
    <row r="28" spans="1:15" s="110" customFormat="1" ht="24.95" customHeight="1" x14ac:dyDescent="0.2">
      <c r="A28" s="193" t="s">
        <v>163</v>
      </c>
      <c r="B28" s="199" t="s">
        <v>164</v>
      </c>
      <c r="C28" s="113">
        <v>2.4329021046534081</v>
      </c>
      <c r="D28" s="115">
        <v>756</v>
      </c>
      <c r="E28" s="114">
        <v>764</v>
      </c>
      <c r="F28" s="114">
        <v>761</v>
      </c>
      <c r="G28" s="114">
        <v>723</v>
      </c>
      <c r="H28" s="140">
        <v>721</v>
      </c>
      <c r="I28" s="115">
        <v>35</v>
      </c>
      <c r="J28" s="116">
        <v>4.8543689320388346</v>
      </c>
    </row>
    <row r="29" spans="1:15" s="110" customFormat="1" ht="24.95" customHeight="1" x14ac:dyDescent="0.2">
      <c r="A29" s="193">
        <v>86</v>
      </c>
      <c r="B29" s="199" t="s">
        <v>165</v>
      </c>
      <c r="C29" s="113">
        <v>11.453305013837936</v>
      </c>
      <c r="D29" s="115">
        <v>3559</v>
      </c>
      <c r="E29" s="114">
        <v>3592</v>
      </c>
      <c r="F29" s="114">
        <v>3541</v>
      </c>
      <c r="G29" s="114">
        <v>3507</v>
      </c>
      <c r="H29" s="140">
        <v>3485</v>
      </c>
      <c r="I29" s="115">
        <v>74</v>
      </c>
      <c r="J29" s="116">
        <v>2.1233859397417505</v>
      </c>
    </row>
    <row r="30" spans="1:15" s="110" customFormat="1" ht="24.95" customHeight="1" x14ac:dyDescent="0.2">
      <c r="A30" s="193">
        <v>87.88</v>
      </c>
      <c r="B30" s="204" t="s">
        <v>166</v>
      </c>
      <c r="C30" s="113">
        <v>6.1691446225139988</v>
      </c>
      <c r="D30" s="115">
        <v>1917</v>
      </c>
      <c r="E30" s="114">
        <v>1922</v>
      </c>
      <c r="F30" s="114">
        <v>1923</v>
      </c>
      <c r="G30" s="114">
        <v>1900</v>
      </c>
      <c r="H30" s="140">
        <v>1872</v>
      </c>
      <c r="I30" s="115">
        <v>45</v>
      </c>
      <c r="J30" s="116">
        <v>2.4038461538461537</v>
      </c>
    </row>
    <row r="31" spans="1:15" s="110" customFormat="1" ht="24.95" customHeight="1" x14ac:dyDescent="0.2">
      <c r="A31" s="193" t="s">
        <v>167</v>
      </c>
      <c r="B31" s="199" t="s">
        <v>168</v>
      </c>
      <c r="C31" s="113">
        <v>5.4804659844242778</v>
      </c>
      <c r="D31" s="115">
        <v>1703</v>
      </c>
      <c r="E31" s="114">
        <v>1729</v>
      </c>
      <c r="F31" s="114">
        <v>1706</v>
      </c>
      <c r="G31" s="114">
        <v>1680</v>
      </c>
      <c r="H31" s="140">
        <v>1685</v>
      </c>
      <c r="I31" s="115">
        <v>18</v>
      </c>
      <c r="J31" s="116">
        <v>1.0682492581602374</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0.31859432322842246</v>
      </c>
      <c r="D34" s="115">
        <v>99</v>
      </c>
      <c r="E34" s="114">
        <v>106</v>
      </c>
      <c r="F34" s="114">
        <v>124</v>
      </c>
      <c r="G34" s="114">
        <v>114</v>
      </c>
      <c r="H34" s="140">
        <v>110</v>
      </c>
      <c r="I34" s="115">
        <v>-11</v>
      </c>
      <c r="J34" s="116">
        <v>-10</v>
      </c>
    </row>
    <row r="35" spans="1:10" s="110" customFormat="1" ht="24.95" customHeight="1" x14ac:dyDescent="0.2">
      <c r="A35" s="292" t="s">
        <v>171</v>
      </c>
      <c r="B35" s="293" t="s">
        <v>172</v>
      </c>
      <c r="C35" s="113">
        <v>22.118169530797452</v>
      </c>
      <c r="D35" s="115">
        <v>6873</v>
      </c>
      <c r="E35" s="114">
        <v>6924</v>
      </c>
      <c r="F35" s="114">
        <v>6959</v>
      </c>
      <c r="G35" s="114">
        <v>6853</v>
      </c>
      <c r="H35" s="140">
        <v>7019</v>
      </c>
      <c r="I35" s="115">
        <v>-146</v>
      </c>
      <c r="J35" s="116">
        <v>-2.0800683858099442</v>
      </c>
    </row>
    <row r="36" spans="1:10" s="110" customFormat="1" ht="24.95" customHeight="1" x14ac:dyDescent="0.2">
      <c r="A36" s="294" t="s">
        <v>173</v>
      </c>
      <c r="B36" s="295" t="s">
        <v>174</v>
      </c>
      <c r="C36" s="125">
        <v>77.56323614597413</v>
      </c>
      <c r="D36" s="143">
        <v>24102</v>
      </c>
      <c r="E36" s="144">
        <v>24241</v>
      </c>
      <c r="F36" s="144">
        <v>24187</v>
      </c>
      <c r="G36" s="144">
        <v>23737</v>
      </c>
      <c r="H36" s="145">
        <v>23811</v>
      </c>
      <c r="I36" s="143">
        <v>291</v>
      </c>
      <c r="J36" s="146">
        <v>1.2221242282978455</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2020-09-25T09:58:24Z</dcterms:created>
  <dcterms:modified xsi:type="dcterms:W3CDTF">2020-09-28T08:09:51Z</dcterms:modified>
</cp:coreProperties>
</file>