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C44" i="24"/>
  <c r="M44" i="24" s="1"/>
  <c r="B44" i="24"/>
  <c r="D44" i="24" s="1"/>
  <c r="K43" i="24"/>
  <c r="H43" i="24"/>
  <c r="F43" i="24"/>
  <c r="C43" i="24"/>
  <c r="M43" i="24" s="1"/>
  <c r="B43" i="24"/>
  <c r="D43" i="24" s="1"/>
  <c r="L42" i="24"/>
  <c r="I42" i="24"/>
  <c r="G42" i="24"/>
  <c r="C42" i="24"/>
  <c r="M42" i="24" s="1"/>
  <c r="B42" i="24"/>
  <c r="J42" i="24" s="1"/>
  <c r="K41" i="24"/>
  <c r="H41" i="24"/>
  <c r="F41" i="24"/>
  <c r="C41" i="24"/>
  <c r="M41" i="24" s="1"/>
  <c r="B41" i="24"/>
  <c r="D41" i="24" s="1"/>
  <c r="L40" i="24"/>
  <c r="I40" i="24"/>
  <c r="G40" i="24"/>
  <c r="C40" i="24"/>
  <c r="M40" i="24" s="1"/>
  <c r="B40" i="24"/>
  <c r="J40" i="24" s="1"/>
  <c r="M36" i="24"/>
  <c r="L36" i="24"/>
  <c r="K36" i="24"/>
  <c r="J36" i="24"/>
  <c r="I36" i="24"/>
  <c r="H36" i="24"/>
  <c r="G36" i="24"/>
  <c r="F36" i="24"/>
  <c r="E36" i="24"/>
  <c r="D36" i="24"/>
  <c r="G22" i="24"/>
  <c r="K57" i="15"/>
  <c r="L57" i="15" s="1"/>
  <c r="C38" i="24"/>
  <c r="C37" i="24"/>
  <c r="C35" i="24"/>
  <c r="C34" i="24"/>
  <c r="C33" i="24"/>
  <c r="C32" i="24"/>
  <c r="C31" i="24"/>
  <c r="C30" i="24"/>
  <c r="C29" i="24"/>
  <c r="C28" i="24"/>
  <c r="C27" i="24"/>
  <c r="C26" i="24"/>
  <c r="C25" i="24"/>
  <c r="C24" i="24"/>
  <c r="E24" i="24" s="1"/>
  <c r="C23" i="24"/>
  <c r="C22" i="24"/>
  <c r="C21" i="24"/>
  <c r="C20" i="24"/>
  <c r="C19" i="24"/>
  <c r="C18" i="24"/>
  <c r="C17" i="24"/>
  <c r="C16" i="24"/>
  <c r="C15" i="24"/>
  <c r="C9" i="24"/>
  <c r="I9" i="24" s="1"/>
  <c r="C8" i="24"/>
  <c r="C7" i="24"/>
  <c r="B38" i="24"/>
  <c r="J38" i="24" s="1"/>
  <c r="B37" i="24"/>
  <c r="B35" i="24"/>
  <c r="B34" i="24"/>
  <c r="B33" i="24"/>
  <c r="B32" i="24"/>
  <c r="B31" i="24"/>
  <c r="B30" i="24"/>
  <c r="B29" i="24"/>
  <c r="B28" i="24"/>
  <c r="B27" i="24"/>
  <c r="B26" i="24"/>
  <c r="B25" i="24"/>
  <c r="B24" i="24"/>
  <c r="B23" i="24"/>
  <c r="B22" i="24"/>
  <c r="B21" i="24"/>
  <c r="B20" i="24"/>
  <c r="B19" i="24"/>
  <c r="B18" i="24"/>
  <c r="B17" i="24"/>
  <c r="B16" i="24"/>
  <c r="B15" i="24"/>
  <c r="D15" i="24" s="1"/>
  <c r="B9" i="24"/>
  <c r="B8" i="24"/>
  <c r="B7" i="24"/>
  <c r="K7" i="24" s="1"/>
  <c r="K20" i="24" l="1"/>
  <c r="J20" i="24"/>
  <c r="F20" i="24"/>
  <c r="D20" i="24"/>
  <c r="H20" i="24"/>
  <c r="I37" i="24"/>
  <c r="G37" i="24"/>
  <c r="L37" i="24"/>
  <c r="M37" i="24"/>
  <c r="E37" i="24"/>
  <c r="K16" i="24"/>
  <c r="J16" i="24"/>
  <c r="F16" i="24"/>
  <c r="D16" i="24"/>
  <c r="H16" i="24"/>
  <c r="G33" i="24"/>
  <c r="M33" i="24"/>
  <c r="E33" i="24"/>
  <c r="L33" i="24"/>
  <c r="I33" i="24"/>
  <c r="F9" i="24"/>
  <c r="J9" i="24"/>
  <c r="H9" i="24"/>
  <c r="K9" i="24"/>
  <c r="D9" i="24"/>
  <c r="K28" i="24"/>
  <c r="J28" i="24"/>
  <c r="F28" i="24"/>
  <c r="D28" i="24"/>
  <c r="H28" i="24"/>
  <c r="G17" i="24"/>
  <c r="M17" i="24"/>
  <c r="E17" i="24"/>
  <c r="L17" i="24"/>
  <c r="I17" i="24"/>
  <c r="H37" i="24"/>
  <c r="D37" i="24"/>
  <c r="J37" i="24"/>
  <c r="K37" i="24"/>
  <c r="F37" i="24"/>
  <c r="B14" i="24"/>
  <c r="B6" i="24"/>
  <c r="F23" i="24"/>
  <c r="J23" i="24"/>
  <c r="H23" i="24"/>
  <c r="K23" i="24"/>
  <c r="D23" i="24"/>
  <c r="G7" i="24"/>
  <c r="M7" i="24"/>
  <c r="E7" i="24"/>
  <c r="L7" i="24"/>
  <c r="I7" i="24"/>
  <c r="G15" i="24"/>
  <c r="M15" i="24"/>
  <c r="E15" i="24"/>
  <c r="L15" i="24"/>
  <c r="I15" i="24"/>
  <c r="I18" i="24"/>
  <c r="L18" i="24"/>
  <c r="G18" i="24"/>
  <c r="E18" i="24"/>
  <c r="I22" i="24"/>
  <c r="L22" i="24"/>
  <c r="M22" i="24"/>
  <c r="E22" i="24"/>
  <c r="G29" i="24"/>
  <c r="M29" i="24"/>
  <c r="E29" i="24"/>
  <c r="L29" i="24"/>
  <c r="G25" i="24"/>
  <c r="M25" i="24"/>
  <c r="E25" i="24"/>
  <c r="I25" i="24"/>
  <c r="F17" i="24"/>
  <c r="J17" i="24"/>
  <c r="H17" i="24"/>
  <c r="K17" i="24"/>
  <c r="D17" i="24"/>
  <c r="F27" i="24"/>
  <c r="J27" i="24"/>
  <c r="H27" i="24"/>
  <c r="D27" i="24"/>
  <c r="F33" i="24"/>
  <c r="J33" i="24"/>
  <c r="H33" i="24"/>
  <c r="K33" i="24"/>
  <c r="D33" i="24"/>
  <c r="L25" i="24"/>
  <c r="K58" i="24"/>
  <c r="I58" i="24"/>
  <c r="J58" i="24"/>
  <c r="I8" i="24"/>
  <c r="L8" i="24"/>
  <c r="M8" i="24"/>
  <c r="G8" i="24"/>
  <c r="E8" i="24"/>
  <c r="F7" i="24"/>
  <c r="J7" i="24"/>
  <c r="H7" i="24"/>
  <c r="D7" i="24"/>
  <c r="K24" i="24"/>
  <c r="J24" i="24"/>
  <c r="F24" i="24"/>
  <c r="D24" i="24"/>
  <c r="H24" i="24"/>
  <c r="K30" i="24"/>
  <c r="J30" i="24"/>
  <c r="F30" i="24"/>
  <c r="D30" i="24"/>
  <c r="H30" i="24"/>
  <c r="I16" i="24"/>
  <c r="L16" i="24"/>
  <c r="G16" i="24"/>
  <c r="E16" i="24"/>
  <c r="M16" i="24"/>
  <c r="G19" i="24"/>
  <c r="M19" i="24"/>
  <c r="E19" i="24"/>
  <c r="L19" i="24"/>
  <c r="I19" i="24"/>
  <c r="G23" i="24"/>
  <c r="M23" i="24"/>
  <c r="E23" i="24"/>
  <c r="I23" i="24"/>
  <c r="L23" i="24"/>
  <c r="I26" i="24"/>
  <c r="L26" i="24"/>
  <c r="M26" i="24"/>
  <c r="G26" i="24"/>
  <c r="E26" i="24"/>
  <c r="I30" i="24"/>
  <c r="L30" i="24"/>
  <c r="M30" i="24"/>
  <c r="G30" i="24"/>
  <c r="E30" i="24"/>
  <c r="M38" i="24"/>
  <c r="E38" i="24"/>
  <c r="L38" i="24"/>
  <c r="G38" i="24"/>
  <c r="I38" i="24"/>
  <c r="K27" i="24"/>
  <c r="K74" i="24"/>
  <c r="I74" i="24"/>
  <c r="J74" i="24"/>
  <c r="K18" i="24"/>
  <c r="J18" i="24"/>
  <c r="F18" i="24"/>
  <c r="D18" i="24"/>
  <c r="H18" i="24"/>
  <c r="F21" i="24"/>
  <c r="J21" i="24"/>
  <c r="H21" i="24"/>
  <c r="K21" i="24"/>
  <c r="D21" i="24"/>
  <c r="K34" i="24"/>
  <c r="J34" i="24"/>
  <c r="F34" i="24"/>
  <c r="D34" i="24"/>
  <c r="H34" i="24"/>
  <c r="D38" i="24"/>
  <c r="K38" i="24"/>
  <c r="H38" i="24"/>
  <c r="F38" i="24"/>
  <c r="I29" i="24"/>
  <c r="F15" i="24"/>
  <c r="J15" i="24"/>
  <c r="H15" i="24"/>
  <c r="K15" i="24"/>
  <c r="F31" i="24"/>
  <c r="J31" i="24"/>
  <c r="H31" i="24"/>
  <c r="K31" i="24"/>
  <c r="I20" i="24"/>
  <c r="L20" i="24"/>
  <c r="E20" i="24"/>
  <c r="M20" i="24"/>
  <c r="G20" i="24"/>
  <c r="I24" i="24"/>
  <c r="L24" i="24"/>
  <c r="M24" i="24"/>
  <c r="G24" i="24"/>
  <c r="G27" i="24"/>
  <c r="M27" i="24"/>
  <c r="E27" i="24"/>
  <c r="L27" i="24"/>
  <c r="I27" i="24"/>
  <c r="G31" i="24"/>
  <c r="M31" i="24"/>
  <c r="E31" i="24"/>
  <c r="L31" i="24"/>
  <c r="I31" i="24"/>
  <c r="I34" i="24"/>
  <c r="L34" i="24"/>
  <c r="G34" i="24"/>
  <c r="E34" i="24"/>
  <c r="C45" i="24"/>
  <c r="C39" i="24"/>
  <c r="D31" i="24"/>
  <c r="K26" i="24"/>
  <c r="J26" i="24"/>
  <c r="F26" i="24"/>
  <c r="D26" i="24"/>
  <c r="H26" i="24"/>
  <c r="F19" i="24"/>
  <c r="J19" i="24"/>
  <c r="H19" i="24"/>
  <c r="K19" i="24"/>
  <c r="D19" i="24"/>
  <c r="F25" i="24"/>
  <c r="J25" i="24"/>
  <c r="H25" i="24"/>
  <c r="D25" i="24"/>
  <c r="K25" i="24"/>
  <c r="F35" i="24"/>
  <c r="J35" i="24"/>
  <c r="H35" i="24"/>
  <c r="K35" i="24"/>
  <c r="D35" i="24"/>
  <c r="G9" i="24"/>
  <c r="M9" i="24"/>
  <c r="E9" i="24"/>
  <c r="L9" i="24"/>
  <c r="M18" i="24"/>
  <c r="F29" i="24"/>
  <c r="J29" i="24"/>
  <c r="H29" i="24"/>
  <c r="K29" i="24"/>
  <c r="D29" i="24"/>
  <c r="K8" i="24"/>
  <c r="J8" i="24"/>
  <c r="F8" i="24"/>
  <c r="D8" i="24"/>
  <c r="H8" i="24"/>
  <c r="K22" i="24"/>
  <c r="J22" i="24"/>
  <c r="F22" i="24"/>
  <c r="D22" i="24"/>
  <c r="H22" i="24"/>
  <c r="K32" i="24"/>
  <c r="J32" i="24"/>
  <c r="F32" i="24"/>
  <c r="D32" i="24"/>
  <c r="H32" i="24"/>
  <c r="B45" i="24"/>
  <c r="B39" i="24"/>
  <c r="C14" i="24"/>
  <c r="C6" i="24"/>
  <c r="G21" i="24"/>
  <c r="M21" i="24"/>
  <c r="E21" i="24"/>
  <c r="L21" i="24"/>
  <c r="I21" i="24"/>
  <c r="I28" i="24"/>
  <c r="L28" i="24"/>
  <c r="M28" i="24"/>
  <c r="G28" i="24"/>
  <c r="E28" i="24"/>
  <c r="I32" i="24"/>
  <c r="L32" i="24"/>
  <c r="G32" i="24"/>
  <c r="E32" i="24"/>
  <c r="M32" i="24"/>
  <c r="G35" i="24"/>
  <c r="M35" i="24"/>
  <c r="E35" i="24"/>
  <c r="L35" i="24"/>
  <c r="I35" i="24"/>
  <c r="M34" i="24"/>
  <c r="K66" i="24"/>
  <c r="I66" i="24"/>
  <c r="J66" i="24"/>
  <c r="J77" i="24"/>
  <c r="K53" i="24"/>
  <c r="I53" i="24"/>
  <c r="K61" i="24"/>
  <c r="I61" i="24"/>
  <c r="K69" i="24"/>
  <c r="I69" i="24"/>
  <c r="K55" i="24"/>
  <c r="I55" i="24"/>
  <c r="K63" i="24"/>
  <c r="I63" i="24"/>
  <c r="K71" i="24"/>
  <c r="I71" i="24"/>
  <c r="I43" i="24"/>
  <c r="G43" i="24"/>
  <c r="L43" i="24"/>
  <c r="K52" i="24"/>
  <c r="I52" i="24"/>
  <c r="K60" i="24"/>
  <c r="I60" i="24"/>
  <c r="K68" i="24"/>
  <c r="I68" i="24"/>
  <c r="D42" i="24"/>
  <c r="K42" i="24"/>
  <c r="H42" i="24"/>
  <c r="F42" i="24"/>
  <c r="E43" i="24"/>
  <c r="K57" i="24"/>
  <c r="I57" i="24"/>
  <c r="K65" i="24"/>
  <c r="I65" i="24"/>
  <c r="K73" i="24"/>
  <c r="I73" i="24"/>
  <c r="K54" i="24"/>
  <c r="I54" i="24"/>
  <c r="K62" i="24"/>
  <c r="I62" i="24"/>
  <c r="K70" i="24"/>
  <c r="I70" i="24"/>
  <c r="I41" i="24"/>
  <c r="G41" i="24"/>
  <c r="L41" i="24"/>
  <c r="K51" i="24"/>
  <c r="I51" i="24"/>
  <c r="K59" i="24"/>
  <c r="I59" i="24"/>
  <c r="K67" i="24"/>
  <c r="I67" i="24"/>
  <c r="K75" i="24"/>
  <c r="K77" i="24" s="1"/>
  <c r="I75" i="24"/>
  <c r="D40" i="24"/>
  <c r="K40" i="24"/>
  <c r="H40" i="24"/>
  <c r="F40" i="24"/>
  <c r="E41" i="24"/>
  <c r="K56" i="24"/>
  <c r="I56" i="24"/>
  <c r="K64" i="24"/>
  <c r="I64" i="24"/>
  <c r="K72" i="24"/>
  <c r="I72" i="24"/>
  <c r="J41" i="24"/>
  <c r="J43" i="24"/>
  <c r="F44" i="24"/>
  <c r="H44" i="24"/>
  <c r="J44" i="24"/>
  <c r="K44" i="24"/>
  <c r="E40" i="24"/>
  <c r="E42" i="24"/>
  <c r="E44" i="24"/>
  <c r="J79" i="24" l="1"/>
  <c r="I6" i="24"/>
  <c r="L6" i="24"/>
  <c r="M6" i="24"/>
  <c r="G6" i="24"/>
  <c r="E6" i="24"/>
  <c r="I14" i="24"/>
  <c r="L14" i="24"/>
  <c r="M14" i="24"/>
  <c r="G14" i="24"/>
  <c r="E14" i="24"/>
  <c r="H39" i="24"/>
  <c r="D39" i="24"/>
  <c r="J39" i="24"/>
  <c r="K39" i="24"/>
  <c r="F39" i="24"/>
  <c r="I39" i="24"/>
  <c r="G39" i="24"/>
  <c r="L39" i="24"/>
  <c r="M39" i="24"/>
  <c r="E39" i="24"/>
  <c r="H45" i="24"/>
  <c r="F45" i="24"/>
  <c r="D45" i="24"/>
  <c r="J45" i="24"/>
  <c r="K45" i="24"/>
  <c r="I45" i="24"/>
  <c r="G45" i="24"/>
  <c r="L45" i="24"/>
  <c r="E45" i="24"/>
  <c r="M45" i="24"/>
  <c r="K6" i="24"/>
  <c r="J6" i="24"/>
  <c r="F6" i="24"/>
  <c r="D6" i="24"/>
  <c r="H6" i="24"/>
  <c r="K79" i="24"/>
  <c r="I77" i="24"/>
  <c r="K14" i="24"/>
  <c r="J14" i="24"/>
  <c r="F14" i="24"/>
  <c r="D14" i="24"/>
  <c r="H14" i="24"/>
  <c r="I78" i="24" l="1"/>
  <c r="I79" i="24"/>
  <c r="K78" i="24"/>
  <c r="J78" i="24"/>
  <c r="I83" i="24" l="1"/>
  <c r="I82" i="24"/>
  <c r="I81" i="24"/>
</calcChain>
</file>

<file path=xl/sharedStrings.xml><?xml version="1.0" encoding="utf-8"?>
<sst xmlns="http://schemas.openxmlformats.org/spreadsheetml/2006/main" count="1696" uniqueCount="521">
  <si>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</si>
  <si>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</si>
  <si>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</si>
  <si>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</si>
  <si>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</si>
  <si>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</si>
  <si>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</si>
  <si>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</si>
  <si>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</si>
  <si>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</si>
  <si>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</si>
  <si>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</si>
  <si>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</si>
  <si>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Karlsruhe, Stadt (08212)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</si>
  <si>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</si>
  <si>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</si>
  <si>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</si>
  <si>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</si>
  <si>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</si>
  <si>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</si>
  <si>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</si>
  <si>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</si>
  <si>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</si>
  <si>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</si>
  <si>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</si>
  <si>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</si>
  <si>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</si>
  <si>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</si>
  <si>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</si>
  <si>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</si>
  <si>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</si>
  <si>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</si>
  <si>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</si>
  <si>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</si>
  <si>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</si>
  <si>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</si>
  <si>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</si>
  <si>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</si>
  <si>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</si>
  <si>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</si>
  <si>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</si>
  <si>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</si>
  <si>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</si>
  <si>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</si>
  <si>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</si>
  <si>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</si>
  <si>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</si>
  <si>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</si>
  <si>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</si>
  <si>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</si>
  <si>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</si>
  <si>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</si>
  <si>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</si>
  <si>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</si>
  <si>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</si>
  <si>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</si>
  <si>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</si>
  <si>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</si>
  <si>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</si>
  <si>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</si>
  <si>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</si>
  <si>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</si>
  <si>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</si>
  <si>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</si>
  <si>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</si>
  <si>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</si>
  <si>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</si>
  <si>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</si>
  <si>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</si>
  <si>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</si>
  <si>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</si>
  <si>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</si>
  <si>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</si>
  <si>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</si>
  <si>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</si>
  <si>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</si>
  <si>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</si>
  <si>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</si>
  <si>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</si>
  <si>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</si>
  <si>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</si>
  <si>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</si>
  <si>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</si>
  <si>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</si>
  <si>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</si>
  <si>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</si>
  <si>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</si>
  <si>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</si>
  <si>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</si>
  <si>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</si>
  <si>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</si>
  <si>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</si>
  <si>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Karlsruhe, Stadt (08212);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</si>
  <si>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</si>
  <si>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</si>
  <si>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</si>
  <si>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</si>
  <si>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</si>
  <si>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</si>
  <si>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</si>
  <si>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</si>
  <si>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</si>
  <si>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</si>
  <si>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</si>
  <si>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</si>
  <si>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</si>
  <si>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</si>
  <si>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</si>
  <si>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</si>
  <si>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</si>
  <si>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</si>
  <si>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</si>
  <si>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</si>
  <si>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</si>
  <si>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</si>
  <si>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</si>
  <si>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</si>
  <si>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</si>
  <si>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</si>
  <si>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</si>
  <si>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</si>
  <si>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</si>
  <si>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</si>
  <si>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</si>
  <si>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</si>
  <si>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</si>
  <si>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</si>
  <si>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</si>
  <si>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</si>
  <si>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Baden-Württemberg</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</si>
  <si>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</si>
  <si>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</si>
  <si>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</si>
  <si>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</si>
  <si>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</si>
  <si>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</si>
  <si>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</si>
  <si>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</si>
  <si>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</si>
  <si>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</si>
  <si>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</si>
  <si>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</si>
  <si>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</si>
  <si>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</si>
  <si>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</si>
  <si>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</si>
  <si>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</si>
  <si>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</si>
  <si>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</si>
  <si>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</si>
  <si>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</si>
  <si>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</si>
  <si>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</si>
  <si>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</si>
  <si>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</si>
  <si>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</si>
  <si>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</si>
  <si>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</si>
  <si>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</si>
  <si>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</si>
  <si>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</si>
  <si>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</si>
  <si>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</si>
  <si>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</si>
  <si>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</si>
  <si>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</si>
  <si>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</si>
  <si>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</si>
  <si>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</si>
  <si>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</si>
  <si>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</si>
  <si>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</si>
  <si>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</si>
  <si>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</si>
  <si>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</si>
  <si>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</si>
  <si>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</si>
  <si>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</si>
  <si>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</si>
  <si>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</si>
  <si>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</si>
  <si>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</si>
  <si>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</si>
  <si>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Karlsruhe, Stadt (08212)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</si>
  <si>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</si>
  <si>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</si>
  <si>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</si>
  <si>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</si>
  <si>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</si>
  <si>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</si>
  <si>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</si>
  <si>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</si>
  <si>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</si>
  <si>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</si>
  <si>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</si>
  <si>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</si>
  <si>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</si>
  <si>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</si>
  <si>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</si>
  <si>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</si>
  <si>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</si>
  <si>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</si>
  <si>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</si>
  <si>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</si>
  <si>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</si>
  <si>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</si>
  <si>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</si>
  <si>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</si>
  <si>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</si>
  <si>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</si>
  <si>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</si>
  <si>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</si>
  <si>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</si>
  <si>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</si>
  <si>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</si>
  <si>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</si>
  <si>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</si>
  <si>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</si>
  <si>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</si>
  <si>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</si>
  <si>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</si>
  <si>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</si>
  <si>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</si>
  <si>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</si>
  <si>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</si>
  <si>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</si>
  <si>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</si>
  <si>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</si>
  <si>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</si>
  <si>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</si>
  <si>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</si>
  <si>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</si>
  <si>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</si>
  <si>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</si>
  <si>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</si>
  <si>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</si>
  <si>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</si>
  <si>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</si>
  <si>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</si>
  <si>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</si>
  <si>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</si>
  <si>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</si>
  <si>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</si>
  <si>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</si>
  <si>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</si>
  <si>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</si>
  <si>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</si>
  <si>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</si>
  <si>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</si>
  <si>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</si>
  <si>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</si>
  <si>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</si>
  <si>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</si>
  <si>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</si>
  <si>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</si>
  <si>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</si>
  <si>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</si>
  <si>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</si>
  <si>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</si>
  <si>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</si>
  <si>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</si>
  <si>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</si>
  <si>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</si>
  <si>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</si>
  <si>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</si>
  <si>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</si>
  <si>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</si>
  <si>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</si>
  <si>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</si>
  <si>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</si>
  <si>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</si>
  <si>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</si>
  <si>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</si>
  <si>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</si>
  <si>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</si>
  <si>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</si>
  <si>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</si>
  <si>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</si>
  <si>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</si>
  <si>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</si>
  <si>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</si>
  <si>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</si>
  <si>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</si>
  <si>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</si>
  <si>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</si>
  <si>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</si>
  <si>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</si>
  <si>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</si>
  <si>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</si>
  <si>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</si>
  <si>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</si>
  <si>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</si>
  <si>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</si>
  <si>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</si>
  <si>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</si>
  <si>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</si>
  <si>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</si>
  <si>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</si>
  <si>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</si>
  <si>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</si>
  <si>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</si>
  <si>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</si>
  <si>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</si>
  <si>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</si>
  <si>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</si>
  <si>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</si>
  <si>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</si>
  <si>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</si>
  <si>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</si>
  <si>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</si>
  <si>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</si>
  <si>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</si>
  <si>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</si>
  <si>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</si>
  <si>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</si>
  <si>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</si>
  <si>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</si>
  <si>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</si>
  <si>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</si>
  <si>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</si>
  <si>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</si>
  <si>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</si>
  <si>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</si>
  <si>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</si>
  <si>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</si>
  <si>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</si>
  <si>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</si>
  <si>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</si>
  <si>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</si>
  <si>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</si>
  <si>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</si>
  <si>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</si>
  <si>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</si>
  <si>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</si>
  <si>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</si>
  <si>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</si>
  <si>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</si>
  <si>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</si>
  <si>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</si>
  <si>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</si>
  <si>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</si>
  <si>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</si>
  <si>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</si>
  <si>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</si>
  <si>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</si>
  <si>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</si>
  <si>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</si>
  <si>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</si>
  <si>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</si>
  <si>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</si>
  <si>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</si>
  <si>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</si>
  <si>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</si>
  <si>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</si>
  <si>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</si>
  <si>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</si>
  <si>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</si>
  <si>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</si>
  <si>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</si>
  <si>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</si>
  <si>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</si>
  <si>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</si>
  <si>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</si>
  <si>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</si>
  <si>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</si>
  <si>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</si>
  <si>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</si>
  <si>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</si>
  <si>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</si>
  <si>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</si>
  <si>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</si>
  <si>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</si>
  <si>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</si>
  <si>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Karlsruhe, Stadt (08212);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</si>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</sst>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{08CAB5F2-1491-45E3-B26F-49AF5B5C1FDD}</c15:txfldGUID>
                      <c15:f>Daten_Diagramme!$D$6</c15:f>
                      <c15:dlblFieldTableCache>
                        <c:ptCount val="1"/>
                        <c:pt idx="0">
                          <c:v>1.1</c:v>
                        </c:pt>
                      </c15:dlblFieldTableCache>
                    </c15:dlblFTEntry>
                  </c15:dlblFieldTable>
                  <c15:showDataLabelsRange val="0"/>
                </c:ext>
                <c:ext xmlns:c16="http://schemas.microsoft.com/office/drawing/2014/chart" uri="{C3380CC4-5D6E-409C-BE32-E72D297353CC}">
                  <c16:uniqueId val="{00000000-08B7-42DE-AC4D-F6885237844A}"/>
                </c:ext>
              </c:extLst>
            </c:dLbl>
            <c:dLbl>
              <c:idx val="1"/>
              <c:tx>
                <c:strRef>
                  <c:f>Daten_Diagramme!$D$7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{340B888B-D52E-4C77-A37A-66E02CA68DB8}</c15:txfldGUID>
                      <c15:f>Daten_Diagramme!$D$7</c15:f>
                      <c15:dlblFieldTableCache>
                        <c:ptCount val="1"/>
                        <c:pt idx="0">
                          <c:v>0.8</c:v>
                        </c:pt>
                      </c15:dlblFieldTableCache>
                    </c15:dlblFTEntry>
                  </c15:dlblFieldTable>
                  <c15:showDataLabelsRange val="0"/>
                </c:ext>
                <c:ext xmlns:c16="http://schemas.microsoft.com/office/drawing/2014/chart" uri="{C3380CC4-5D6E-409C-BE32-E72D297353CC}">
                  <c16:uniqueId val="{00000001-08B7-42DE-AC4D-F6885237844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{5FE2F0E0-A44D-4FFA-A9B1-14766E015DA9}</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08B7-42DE-AC4D-F6885237844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{5A2514AF-8DA9-496C-A218-D6B11EEBB1EC}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08B7-42DE-AC4D-F6885237844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1.1224210308609885</c:v>
                </c:pt>
                <c:pt idx="1">
                  <c:v>0.77822269034374059</c:v>
                </c:pt>
                <c:pt idx="2">
                  <c:v>1.1186464311118853</c:v>
                </c:pt>
                <c:pt idx="3">
                  <c:v>1.0875687030768</c:v>
                </c:pt>
              </c:numCache>
            </c:numRef>
          </c:val>
          <c:extLst>
            <c:ext xmlns:c16="http://schemas.microsoft.com/office/drawing/2014/chart" uri="{C3380CC4-5D6E-409C-BE32-E72D297353CC}">
              <c16:uniqueId val="{00000004-08B7-42DE-AC4D-F6885237844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{C0324320-B65C-49AE-B4D9-3722FA058191}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08B7-42DE-AC4D-F6885237844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{69823A1B-2912-4871-B313-9A1B6A2DC83C}</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08B7-42DE-AC4D-F6885237844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{EF483EBE-B7B9-4CE3-9F64-A8823F3C5689}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08B7-42DE-AC4D-F6885237844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{B367BB72-574F-4FC4-BFF8-1B00EC538E08}</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08B7-42DE-AC4D-F688523784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08B7-42DE-AC4D-F6885237844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08B7-42DE-AC4D-F6885237844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{BF6A67DC-7C59-4B0B-AC6A-7DF16D4E14D0}</c15:txfldGUID>
                      <c15:f>Daten_Diagramme!$E$6</c15:f>
                      <c15:dlblFieldTableCache>
                        <c:ptCount val="1"/>
                        <c:pt idx="0">
                          <c:v>-4.2</c:v>
                        </c:pt>
                      </c15:dlblFieldTableCache>
                    </c15:dlblFTEntry>
                  </c15:dlblFieldTable>
                  <c15:showDataLabelsRange val="0"/>
                </c:ext>
                <c:ext xmlns:c16="http://schemas.microsoft.com/office/drawing/2014/chart" uri="{C3380CC4-5D6E-409C-BE32-E72D297353CC}">
                  <c16:uniqueId val="{00000000-551E-4FF8-ADB8-71DD560DD0CA}"/>
                </c:ext>
              </c:extLst>
            </c:dLbl>
            <c:dLbl>
              <c:idx val="1"/>
              <c:tx>
                <c:strRef>
                  <c:f>Daten_Diagramme!$E$7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{D90E1C4E-1B81-4202-8A36-4CAE0988BB6A}</c15:txfldGUID>
                      <c15:f>Daten_Diagramme!$E$7</c15:f>
                      <c15:dlblFieldTableCache>
                        <c:ptCount val="1"/>
                        <c:pt idx="0">
                          <c:v>-2.7</c:v>
                        </c:pt>
                      </c15:dlblFieldTableCache>
                    </c15:dlblFTEntry>
                  </c15:dlblFieldTable>
                  <c15:showDataLabelsRange val="0"/>
                </c:ext>
                <c:ext xmlns:c16="http://schemas.microsoft.com/office/drawing/2014/chart" uri="{C3380CC4-5D6E-409C-BE32-E72D297353CC}">
                  <c16:uniqueId val="{00000001-551E-4FF8-ADB8-71DD560DD0C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{F669A62B-4170-4B37-9346-8C7EC5AF6E46}</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551E-4FF8-ADB8-71DD560DD0C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{4627DA6E-38F7-452A-B3DF-8C1027E481CB}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551E-4FF8-ADB8-71DD560DD0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-4.1782972784368457</c:v>
                </c:pt>
                <c:pt idx="1">
                  <c:v>-2.6975865719528453</c:v>
                </c:pt>
                <c:pt idx="2">
                  <c:v>-2.7637010795899166</c:v>
                </c:pt>
                <c:pt idx="3">
                  <c:v>-2.8655893304673015</c:v>
                </c:pt>
              </c:numCache>
            </c:numRef>
          </c:val>
          <c:extLst>
            <c:ext xmlns:c16="http://schemas.microsoft.com/office/drawing/2014/chart" uri="{C3380CC4-5D6E-409C-BE32-E72D297353CC}">
              <c16:uniqueId val="{00000004-551E-4FF8-ADB8-71DD560DD0C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{47DDA849-2903-4FF6-A1AB-BED2859661FF}</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551E-4FF8-ADB8-71DD560DD0C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{0C159094-7335-40EC-AC9D-8B1C8752E8D2}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551E-4FF8-ADB8-71DD560DD0C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{34622960-74C2-421D-94FF-E3369179DFD7}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551E-4FF8-ADB8-71DD560DD0C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{76621360-295C-4B83-8433-86C824F2E568}</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551E-4FF8-ADB8-71DD560DD0C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551E-4FF8-ADB8-71DD560DD0C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551E-4FF8-ADB8-71DD560DD0C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{A2050E08-ED27-4715-A067-AF19EF571B64}</c15:txfldGUID>
                      <c15:f>Daten_Diagramme!$D$14</c15:f>
                      <c15:dlblFieldTableCache>
                        <c:ptCount val="1"/>
                        <c:pt idx="0">
                          <c:v>1.1</c:v>
                        </c:pt>
                      </c15:dlblFieldTableCache>
                    </c15:dlblFTEntry>
                  </c15:dlblFieldTable>
                  <c15:showDataLabelsRange val="0"/>
                </c:ext>
                <c:ext xmlns:c16="http://schemas.microsoft.com/office/drawing/2014/chart" uri="{C3380CC4-5D6E-409C-BE32-E72D297353CC}">
                  <c16:uniqueId val="{00000000-5DE9-4A46-B1F9-892CC8E77A40}"/>
                </c:ext>
              </c:extLst>
            </c:dLbl>
            <c:dLbl>
              <c:idx val="1"/>
              <c:tx>
                <c:strRef>
                  <c:f>Daten_Diagramme!$D$15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{E53A61D7-F3A0-4463-8E10-48ABAB175D66}</c15:txfldGUID>
                      <c15:f>Daten_Diagramme!$D$15</c15:f>
                      <c15:dlblFieldTableCache>
                        <c:ptCount val="1"/>
                        <c:pt idx="0">
                          <c:v>-2.2</c:v>
                        </c:pt>
                      </c15:dlblFieldTableCache>
                    </c15:dlblFTEntry>
                  </c15:dlblFieldTable>
                  <c15:showDataLabelsRange val="0"/>
                </c:ext>
                <c:ext xmlns:c16="http://schemas.microsoft.com/office/drawing/2014/chart" uri="{C3380CC4-5D6E-409C-BE32-E72D297353CC}">
                  <c16:uniqueId val="{00000001-5DE9-4A46-B1F9-892CC8E77A40}"/>
                </c:ext>
              </c:extLst>
            </c:dLbl>
            <c:dLbl>
              <c:idx val="2"/>
              <c:tx>
                <c:strRef>
                  <c:f>Daten_Diagramme!$D$16</c:f>
                  <c:strCache>
                    <c:ptCount val="1"/>
                    <c:pt idx="0">
                      <c:v>19.7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{45836734-69D6-4526-8FF8-1EF8A052D3D7}</c15:txfldGUID>
                      <c15:f>Daten_Diagramme!$D$16</c15:f>
                      <c15:dlblFieldTableCache>
                        <c:ptCount val="1"/>
                        <c:pt idx="0">
                          <c:v>19.7</c:v>
                        </c:pt>
                      </c15:dlblFieldTableCache>
                    </c15:dlblFTEntry>
                  </c15:dlblFieldTable>
                  <c15:showDataLabelsRange val="0"/>
                </c:ext>
                <c:ext xmlns:c16="http://schemas.microsoft.com/office/drawing/2014/chart" uri="{C3380CC4-5D6E-409C-BE32-E72D297353CC}">
                  <c16:uniqueId val="{00000002-5DE9-4A46-B1F9-892CC8E77A40}"/>
                </c:ext>
              </c:extLst>
            </c:dLbl>
            <c:dLbl>
              <c:idx val="3"/>
              <c:tx>
                <c:strRef>
                  <c:f>Daten_Diagramme!$D$17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{3FCC4282-F423-4023-81CA-545393DC3731}</c15:txfldGUID>
                      <c15:f>Daten_Diagramme!$D$17</c15:f>
                      <c15:dlblFieldTableCache>
                        <c:ptCount val="1"/>
                        <c:pt idx="0">
                          <c:v>-3.8</c:v>
                        </c:pt>
                      </c15:dlblFieldTableCache>
                    </c15:dlblFTEntry>
                  </c15:dlblFieldTable>
                  <c15:showDataLabelsRange val="0"/>
                </c:ext>
                <c:ext xmlns:c16="http://schemas.microsoft.com/office/drawing/2014/chart" uri="{C3380CC4-5D6E-409C-BE32-E72D297353CC}">
                  <c16:uniqueId val="{00000003-5DE9-4A46-B1F9-892CC8E77A40}"/>
                </c:ext>
              </c:extLst>
            </c:dLbl>
            <c:dLbl>
              <c:idx val="4"/>
              <c:tx>
                <c:strRef>
                  <c:f>Daten_Diagramme!$D$18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{34BE5F0D-137F-4544-8BA9-3C842CA0F4BE}</c15:txfldGUID>
                      <c15:f>Daten_Diagramme!$D$18</c15:f>
                      <c15:dlblFieldTableCache>
                        <c:ptCount val="1"/>
                        <c:pt idx="0">
                          <c:v>-2.8</c:v>
                        </c:pt>
                      </c15:dlblFieldTableCache>
                    </c15:dlblFTEntry>
                  </c15:dlblFieldTable>
                  <c15:showDataLabelsRange val="0"/>
                </c:ext>
                <c:ext xmlns:c16="http://schemas.microsoft.com/office/drawing/2014/chart" uri="{C3380CC4-5D6E-409C-BE32-E72D297353CC}">
                  <c16:uniqueId val="{00000004-5DE9-4A46-B1F9-892CC8E77A40}"/>
                </c:ext>
              </c:extLst>
            </c:dLbl>
            <c:dLbl>
              <c:idx val="5"/>
              <c:tx>
                <c:strRef>
                  <c:f>Daten_Diagramme!$D$19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{69A1A923-7443-4D59-A612-B55235E5DA34}</c15:txfldGUID>
                      <c15:f>Daten_Diagramme!$D$19</c15:f>
                      <c15:dlblFieldTableCache>
                        <c:ptCount val="1"/>
                        <c:pt idx="0">
                          <c:v>-2.9</c:v>
                        </c:pt>
                      </c15:dlblFieldTableCache>
                    </c15:dlblFTEntry>
                  </c15:dlblFieldTable>
                  <c15:showDataLabelsRange val="0"/>
                </c:ext>
                <c:ext xmlns:c16="http://schemas.microsoft.com/office/drawing/2014/chart" uri="{C3380CC4-5D6E-409C-BE32-E72D297353CC}">
                  <c16:uniqueId val="{00000005-5DE9-4A46-B1F9-892CC8E77A40}"/>
                </c:ext>
              </c:extLst>
            </c:dLbl>
            <c:dLbl>
              <c:idx val="6"/>
              <c:tx>
                <c:strRef>
                  <c:f>Daten_Diagramme!$D$20</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{4D9CEBDC-2775-49A1-A7FC-E38C05846469}</c15:txfldGUID>
                      <c15:f>Daten_Diagramme!$D$20</c15:f>
                      <c15:dlblFieldTableCache>
                        <c:ptCount val="1"/>
                        <c:pt idx="0">
                          <c:v>-6.4</c:v>
                        </c:pt>
                      </c15:dlblFieldTableCache>
                    </c15:dlblFTEntry>
                  </c15:dlblFieldTable>
                  <c15:showDataLabelsRange val="0"/>
                </c:ext>
                <c:ext xmlns:c16="http://schemas.microsoft.com/office/drawing/2014/chart" uri="{C3380CC4-5D6E-409C-BE32-E72D297353CC}">
                  <c16:uniqueId val="{00000006-5DE9-4A46-B1F9-892CC8E77A40}"/>
                </c:ext>
              </c:extLst>
            </c:dLbl>
            <c:dLbl>
              <c:idx val="7"/>
              <c:tx>
                <c:strRef>
                  <c:f>Daten_Diagramme!$D$21</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{BCB47DEA-7324-4F7D-88F8-9F5C0E82139F}</c15:txfldGUID>
                      <c15:f>Daten_Diagramme!$D$21</c15:f>
                      <c15:dlblFieldTableCache>
                        <c:ptCount val="1"/>
                        <c:pt idx="0">
                          <c:v>5.4</c:v>
                        </c:pt>
                      </c15:dlblFieldTableCache>
                    </c15:dlblFTEntry>
                  </c15:dlblFieldTable>
                  <c15:showDataLabelsRange val="0"/>
                </c:ext>
                <c:ext xmlns:c16="http://schemas.microsoft.com/office/drawing/2014/chart" uri="{C3380CC4-5D6E-409C-BE32-E72D297353CC}">
                  <c16:uniqueId val="{00000007-5DE9-4A46-B1F9-892CC8E77A40}"/>
                </c:ext>
              </c:extLst>
            </c:dLbl>
            <c:dLbl>
              <c:idx val="8"/>
              <c:tx>
                <c:strRef>
                  <c:f>Daten_Diagramme!$D$22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{02221504-E58D-4C2B-9F02-E831BEB0A63C}</c15:txfldGUID>
                      <c15:f>Daten_Diagramme!$D$22</c15:f>
                      <c15:dlblFieldTableCache>
                        <c:ptCount val="1"/>
                        <c:pt idx="0">
                          <c:v>0.2</c:v>
                        </c:pt>
                      </c15:dlblFieldTableCache>
                    </c15:dlblFTEntry>
                  </c15:dlblFieldTable>
                  <c15:showDataLabelsRange val="0"/>
                </c:ext>
                <c:ext xmlns:c16="http://schemas.microsoft.com/office/drawing/2014/chart" uri="{C3380CC4-5D6E-409C-BE32-E72D297353CC}">
                  <c16:uniqueId val="{00000008-5DE9-4A46-B1F9-892CC8E77A40}"/>
                </c:ext>
              </c:extLst>
            </c:dLbl>
            <c:dLbl>
              <c:idx val="9"/>
              <c:tx>
                <c:strRef>
                  <c:f>Daten_Diagramme!$D$23</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{B950D50F-41A6-4BEF-B890-EEAEC8DBA5E0}</c15:txfldGUID>
                      <c15:f>Daten_Diagramme!$D$23</c15:f>
                      <c15:dlblFieldTableCache>
                        <c:ptCount val="1"/>
                        <c:pt idx="0">
                          <c:v>0.8</c:v>
                        </c:pt>
                      </c15:dlblFieldTableCache>
                    </c15:dlblFTEntry>
                  </c15:dlblFieldTable>
                  <c15:showDataLabelsRange val="0"/>
                </c:ext>
                <c:ext xmlns:c16="http://schemas.microsoft.com/office/drawing/2014/chart" uri="{C3380CC4-5D6E-409C-BE32-E72D297353CC}">
                  <c16:uniqueId val="{00000009-5DE9-4A46-B1F9-892CC8E77A40}"/>
                </c:ext>
              </c:extLst>
            </c:dLbl>
            <c:dLbl>
              <c:idx val="10"/>
              <c:tx>
                <c:strRef>
                  <c:f>Daten_Diagramme!$D$24</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{9949438F-176A-4EFC-B6E4-FD02204D49DD}</c15:txfldGUID>
                      <c15:f>Daten_Diagramme!$D$24</c15:f>
                      <c15:dlblFieldTableCache>
                        <c:ptCount val="1"/>
                        <c:pt idx="0">
                          <c:v>-2.1</c:v>
                        </c:pt>
                      </c15:dlblFieldTableCache>
                    </c15:dlblFTEntry>
                  </c15:dlblFieldTable>
                  <c15:showDataLabelsRange val="0"/>
                </c:ext>
                <c:ext xmlns:c16="http://schemas.microsoft.com/office/drawing/2014/chart" uri="{C3380CC4-5D6E-409C-BE32-E72D297353CC}">
                  <c16:uniqueId val="{0000000A-5DE9-4A46-B1F9-892CC8E77A40}"/>
                </c:ext>
              </c:extLst>
            </c:dLbl>
            <c:dLbl>
              <c:idx val="11"/>
              <c:tx>
                <c:strRef>
                  <c:f>Daten_Diagramme!$D$25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{B0978707-00AA-484C-B42B-7998F24B6B2A}</c15:txfldGUID>
                      <c15:f>Daten_Diagramme!$D$25</c15:f>
                      <c15:dlblFieldTableCache>
                        <c:ptCount val="1"/>
                        <c:pt idx="0">
                          <c:v>3.3</c:v>
                        </c:pt>
                      </c15:dlblFieldTableCache>
                    </c15:dlblFTEntry>
                  </c15:dlblFieldTable>
                  <c15:showDataLabelsRange val="0"/>
                </c:ext>
                <c:ext xmlns:c16="http://schemas.microsoft.com/office/drawing/2014/chart" uri="{C3380CC4-5D6E-409C-BE32-E72D297353CC}">
                  <c16:uniqueId val="{0000000B-5DE9-4A46-B1F9-892CC8E77A40}"/>
                </c:ext>
              </c:extLst>
            </c:dLbl>
            <c:dLbl>
              <c:idx val="12"/>
              <c:tx>
                <c:strRef>
                  <c:f>Daten_Diagramme!$D$26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{CFFE081F-256D-41F9-9278-3FD554E930A0}</c15:txfldGUID>
                      <c15:f>Daten_Diagramme!$D$26</c15:f>
                      <c15:dlblFieldTableCache>
                        <c:ptCount val="1"/>
                        <c:pt idx="0">
                          <c:v>-2.0</c:v>
                        </c:pt>
                      </c15:dlblFieldTableCache>
                    </c15:dlblFTEntry>
                  </c15:dlblFieldTable>
                  <c15:showDataLabelsRange val="0"/>
                </c:ext>
                <c:ext xmlns:c16="http://schemas.microsoft.com/office/drawing/2014/chart" uri="{C3380CC4-5D6E-409C-BE32-E72D297353CC}">
                  <c16:uniqueId val="{0000000C-5DE9-4A46-B1F9-892CC8E77A40}"/>
                </c:ext>
              </c:extLst>
            </c:dLbl>
            <c:dLbl>
              <c:idx val="13"/>
              <c:tx>
                <c:strRef>
                  <c:f>Daten_Diagramme!$D$27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{2DEC8C90-01AB-457C-9D28-561C66C22C61}</c15:txfldGUID>
                      <c15:f>Daten_Diagramme!$D$27</c15:f>
                      <c15:dlblFieldTableCache>
                        <c:ptCount val="1"/>
                        <c:pt idx="0">
                          <c:v>3.0</c:v>
                        </c:pt>
                      </c15:dlblFieldTableCache>
                    </c15:dlblFTEntry>
                  </c15:dlblFieldTable>
                  <c15:showDataLabelsRange val="0"/>
                </c:ext>
                <c:ext xmlns:c16="http://schemas.microsoft.com/office/drawing/2014/chart" uri="{C3380CC4-5D6E-409C-BE32-E72D297353CC}">
                  <c16:uniqueId val="{0000000D-5DE9-4A46-B1F9-892CC8E77A40}"/>
                </c:ext>
              </c:extLst>
            </c:dLbl>
            <c:dLbl>
              <c:idx val="14"/>
              <c:tx>
                <c:strRef>
                  <c:f>Daten_Diagramme!$D$28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{8871DF7D-ADAB-438B-8759-98D0A1F337D7}</c15:txfldGUID>
                      <c15:f>Daten_Diagramme!$D$28</c15:f>
                      <c15:dlblFieldTableCache>
                        <c:ptCount val="1"/>
                        <c:pt idx="0">
                          <c:v>3.1</c:v>
                        </c:pt>
                      </c15:dlblFieldTableCache>
                    </c15:dlblFTEntry>
                  </c15:dlblFieldTable>
                  <c15:showDataLabelsRange val="0"/>
                </c:ext>
                <c:ext xmlns:c16="http://schemas.microsoft.com/office/drawing/2014/chart" uri="{C3380CC4-5D6E-409C-BE32-E72D297353CC}">
                  <c16:uniqueId val="{0000000E-5DE9-4A46-B1F9-892CC8E77A40}"/>
                </c:ext>
              </c:extLst>
            </c:dLbl>
            <c:dLbl>
              <c:idx val="15"/>
              <c:tx>
                <c:strRef>
                  <c:f>Daten_Diagramme!$D$29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{EC766A0A-08FF-4FE1-A6BC-A012BD391553}</c15:txfldGUID>
                      <c15:f>Daten_Diagramme!$D$29</c15:f>
                      <c15:dlblFieldTableCache>
                        <c:ptCount val="1"/>
                        <c:pt idx="0">
                          <c:v>-10.8</c:v>
                        </c:pt>
                      </c15:dlblFieldTableCache>
                    </c15:dlblFTEntry>
                  </c15:dlblFieldTable>
                  <c15:showDataLabelsRange val="0"/>
                </c:ext>
                <c:ext xmlns:c16="http://schemas.microsoft.com/office/drawing/2014/chart" uri="{C3380CC4-5D6E-409C-BE32-E72D297353CC}">
                  <c16:uniqueId val="{0000000F-5DE9-4A46-B1F9-892CC8E77A40}"/>
                </c:ext>
              </c:extLst>
            </c:dLbl>
            <c:dLbl>
              <c:idx val="16"/>
              <c:tx>
                <c:strRef>
                  <c:f>Daten_Diagramme!$D$30</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{43C975DF-CD82-4945-84F6-80063F8EAD16}</c15:txfldGUID>
                      <c15:f>Daten_Diagramme!$D$30</c15:f>
                      <c15:dlblFieldTableCache>
                        <c:ptCount val="1"/>
                        <c:pt idx="0">
                          <c:v>1.9</c:v>
                        </c:pt>
                      </c15:dlblFieldTableCache>
                    </c15:dlblFTEntry>
                  </c15:dlblFieldTable>
                  <c15:showDataLabelsRange val="0"/>
                </c:ext>
                <c:ext xmlns:c16="http://schemas.microsoft.com/office/drawing/2014/chart" uri="{C3380CC4-5D6E-409C-BE32-E72D297353CC}">
                  <c16:uniqueId val="{00000010-5DE9-4A46-B1F9-892CC8E77A40}"/>
                </c:ext>
              </c:extLst>
            </c:dLbl>
            <c:dLbl>
              <c:idx val="17"/>
              <c:tx>
                <c:strRef>
                  <c:f>Daten_Diagramme!$D$31</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{B191A85A-E43D-4429-A2D7-99F0ADC449B2}</c15:txfldGUID>
                      <c15:f>Daten_Diagramme!$D$31</c15:f>
                      <c15:dlblFieldTableCache>
                        <c:ptCount val="1"/>
                        <c:pt idx="0">
                          <c:v>4.3</c:v>
                        </c:pt>
                      </c15:dlblFieldTableCache>
                    </c15:dlblFTEntry>
                  </c15:dlblFieldTable>
                  <c15:showDataLabelsRange val="0"/>
                </c:ext>
                <c:ext xmlns:c16="http://schemas.microsoft.com/office/drawing/2014/chart" uri="{C3380CC4-5D6E-409C-BE32-E72D297353CC}">
                  <c16:uniqueId val="{00000011-5DE9-4A46-B1F9-892CC8E77A40}"/>
                </c:ext>
              </c:extLst>
            </c:dLbl>
            <c:dLbl>
              <c:idx val="18"/>
              <c:tx>
                <c:strRef>
                  <c:f>Daten_Diagramme!$D$32</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{871391EA-38EA-4DCB-9CB8-950B8BA8D91B}</c15:txfldGUID>
                      <c15:f>Daten_Diagramme!$D$32</c15:f>
                      <c15:dlblFieldTableCache>
                        <c:ptCount val="1"/>
                        <c:pt idx="0">
                          <c:v>2.4</c:v>
                        </c:pt>
                      </c15:dlblFieldTableCache>
                    </c15:dlblFTEntry>
                  </c15:dlblFieldTable>
                  <c15:showDataLabelsRange val="0"/>
                </c:ext>
                <c:ext xmlns:c16="http://schemas.microsoft.com/office/drawing/2014/chart" uri="{C3380CC4-5D6E-409C-BE32-E72D297353CC}">
                  <c16:uniqueId val="{00000012-5DE9-4A46-B1F9-892CC8E77A40}"/>
                </c:ext>
              </c:extLst>
            </c:dLbl>
            <c:dLbl>
              <c:idx val="19"/>
              <c:tx>
                <c:strRef>
                  <c:f>Daten_Diagramme!$D$33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{F2121BEA-1019-4804-8C90-D017A10373AF}</c15:txfldGUID>
                      <c15:f>Daten_Diagramme!$D$33</c15:f>
                      <c15:dlblFieldTableCache>
                        <c:ptCount val="1"/>
                        <c:pt idx="0">
                          <c:v>3.4</c:v>
                        </c:pt>
                      </c15:dlblFieldTableCache>
                    </c15:dlblFTEntry>
                  </c15:dlblFieldTable>
                  <c15:showDataLabelsRange val="0"/>
                </c:ext>
                <c:ext xmlns:c16="http://schemas.microsoft.com/office/drawing/2014/chart" uri="{C3380CC4-5D6E-409C-BE32-E72D297353CC}">
                  <c16:uniqueId val="{00000013-5DE9-4A46-B1F9-892CC8E77A40}"/>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{7198A04C-F05F-42F0-ABA8-074A4219D8A1}</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5DE9-4A46-B1F9-892CC8E77A40}"/>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{AC14AC35-1E1B-461C-8A42-D59E435D399D}</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DE9-4A46-B1F9-892CC8E77A40}"/>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{1A88FC61-8183-4BF7-AAA2-C2FBCAF95C87}</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DE9-4A46-B1F9-892CC8E77A40}"/>
                </c:ext>
              </c:extLst>
            </c:dLbl>
            <c:dLbl>
              <c:idx val="23"/>
              <c:tx>
                <c:strRef>
                  <c:f>Daten_Diagramme!$D$37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{1B12A724-2EC2-460A-8DF7-5C0385724AA6}</c15:txfldGUID>
                      <c15:f>Daten_Diagramme!$D$37</c15:f>
                      <c15:dlblFieldTableCache>
                        <c:ptCount val="1"/>
                        <c:pt idx="0">
                          <c:v>-2.2</c:v>
                        </c:pt>
                      </c15:dlblFieldTableCache>
                    </c15:dlblFTEntry>
                  </c15:dlblFieldTable>
                  <c15:showDataLabelsRange val="0"/>
                </c:ext>
                <c:ext xmlns:c16="http://schemas.microsoft.com/office/drawing/2014/chart" uri="{C3380CC4-5D6E-409C-BE32-E72D297353CC}">
                  <c16:uniqueId val="{00000017-5DE9-4A46-B1F9-892CC8E77A40}"/>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{68BF1F10-DCB3-42DB-A3DF-E66275C4F481}</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5DE9-4A46-B1F9-892CC8E77A40}"/>
                </c:ext>
              </c:extLst>
            </c:dLbl>
            <c:dLbl>
              <c:idx val="25"/>
              <c:tx>
                <c:strRef>
                  <c:f>Daten_Diagramme!$D$39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{2033CB27-5D24-4A03-8DFE-4F39C4C9D151}</c15:txfldGUID>
                      <c15:f>Daten_Diagramme!$D$39</c15:f>
                      <c15:dlblFieldTableCache>
                        <c:ptCount val="1"/>
                        <c:pt idx="0">
                          <c:v>1.3</c:v>
                        </c:pt>
                      </c15:dlblFieldTableCache>
                    </c15:dlblFTEntry>
                  </c15:dlblFieldTable>
                  <c15:showDataLabelsRange val="0"/>
                </c:ext>
                <c:ext xmlns:c16="http://schemas.microsoft.com/office/drawing/2014/chart" uri="{C3380CC4-5D6E-409C-BE32-E72D297353CC}">
                  <c16:uniqueId val="{00000019-5DE9-4A46-B1F9-892CC8E77A40}"/>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{0C5C3E1D-62C6-4F1F-A06C-B229A3286ED5}</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DE9-4A46-B1F9-892CC8E77A40}"/>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{5994C898-AF9A-41EE-B596-1E73926EEE25}</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DE9-4A46-B1F9-892CC8E77A40}"/>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{03E5E5C7-85A2-4E50-83BA-85499704773F}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DE9-4A46-B1F9-892CC8E77A40}"/>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{2BCB9804-795C-4895-ACFC-13955C0342C5}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DE9-4A46-B1F9-892CC8E77A40}"/>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{71B68D7C-FE13-4840-BC45-5945A2391C27}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DE9-4A46-B1F9-892CC8E77A40}"/>
                </c:ext>
              </c:extLst>
            </c:dLbl>
            <c:dLbl>
              <c:idx val="31"/>
              <c:tx>
                <c:strRef>
                  <c:f>Daten_Diagramme!$D$45</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{805054B1-489C-4E8A-89DE-E8DC2601DB0E}</c15:txfldGUID>
                      <c15:f>Daten_Diagramme!$D$45</c15:f>
                      <c15:dlblFieldTableCache>
                        <c:ptCount val="1"/>
                        <c:pt idx="0">
                          <c:v>1.3</c:v>
                        </c:pt>
                      </c15:dlblFieldTableCache>
                    </c15:dlblFTEntry>
                  </c15:dlblFieldTable>
                  <c15:showDataLabelsRange val="0"/>
                </c:ext>
                <c:ext xmlns:c16="http://schemas.microsoft.com/office/drawing/2014/chart" uri="{C3380CC4-5D6E-409C-BE32-E72D297353CC}">
                  <c16:uniqueId val="{0000001F-5DE9-4A46-B1F9-892CC8E77A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1.1224210308609885</c:v>
                </c:pt>
                <c:pt idx="1">
                  <c:v>-2.2222222222222223</c:v>
                </c:pt>
                <c:pt idx="2">
                  <c:v>19.6875</c:v>
                </c:pt>
                <c:pt idx="3">
                  <c:v>-3.7722980062959075</c:v>
                </c:pt>
                <c:pt idx="4">
                  <c:v>-2.7747353048557866</c:v>
                </c:pt>
                <c:pt idx="5">
                  <c:v>-2.8586553732133404</c:v>
                </c:pt>
                <c:pt idx="6">
                  <c:v>-6.3966312412271904</c:v>
                </c:pt>
                <c:pt idx="7">
                  <c:v>5.3987930190833469</c:v>
                </c:pt>
                <c:pt idx="8">
                  <c:v>0.22096734593665604</c:v>
                </c:pt>
                <c:pt idx="9">
                  <c:v>0.77408840904461196</c:v>
                </c:pt>
                <c:pt idx="10">
                  <c:v>-2.1027092600080874</c:v>
                </c:pt>
                <c:pt idx="11">
                  <c:v>3.3373520385795703</c:v>
                </c:pt>
                <c:pt idx="12">
                  <c:v>-2.033998231305886</c:v>
                </c:pt>
                <c:pt idx="13">
                  <c:v>3.0174621653084981</c:v>
                </c:pt>
                <c:pt idx="14">
                  <c:v>3.1427577409254321</c:v>
                </c:pt>
                <c:pt idx="15">
                  <c:v>-10.835913312693499</c:v>
                </c:pt>
                <c:pt idx="16">
                  <c:v>1.8933623503808488</c:v>
                </c:pt>
                <c:pt idx="17">
                  <c:v>4.2994810971089699</c:v>
                </c:pt>
                <c:pt idx="18">
                  <c:v>2.4304280784198546</c:v>
                </c:pt>
                <c:pt idx="19">
                  <c:v>3.3738034088255895</c:v>
                </c:pt>
                <c:pt idx="20">
                  <c:v>0.29565918559333421</c:v>
                </c:pt>
                <c:pt idx="21">
                  <c:v>0</c:v>
                </c:pt>
                <c:pt idx="23">
                  <c:v>-2.2222222222222223</c:v>
                </c:pt>
                <c:pt idx="24">
                  <c:v>0.19321205934891181</c:v>
                </c:pt>
                <c:pt idx="25">
                  <c:v>1.2927987739220621</c:v>
                </c:pt>
              </c:numCache>
            </c:numRef>
          </c:val>
          <c:extLst>
            <c:ext xmlns:c16="http://schemas.microsoft.com/office/drawing/2014/chart" uri="{C3380CC4-5D6E-409C-BE32-E72D297353CC}">
              <c16:uniqueId val="{00000020-5DE9-4A46-B1F9-892CC8E77A40}"/>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{53F25BEF-1ED4-466E-BBDB-46E163E0E78B}</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DE9-4A46-B1F9-892CC8E77A40}"/>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{63F19161-77CC-4524-B630-AA6B027F13C7}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DE9-4A46-B1F9-892CC8E77A40}"/>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{3899A408-AFA6-4C31-B49D-180EF7218820}</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DE9-4A46-B1F9-892CC8E77A40}"/>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{08072EB6-4BD5-42F6-AFBE-270AEBC84645}</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DE9-4A46-B1F9-892CC8E77A40}"/>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{308ADA69-7C52-47BE-B614-B4DED28BC25E}</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DE9-4A46-B1F9-892CC8E77A40}"/>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{8CCEBC67-72D6-4DA6-8284-DD2801C0BA4A}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DE9-4A46-B1F9-892CC8E77A40}"/>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{D78AFE63-8CA0-4AB3-A971-7CBD2BA5B7BC}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DE9-4A46-B1F9-892CC8E77A40}"/>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{05804996-729C-4FB4-B4D4-081F2B40C054}</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DE9-4A46-B1F9-892CC8E77A40}"/>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{79A41CDF-2401-4B8C-8A2B-8AA4CFB2955D}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DE9-4A46-B1F9-892CC8E77A40}"/>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{E242525A-7F5E-4123-BA51-4262DB14FFB0}</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DE9-4A46-B1F9-892CC8E77A40}"/>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{966817EB-9D97-4610-A872-74D40C5C5FAB}</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DE9-4A46-B1F9-892CC8E77A40}"/>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{E2BCBD5D-F3DA-4A86-9CA8-0C2CB4CA6D7A}</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DE9-4A46-B1F9-892CC8E77A40}"/>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{D3C57155-6700-4231-A89D-83EC1F674E6F}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DE9-4A46-B1F9-892CC8E77A40}"/>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{00AF5615-5401-402D-979D-A3797ED4C6A2}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DE9-4A46-B1F9-892CC8E77A40}"/>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{32E70CF3-C3D8-4FC3-8D11-6455C0D48E2B}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DE9-4A46-B1F9-892CC8E77A40}"/>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{F9C2D543-DA4C-4BE0-B464-561AD5E17253}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DE9-4A46-B1F9-892CC8E77A40}"/>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{C8C03271-EE4D-4029-8049-E695EF750650}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DE9-4A46-B1F9-892CC8E77A40}"/>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{A9F36571-BB13-4FF5-9C5C-B46E27DBC38C}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DE9-4A46-B1F9-892CC8E77A40}"/>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{C72AB783-52B1-472A-934D-82A2979B697B}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DE9-4A46-B1F9-892CC8E77A40}"/>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{2716142F-CC68-41B8-BA72-2021FBC740A2}</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DE9-4A46-B1F9-892CC8E77A40}"/>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{152FCB62-B1E1-4459-9C09-B4D12E09D8F5}</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DE9-4A46-B1F9-892CC8E77A40}"/>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{D1072A47-5390-4CFD-8E60-299FB487B2B4}</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DE9-4A46-B1F9-892CC8E77A40}"/>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{5FB2083B-8385-49E5-8885-4FCFCFC84192}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DE9-4A46-B1F9-892CC8E77A40}"/>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{00BC0FFF-D59F-4985-93F2-C6DE75E298D2}</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DE9-4A46-B1F9-892CC8E77A40}"/>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{C8273DD0-E493-4A18-A9CC-3B76FDB6CD59}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DE9-4A46-B1F9-892CC8E77A40}"/>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{A71596DB-046F-45B6-AED9-62CF15BE2EC3}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DE9-4A46-B1F9-892CC8E77A40}"/>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{B8136D4B-3E41-410B-9A6B-B8CF6D164A3E}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DE9-4A46-B1F9-892CC8E77A40}"/>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{C5C2403E-8F84-4302-95A7-CB5EF779ECE5}</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DE9-4A46-B1F9-892CC8E77A40}"/>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{18146A56-182E-45F1-AFBC-67415502141D}</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DE9-4A46-B1F9-892CC8E77A40}"/>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{E6E8A9F2-F59E-4CD8-AD34-B070DCD2EDDD}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DE9-4A46-B1F9-892CC8E77A40}"/>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{AD9FF0C0-E20C-4BAC-B8D8-345FFC69DE1C}</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DE9-4A46-B1F9-892CC8E77A40}"/>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{B1E4CA15-4A0F-4ACF-B7EB-05FB40F52A1A}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DE9-4A46-B1F9-892CC8E77A4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DE9-4A46-B1F9-892CC8E77A40}"/>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DE9-4A46-B1F9-892CC8E77A40}"/>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{701E9A4F-810D-430B-851F-52CE3F64820A}</c15:txfldGUID>
                      <c15:f>Daten_Diagramme!$E$14</c15:f>
                      <c15:dlblFieldTableCache>
                        <c:ptCount val="1"/>
                        <c:pt idx="0">
                          <c:v>-4.2</c:v>
                        </c:pt>
                      </c15:dlblFieldTableCache>
                    </c15:dlblFTEntry>
                  </c15:dlblFieldTable>
                  <c15:showDataLabelsRange val="0"/>
                </c:ext>
                <c:ext xmlns:c16="http://schemas.microsoft.com/office/drawing/2014/chart" uri="{C3380CC4-5D6E-409C-BE32-E72D297353CC}">
                  <c16:uniqueId val="{00000000-4050-489F-8006-01E271F9E3E5}"/>
                </c:ext>
              </c:extLst>
            </c:dLbl>
            <c:dLbl>
              <c:idx val="1"/>
              <c:tx>
                <c:strRef>
                  <c:f>Daten_Diagramme!$E$15</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{3B515D3A-1079-4AA2-BE17-F1D14A1263C7}</c15:txfldGUID>
                      <c15:f>Daten_Diagramme!$E$15</c15:f>
                      <c15:dlblFieldTableCache>
                        <c:ptCount val="1"/>
                        <c:pt idx="0">
                          <c:v>11.1</c:v>
                        </c:pt>
                      </c15:dlblFieldTableCache>
                    </c15:dlblFTEntry>
                  </c15:dlblFieldTable>
                  <c15:showDataLabelsRange val="0"/>
                </c:ext>
                <c:ext xmlns:c16="http://schemas.microsoft.com/office/drawing/2014/chart" uri="{C3380CC4-5D6E-409C-BE32-E72D297353CC}">
                  <c16:uniqueId val="{00000001-4050-489F-8006-01E271F9E3E5}"/>
                </c:ext>
              </c:extLst>
            </c:dLbl>
            <c:dLbl>
              <c:idx val="2"/>
              <c:tx>
                <c:strRef>
                  <c:f>Daten_Diagramme!$E$16</c:f>
                  <c:strCache>
                    <c:ptCount val="1"/>
                    <c:pt idx="0">
                      <c:v>-18.8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{75F3CD68-2B5F-4FA5-9F2D-B6925D8559F1}</c15:txfldGUID>
                      <c15:f>Daten_Diagramme!$E$16</c15:f>
                      <c15:dlblFieldTableCache>
                        <c:ptCount val="1"/>
                        <c:pt idx="0">
                          <c:v>-18.8</c:v>
                        </c:pt>
                      </c15:dlblFieldTableCache>
                    </c15:dlblFTEntry>
                  </c15:dlblFieldTable>
                  <c15:showDataLabelsRange val="0"/>
                </c:ext>
                <c:ext xmlns:c16="http://schemas.microsoft.com/office/drawing/2014/chart" uri="{C3380CC4-5D6E-409C-BE32-E72D297353CC}">
                  <c16:uniqueId val="{00000002-4050-489F-8006-01E271F9E3E5}"/>
                </c:ext>
              </c:extLst>
            </c:dLbl>
            <c:dLbl>
              <c:idx val="3"/>
              <c:tx>
                <c:strRef>
                  <c:f>Daten_Diagramme!$E$17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{7AADDD71-6B66-4030-A1C4-397C1246B9AA}</c15:txfldGUID>
                      <c15:f>Daten_Diagramme!$E$17</c15:f>
                      <c15:dlblFieldTableCache>
                        <c:ptCount val="1"/>
                        <c:pt idx="0">
                          <c:v>-3.0</c:v>
                        </c:pt>
                      </c15:dlblFieldTableCache>
                    </c15:dlblFTEntry>
                  </c15:dlblFieldTable>
                  <c15:showDataLabelsRange val="0"/>
                </c:ext>
                <c:ext xmlns:c16="http://schemas.microsoft.com/office/drawing/2014/chart" uri="{C3380CC4-5D6E-409C-BE32-E72D297353CC}">
                  <c16:uniqueId val="{00000003-4050-489F-8006-01E271F9E3E5}"/>
                </c:ext>
              </c:extLst>
            </c:dLbl>
            <c:dLbl>
              <c:idx val="4"/>
              <c:tx>
                <c:strRef>
                  <c:f>Daten_Diagramme!$E$18</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{5024875E-A3BF-423B-A39B-4EEAF4A9A67A}</c15:txfldGUID>
                      <c15:f>Daten_Diagramme!$E$18</c15:f>
                      <c15:dlblFieldTableCache>
                        <c:ptCount val="1"/>
                        <c:pt idx="0">
                          <c:v>4.1</c:v>
                        </c:pt>
                      </c15:dlblFieldTableCache>
                    </c15:dlblFTEntry>
                  </c15:dlblFieldTable>
                  <c15:showDataLabelsRange val="0"/>
                </c:ext>
                <c:ext xmlns:c16="http://schemas.microsoft.com/office/drawing/2014/chart" uri="{C3380CC4-5D6E-409C-BE32-E72D297353CC}">
                  <c16:uniqueId val="{00000004-4050-489F-8006-01E271F9E3E5}"/>
                </c:ext>
              </c:extLst>
            </c:dLbl>
            <c:dLbl>
              <c:idx val="5"/>
              <c:tx>
                <c:strRef>
                  <c:f>Daten_Diagramme!$E$19</c:f>
                  <c:strCache>
                    <c:ptCount val="1"/>
                    <c:pt idx="0">
                      <c:v>-14.1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{B43037B7-D7B3-4B41-BDB4-31F44B6D16F8}</c15:txfldGUID>
                      <c15:f>Daten_Diagramme!$E$19</c15:f>
                      <c15:dlblFieldTableCache>
                        <c:ptCount val="1"/>
                        <c:pt idx="0">
                          <c:v>-14.1</c:v>
                        </c:pt>
                      </c15:dlblFieldTableCache>
                    </c15:dlblFTEntry>
                  </c15:dlblFieldTable>
                  <c15:showDataLabelsRange val="0"/>
                </c:ext>
                <c:ext xmlns:c16="http://schemas.microsoft.com/office/drawing/2014/chart" uri="{C3380CC4-5D6E-409C-BE32-E72D297353CC}">
                  <c16:uniqueId val="{00000005-4050-489F-8006-01E271F9E3E5}"/>
                </c:ext>
              </c:extLst>
            </c:dLbl>
            <c:dLbl>
              <c:idx val="6"/>
              <c:tx>
                <c:strRef>
                  <c:f>Daten_Diagramme!$E$20</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{2EF7F1D9-1A37-4F66-85DF-503511036AFC}</c15:txfldGUID>
                      <c15:f>Daten_Diagramme!$E$20</c15:f>
                      <c15:dlblFieldTableCache>
                        <c:ptCount val="1"/>
                        <c:pt idx="0">
                          <c:v>-17.3</c:v>
                        </c:pt>
                      </c15:dlblFieldTableCache>
                    </c15:dlblFTEntry>
                  </c15:dlblFieldTable>
                  <c15:showDataLabelsRange val="0"/>
                </c:ext>
                <c:ext xmlns:c16="http://schemas.microsoft.com/office/drawing/2014/chart" uri="{C3380CC4-5D6E-409C-BE32-E72D297353CC}">
                  <c16:uniqueId val="{00000006-4050-489F-8006-01E271F9E3E5}"/>
                </c:ext>
              </c:extLst>
            </c:dLbl>
            <c:dLbl>
              <c:idx val="7"/>
              <c:tx>
                <c:strRef>
                  <c:f>Daten_Diagramme!$E$21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{79ADCA07-B95A-4EE5-A09A-E1461D608952}</c15:txfldGUID>
                      <c15:f>Daten_Diagramme!$E$21</c15:f>
                      <c15:dlblFieldTableCache>
                        <c:ptCount val="1"/>
                        <c:pt idx="0">
                          <c:v>2.9</c:v>
                        </c:pt>
                      </c15:dlblFieldTableCache>
                    </c15:dlblFTEntry>
                  </c15:dlblFieldTable>
                  <c15:showDataLabelsRange val="0"/>
                </c:ext>
                <c:ext xmlns:c16="http://schemas.microsoft.com/office/drawing/2014/chart" uri="{C3380CC4-5D6E-409C-BE32-E72D297353CC}">
                  <c16:uniqueId val="{00000007-4050-489F-8006-01E271F9E3E5}"/>
                </c:ext>
              </c:extLst>
            </c:dLbl>
            <c:dLbl>
              <c:idx val="8"/>
              <c:tx>
                <c:strRef>
                  <c:f>Daten_Diagramme!$E$22</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{69674F19-AF18-4965-91FD-DD060410A616}</c15:txfldGUID>
                      <c15:f>Daten_Diagramme!$E$22</c15:f>
                      <c15:dlblFieldTableCache>
                        <c:ptCount val="1"/>
                        <c:pt idx="0">
                          <c:v>-0.2</c:v>
                        </c:pt>
                      </c15:dlblFieldTableCache>
                    </c15:dlblFTEntry>
                  </c15:dlblFieldTable>
                  <c15:showDataLabelsRange val="0"/>
                </c:ext>
                <c:ext xmlns:c16="http://schemas.microsoft.com/office/drawing/2014/chart" uri="{C3380CC4-5D6E-409C-BE32-E72D297353CC}">
                  <c16:uniqueId val="{00000008-4050-489F-8006-01E271F9E3E5}"/>
                </c:ext>
              </c:extLst>
            </c:dLbl>
            <c:dLbl>
              <c:idx val="9"/>
              <c:tx>
                <c:strRef>
                  <c:f>Daten_Diagramme!$E$23</c:f>
                  <c:strCache>
                    <c:ptCount val="1"/>
                    <c:pt idx="0">
                      <c:v>-12.0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{334DE690-071F-4758-A610-5BFBDD50A233}</c15:txfldGUID>
                      <c15:f>Daten_Diagramme!$E$23</c15:f>
                      <c15:dlblFieldTableCache>
                        <c:ptCount val="1"/>
                        <c:pt idx="0">
                          <c:v>-12.0</c:v>
                        </c:pt>
                      </c15:dlblFieldTableCache>
                    </c15:dlblFTEntry>
                  </c15:dlblFieldTable>
                  <c15:showDataLabelsRange val="0"/>
                </c:ext>
                <c:ext xmlns:c16="http://schemas.microsoft.com/office/drawing/2014/chart" uri="{C3380CC4-5D6E-409C-BE32-E72D297353CC}">
                  <c16:uniqueId val="{00000009-4050-489F-8006-01E271F9E3E5}"/>
                </c:ext>
              </c:extLst>
            </c:dLbl>
            <c:dLbl>
              <c:idx val="10"/>
              <c:tx>
                <c:strRef>
                  <c:f>Daten_Diagramme!$E$24</c:f>
                  <c:strCache>
                    <c:ptCount val="1"/>
                    <c:pt idx="0">
                      <c:v>-10.6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{B2582E8F-E3BF-4EC6-A392-440776726D39}</c15:txfldGUID>
                      <c15:f>Daten_Diagramme!$E$24</c15:f>
                      <c15:dlblFieldTableCache>
                        <c:ptCount val="1"/>
                        <c:pt idx="0">
                          <c:v>-10.6</c:v>
                        </c:pt>
                      </c15:dlblFieldTableCache>
                    </c15:dlblFTEntry>
                  </c15:dlblFieldTable>
                  <c15:showDataLabelsRange val="0"/>
                </c:ext>
                <c:ext xmlns:c16="http://schemas.microsoft.com/office/drawing/2014/chart" uri="{C3380CC4-5D6E-409C-BE32-E72D297353CC}">
                  <c16:uniqueId val="{0000000A-4050-489F-8006-01E271F9E3E5}"/>
                </c:ext>
              </c:extLst>
            </c:dLbl>
            <c:dLbl>
              <c:idx val="11"/>
              <c:tx>
                <c:strRef>
                  <c:f>Daten_Diagramme!$E$25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{AF6890F5-E907-44C6-A92B-6B0595EC837C}</c15:txfldGUID>
                      <c15:f>Daten_Diagramme!$E$25</c15:f>
                      <c15:dlblFieldTableCache>
                        <c:ptCount val="1"/>
                        <c:pt idx="0">
                          <c:v>-6.3</c:v>
                        </c:pt>
                      </c15:dlblFieldTableCache>
                    </c15:dlblFTEntry>
                  </c15:dlblFieldTable>
                  <c15:showDataLabelsRange val="0"/>
                </c:ext>
                <c:ext xmlns:c16="http://schemas.microsoft.com/office/drawing/2014/chart" uri="{C3380CC4-5D6E-409C-BE32-E72D297353CC}">
                  <c16:uniqueId val="{0000000B-4050-489F-8006-01E271F9E3E5}"/>
                </c:ext>
              </c:extLst>
            </c:dLbl>
            <c:dLbl>
              <c:idx val="12"/>
              <c:tx>
                <c:strRef>
                  <c:f>Daten_Diagramme!$E$26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{DFA36D21-F1D5-4878-A35A-C4659CACAD9B}</c15:txfldGUID>
                      <c15:f>Daten_Diagramme!$E$26</c15:f>
                      <c15:dlblFieldTableCache>
                        <c:ptCount val="1"/>
                        <c:pt idx="0">
                          <c:v>0.7</c:v>
                        </c:pt>
                      </c15:dlblFieldTableCache>
                    </c15:dlblFTEntry>
                  </c15:dlblFieldTable>
                  <c15:showDataLabelsRange val="0"/>
                </c:ext>
                <c:ext xmlns:c16="http://schemas.microsoft.com/office/drawing/2014/chart" uri="{C3380CC4-5D6E-409C-BE32-E72D297353CC}">
                  <c16:uniqueId val="{0000000C-4050-489F-8006-01E271F9E3E5}"/>
                </c:ext>
              </c:extLst>
            </c:dLbl>
            <c:dLbl>
              <c:idx val="13"/>
              <c:tx>
                <c:strRef>
                  <c:f>Daten_Diagramme!$E$27</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{DCE22519-C127-4E29-A204-3C8426ADF702}</c15:txfldGUID>
                      <c15:f>Daten_Diagramme!$E$27</c15:f>
                      <c15:dlblFieldTableCache>
                        <c:ptCount val="1"/>
                        <c:pt idx="0">
                          <c:v>2.8</c:v>
                        </c:pt>
                      </c15:dlblFieldTableCache>
                    </c15:dlblFTEntry>
                  </c15:dlblFieldTable>
                  <c15:showDataLabelsRange val="0"/>
                </c:ext>
                <c:ext xmlns:c16="http://schemas.microsoft.com/office/drawing/2014/chart" uri="{C3380CC4-5D6E-409C-BE32-E72D297353CC}">
                  <c16:uniqueId val="{0000000D-4050-489F-8006-01E271F9E3E5}"/>
                </c:ext>
              </c:extLst>
            </c:dLbl>
            <c:dLbl>
              <c:idx val="14"/>
              <c:tx>
                <c:strRef>
                  <c:f>Daten_Diagramme!$E$28</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{3A664121-D25E-4DB7-AD0D-420A8A529515}</c15:txfldGUID>
                      <c15:f>Daten_Diagramme!$E$28</c15:f>
                      <c15:dlblFieldTableCache>
                        <c:ptCount val="1"/>
                        <c:pt idx="0">
                          <c:v>-4.3</c:v>
                        </c:pt>
                      </c15:dlblFieldTableCache>
                    </c15:dlblFTEntry>
                  </c15:dlblFieldTable>
                  <c15:showDataLabelsRange val="0"/>
                </c:ext>
                <c:ext xmlns:c16="http://schemas.microsoft.com/office/drawing/2014/chart" uri="{C3380CC4-5D6E-409C-BE32-E72D297353CC}">
                  <c16:uniqueId val="{0000000E-4050-489F-8006-01E271F9E3E5}"/>
                </c:ext>
              </c:extLst>
            </c:dLbl>
            <c:dLbl>
              <c:idx val="15"/>
              <c:tx>
                <c:strRef>
                  <c:f>Daten_Diagramme!$E$29</c:f>
                  <c:strCache>
                    <c:ptCount val="1"/>
                    <c:pt idx="0">
                      <c:v>-27.4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{055BEF3B-3252-41F8-93FF-068374A6C236}</c15:txfldGUID>
                      <c15:f>Daten_Diagramme!$E$29</c15:f>
                      <c15:dlblFieldTableCache>
                        <c:ptCount val="1"/>
                        <c:pt idx="0">
                          <c:v>-27.4</c:v>
                        </c:pt>
                      </c15:dlblFieldTableCache>
                    </c15:dlblFTEntry>
                  </c15:dlblFieldTable>
                  <c15:showDataLabelsRange val="0"/>
                </c:ext>
                <c:ext xmlns:c16="http://schemas.microsoft.com/office/drawing/2014/chart" uri="{C3380CC4-5D6E-409C-BE32-E72D297353CC}">
                  <c16:uniqueId val="{0000000F-4050-489F-8006-01E271F9E3E5}"/>
                </c:ext>
              </c:extLst>
            </c:dLbl>
            <c:dLbl>
              <c:idx val="16"/>
              <c:tx>
                <c:strRef>
                  <c:f>Daten_Diagramme!$E$30</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{F6510730-7877-428D-916A-D8D837928A32}</c15:txfldGUID>
                      <c15:f>Daten_Diagramme!$E$30</c15:f>
                      <c15:dlblFieldTableCache>
                        <c:ptCount val="1"/>
                        <c:pt idx="0">
                          <c:v>-2.1</c:v>
                        </c:pt>
                      </c15:dlblFieldTableCache>
                    </c15:dlblFTEntry>
                  </c15:dlblFieldTable>
                  <c15:showDataLabelsRange val="0"/>
                </c:ext>
                <c:ext xmlns:c16="http://schemas.microsoft.com/office/drawing/2014/chart" uri="{C3380CC4-5D6E-409C-BE32-E72D297353CC}">
                  <c16:uniqueId val="{00000010-4050-489F-8006-01E271F9E3E5}"/>
                </c:ext>
              </c:extLst>
            </c:dLbl>
            <c:dLbl>
              <c:idx val="17"/>
              <c:tx>
                <c:strRef>
                  <c:f>Daten_Diagramme!$E$31</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{B482CC2C-12D2-42DC-8E67-6179D88A5CD9}</c15:txfldGUID>
                      <c15:f>Daten_Diagramme!$E$31</c15:f>
                      <c15:dlblFieldTableCache>
                        <c:ptCount val="1"/>
                        <c:pt idx="0">
                          <c:v>-2.1</c:v>
                        </c:pt>
                      </c15:dlblFieldTableCache>
                    </c15:dlblFTEntry>
                  </c15:dlblFieldTable>
                  <c15:showDataLabelsRange val="0"/>
                </c:ext>
                <c:ext xmlns:c16="http://schemas.microsoft.com/office/drawing/2014/chart" uri="{C3380CC4-5D6E-409C-BE32-E72D297353CC}">
                  <c16:uniqueId val="{00000011-4050-489F-8006-01E271F9E3E5}"/>
                </c:ext>
              </c:extLst>
            </c:dLbl>
            <c:dLbl>
              <c:idx val="18"/>
              <c:tx>
                <c:strRef>
                  <c:f>Daten_Diagramme!$E$32</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{45D0E569-1DF5-4027-B92E-30730836C8AE}</c15:txfldGUID>
                      <c15:f>Daten_Diagramme!$E$32</c15:f>
                      <c15:dlblFieldTableCache>
                        <c:ptCount val="1"/>
                        <c:pt idx="0">
                          <c:v>-0.9</c:v>
                        </c:pt>
                      </c15:dlblFieldTableCache>
                    </c15:dlblFTEntry>
                  </c15:dlblFieldTable>
                  <c15:showDataLabelsRange val="0"/>
                </c:ext>
                <c:ext xmlns:c16="http://schemas.microsoft.com/office/drawing/2014/chart" uri="{C3380CC4-5D6E-409C-BE32-E72D297353CC}">
                  <c16:uniqueId val="{00000012-4050-489F-8006-01E271F9E3E5}"/>
                </c:ext>
              </c:extLst>
            </c:dLbl>
            <c:dLbl>
              <c:idx val="19"/>
              <c:tx>
                <c:strRef>
                  <c:f>Daten_Diagramme!$E$33</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{AAEC764C-C65F-4701-98B0-0929B0B23597}</c15:txfldGUID>
                      <c15:f>Daten_Diagramme!$E$33</c15:f>
                      <c15:dlblFieldTableCache>
                        <c:ptCount val="1"/>
                        <c:pt idx="0">
                          <c:v>-0.9</c:v>
                        </c:pt>
                      </c15:dlblFieldTableCache>
                    </c15:dlblFTEntry>
                  </c15:dlblFieldTable>
                  <c15:showDataLabelsRange val="0"/>
                </c:ext>
                <c:ext xmlns:c16="http://schemas.microsoft.com/office/drawing/2014/chart" uri="{C3380CC4-5D6E-409C-BE32-E72D297353CC}">
                  <c16:uniqueId val="{00000013-4050-489F-8006-01E271F9E3E5}"/>
                </c:ext>
              </c:extLst>
            </c:dLbl>
            <c:dLbl>
              <c:idx val="20"/>
              <c:tx>
                <c:strRef>
                  <c:f>Daten_Diagramme!$E$34</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{AF6C9F0C-29C0-4974-984C-888B5F3FAE8E}</c15:txfldGUID>
                      <c15:f>Daten_Diagramme!$E$34</c15:f>
                      <c15:dlblFieldTableCache>
                        <c:ptCount val="1"/>
                        <c:pt idx="0">
                          <c:v>-6.1</c:v>
                        </c:pt>
                      </c15:dlblFieldTableCache>
                    </c15:dlblFTEntry>
                  </c15:dlblFieldTable>
                  <c15:showDataLabelsRange val="0"/>
                </c:ext>
                <c:ext xmlns:c16="http://schemas.microsoft.com/office/drawing/2014/chart" uri="{C3380CC4-5D6E-409C-BE32-E72D297353CC}">
                  <c16:uniqueId val="{00000014-4050-489F-8006-01E271F9E3E5}"/>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{48C8B1BF-2C2A-4414-8BA1-62B2D62AD16C}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4050-489F-8006-01E271F9E3E5}"/>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{B52BF7F4-76BF-4824-AC3F-E48FD1502DC4}</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4050-489F-8006-01E271F9E3E5}"/>
                </c:ext>
              </c:extLst>
            </c:dLbl>
            <c:dLbl>
              <c:idx val="23"/>
              <c:tx>
                <c:strRef>
                  <c:f>Daten_Diagramme!$E$37</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{33EF98AF-000F-4EBE-BED3-4521240AD35D}</c15:txfldGUID>
                      <c15:f>Daten_Diagramme!$E$37</c15:f>
                      <c15:dlblFieldTableCache>
                        <c:ptCount val="1"/>
                        <c:pt idx="0">
                          <c:v>11.1</c:v>
                        </c:pt>
                      </c15:dlblFieldTableCache>
                    </c15:dlblFTEntry>
                  </c15:dlblFieldTable>
                  <c15:showDataLabelsRange val="0"/>
                </c:ext>
                <c:ext xmlns:c16="http://schemas.microsoft.com/office/drawing/2014/chart" uri="{C3380CC4-5D6E-409C-BE32-E72D297353CC}">
                  <c16:uniqueId val="{00000017-4050-489F-8006-01E271F9E3E5}"/>
                </c:ext>
              </c:extLst>
            </c:dLbl>
            <c:dLbl>
              <c:idx val="24"/>
              <c:tx>
                <c:strRef>
                  <c:f>Daten_Diagramme!$E$38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{C6261D7F-A167-4322-B625-20596DD24A17}</c15:txfldGUID>
                      <c15:f>Daten_Diagramme!$E$38</c15:f>
                      <c15:dlblFieldTableCache>
                        <c:ptCount val="1"/>
                        <c:pt idx="0">
                          <c:v>-1.5</c:v>
                        </c:pt>
                      </c15:dlblFieldTableCache>
                    </c15:dlblFTEntry>
                  </c15:dlblFieldTable>
                  <c15:showDataLabelsRange val="0"/>
                </c:ext>
                <c:ext xmlns:c16="http://schemas.microsoft.com/office/drawing/2014/chart" uri="{C3380CC4-5D6E-409C-BE32-E72D297353CC}">
                  <c16:uniqueId val="{00000018-4050-489F-8006-01E271F9E3E5}"/>
                </c:ext>
              </c:extLst>
            </c:dLbl>
            <c:dLbl>
              <c:idx val="25"/>
              <c:tx>
                <c:strRef>
                  <c:f>Daten_Diagramme!$E$39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{8D9467FD-C197-4461-9203-077DFF65658C}</c15:txfldGUID>
                      <c15:f>Daten_Diagramme!$E$39</c15:f>
                      <c15:dlblFieldTableCache>
                        <c:ptCount val="1"/>
                        <c:pt idx="0">
                          <c:v>-4.4</c:v>
                        </c:pt>
                      </c15:dlblFieldTableCache>
                    </c15:dlblFTEntry>
                  </c15:dlblFieldTable>
                  <c15:showDataLabelsRange val="0"/>
                </c:ext>
                <c:ext xmlns:c16="http://schemas.microsoft.com/office/drawing/2014/chart" uri="{C3380CC4-5D6E-409C-BE32-E72D297353CC}">
                  <c16:uniqueId val="{00000019-4050-489F-8006-01E271F9E3E5}"/>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{0008F439-CA2D-47DD-9193-B29EE6642FF4}</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4050-489F-8006-01E271F9E3E5}"/>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{6B9DF2E5-1D0D-4BB6-95B6-DD9522371783}</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4050-489F-8006-01E271F9E3E5}"/>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{332D43C9-B8DE-4D30-AAF5-C85DCC8696A2}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4050-489F-8006-01E271F9E3E5}"/>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{C3BDA552-75FD-4988-AA83-C93D94799D06}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4050-489F-8006-01E271F9E3E5}"/>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{D6B41A86-B8FF-45F7-A41F-16A8AD1C018C}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4050-489F-8006-01E271F9E3E5}"/>
                </c:ext>
              </c:extLst>
            </c:dLbl>
            <c:dLbl>
              <c:idx val="31"/>
              <c:tx>
                <c:strRef>
                  <c:f>Daten_Diagramme!$E$45</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{1EE4C67F-B44A-42B7-B50D-3058D8DF733F}</c15:txfldGUID>
                      <c15:f>Daten_Diagramme!$E$45</c15:f>
                      <c15:dlblFieldTableCache>
                        <c:ptCount val="1"/>
                        <c:pt idx="0">
                          <c:v>-4.4</c:v>
                        </c:pt>
                      </c15:dlblFieldTableCache>
                    </c15:dlblFTEntry>
                  </c15:dlblFieldTable>
                  <c15:showDataLabelsRange val="0"/>
                </c:ext>
                <c:ext xmlns:c16="http://schemas.microsoft.com/office/drawing/2014/chart" uri="{C3380CC4-5D6E-409C-BE32-E72D297353CC}">
                  <c16:uniqueId val="{0000001F-4050-489F-8006-01E271F9E3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-4.1782972784368457</c:v>
                </c:pt>
                <c:pt idx="1">
                  <c:v>11.111111111111111</c:v>
                </c:pt>
                <c:pt idx="2">
                  <c:v>-18.75</c:v>
                </c:pt>
                <c:pt idx="3">
                  <c:v>-3.016759776536313</c:v>
                </c:pt>
                <c:pt idx="4">
                  <c:v>4.0504050405040504</c:v>
                </c:pt>
                <c:pt idx="5">
                  <c:v>-14.113597246127366</c:v>
                </c:pt>
                <c:pt idx="6">
                  <c:v>-17.346938775510203</c:v>
                </c:pt>
                <c:pt idx="7">
                  <c:v>2.853745541022592</c:v>
                </c:pt>
                <c:pt idx="8">
                  <c:v>-0.24017467248908297</c:v>
                </c:pt>
                <c:pt idx="9">
                  <c:v>-12.002892263195951</c:v>
                </c:pt>
                <c:pt idx="10">
                  <c:v>-10.560859188544153</c:v>
                </c:pt>
                <c:pt idx="11">
                  <c:v>-6.2608695652173916</c:v>
                </c:pt>
                <c:pt idx="12">
                  <c:v>0.66889632107023411</c:v>
                </c:pt>
                <c:pt idx="13">
                  <c:v>2.775574940523394</c:v>
                </c:pt>
                <c:pt idx="14">
                  <c:v>-4.3189368770764123</c:v>
                </c:pt>
                <c:pt idx="15">
                  <c:v>-27.439024390243901</c:v>
                </c:pt>
                <c:pt idx="16">
                  <c:v>-2.0512820512820511</c:v>
                </c:pt>
                <c:pt idx="17">
                  <c:v>-2.1494370522006143</c:v>
                </c:pt>
                <c:pt idx="18">
                  <c:v>-0.87001023541453426</c:v>
                </c:pt>
                <c:pt idx="19">
                  <c:v>-0.93209054593874829</c:v>
                </c:pt>
                <c:pt idx="20">
                  <c:v>-6.0999351070733292</c:v>
                </c:pt>
                <c:pt idx="21">
                  <c:v>0</c:v>
                </c:pt>
                <c:pt idx="23">
                  <c:v>11.111111111111111</c:v>
                </c:pt>
                <c:pt idx="24">
                  <c:v>-1.4557670772676372</c:v>
                </c:pt>
                <c:pt idx="25">
                  <c:v>-4.431739212837198</c:v>
                </c:pt>
              </c:numCache>
            </c:numRef>
          </c:val>
          <c:extLst>
            <c:ext xmlns:c16="http://schemas.microsoft.com/office/drawing/2014/chart" uri="{C3380CC4-5D6E-409C-BE32-E72D297353CC}">
              <c16:uniqueId val="{00000020-4050-489F-8006-01E271F9E3E5}"/>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{6FC81590-2E5D-4225-B257-865034146CE6}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4050-489F-8006-01E271F9E3E5}"/>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{65D93AE3-D47E-4405-8239-23214298D118}</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4050-489F-8006-01E271F9E3E5}"/>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{A003A286-FF93-4947-8CAF-68C5872B3746}</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4050-489F-8006-01E271F9E3E5}"/>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{D9C211C5-B554-4D27-8FE8-8D90657460AD}</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4050-489F-8006-01E271F9E3E5}"/>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{16FDE16A-FF18-4071-B7A4-059D76329CFE}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4050-489F-8006-01E271F9E3E5}"/>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{ABD0EED5-A500-4470-AD7F-4132D595B702}</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4050-489F-8006-01E271F9E3E5}"/>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{DBE10082-A868-4F2E-877E-0C77A337AC9B}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4050-489F-8006-01E271F9E3E5}"/>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{A1D3109F-E577-41B1-9016-48D03642CE5E}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4050-489F-8006-01E271F9E3E5}"/>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{89ACD8A8-E555-4B2D-A013-19E2D3C0F8AB}</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4050-489F-8006-01E271F9E3E5}"/>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{0A70C91C-2329-4DC0-AA82-A6B2E2E43FF6}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4050-489F-8006-01E271F9E3E5}"/>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{4C0279A7-71A4-44B8-8595-5AD32A38E2CA}</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4050-489F-8006-01E271F9E3E5}"/>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{3FA323E3-98B5-43E9-880B-B4B4072FB8F8}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4050-489F-8006-01E271F9E3E5}"/>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{4215327C-3F49-4E92-97F1-CBB7CFFD9668}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4050-489F-8006-01E271F9E3E5}"/>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{C6319040-B633-432C-82B0-2CAEE860A24D}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4050-489F-8006-01E271F9E3E5}"/>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{E7851531-1C90-4090-BE24-D86C90B03572}</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4050-489F-8006-01E271F9E3E5}"/>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{E3CA46C1-0A39-44E5-A307-A2C54BC230E5}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4050-489F-8006-01E271F9E3E5}"/>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{23598CDE-64AD-4260-B89C-83B246A54AD3}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4050-489F-8006-01E271F9E3E5}"/>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{6F0DBCED-9C04-4497-BFED-9B8A625FBAC3}</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4050-489F-8006-01E271F9E3E5}"/>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{6AC9FD45-7DEC-4974-AA25-77BE12B2F960}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4050-489F-8006-01E271F9E3E5}"/>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{42FD6C32-CF0E-4D4B-9D57-8AE9D1074701}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4050-489F-8006-01E271F9E3E5}"/>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{26875A40-4CC6-453A-9EB1-55F193813927}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4050-489F-8006-01E271F9E3E5}"/>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{B74A14AE-6FD9-4A85-B3E8-7888E1A5EEFB}</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4050-489F-8006-01E271F9E3E5}"/>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{627C1586-E195-4492-8CEB-EE7CD8D46299}</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4050-489F-8006-01E271F9E3E5}"/>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{83A12D94-7283-456C-90BE-A113E03D7257}</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4050-489F-8006-01E271F9E3E5}"/>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{1729D6B5-21B6-40AB-826D-2EA72EDB9A21}</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4050-489F-8006-01E271F9E3E5}"/>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{7E639CEC-49F5-4B8F-84D2-646CC7406725}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4050-489F-8006-01E271F9E3E5}"/>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{686F590E-515D-4BDC-ADD5-AB545A2E27B9}</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4050-489F-8006-01E271F9E3E5}"/>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{B34F2A86-F59C-418D-B016-8D93989C428B}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4050-489F-8006-01E271F9E3E5}"/>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{BEC8F46D-97AE-49B0-BA00-7B4FC51F293B}</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4050-489F-8006-01E271F9E3E5}"/>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{CF1A9EAC-7711-4DC1-85FA-C8912F3C39DC}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4050-489F-8006-01E271F9E3E5}"/>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{A09FD645-F60A-4BAA-8EC2-09915F186C08}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4050-489F-8006-01E271F9E3E5}"/>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{4F6E7A01-4C80-48E3-9061-5728D78B70BA}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4050-489F-8006-01E271F9E3E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4050-489F-8006-01E271F9E3E5}"/>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4050-489F-8006-01E271F9E3E5}"/>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{3D67D662-D4FF-41C1-97E3-4FBA57DFBD16}</c15:txfldGUID>
                      <c15:f>Diagramm!$I$46</c15:f>
                      <c15:dlblFieldTableCache>
                        <c:ptCount val="1"/>
                      </c15:dlblFieldTableCache>
                    </c15:dlblFTEntry>
                  </c15:dlblFieldTable>
                  <c15:showDataLabelsRange val="0"/>
                </c:ext>
                <c:ext xmlns:c16="http://schemas.microsoft.com/office/drawing/2014/chart" uri="{C3380CC4-5D6E-409C-BE32-E72D297353CC}">
                  <c16:uniqueId val="{00000000-CD2C-48BD-8DA2-89E0202D4AB1}"/>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{43E20A6E-99FC-448F-8AA3-CAF267B07D50}</c15:txfldGUID>
                      <c15:f>Diagramm!$I$47</c15:f>
                      <c15:dlblFieldTableCache>
                        <c:ptCount val="1"/>
                      </c15:dlblFieldTableCache>
                    </c15:dlblFTEntry>
                  </c15:dlblFieldTable>
                  <c15:showDataLabelsRange val="0"/>
                </c:ext>
                <c:ext xmlns:c16="http://schemas.microsoft.com/office/drawing/2014/chart" uri="{C3380CC4-5D6E-409C-BE32-E72D297353CC}">
                  <c16:uniqueId val="{00000001-CD2C-48BD-8DA2-89E0202D4AB1}"/>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{9101EAF0-B04C-4640-BF0E-955B80F881C0}</c15:txfldGUID>
                      <c15:f>Diagramm!$I$48</c15:f>
                      <c15:dlblFieldTableCache>
                        <c:ptCount val="1"/>
                      </c15:dlblFieldTableCache>
                    </c15:dlblFTEntry>
                  </c15:dlblFieldTable>
                  <c15:showDataLabelsRange val="0"/>
                </c:ext>
                <c:ext xmlns:c16="http://schemas.microsoft.com/office/drawing/2014/chart" uri="{C3380CC4-5D6E-409C-BE32-E72D297353CC}">
                  <c16:uniqueId val="{00000002-CD2C-48BD-8DA2-89E0202D4AB1}"/>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{A823D58F-5A40-45AE-A3CC-E27E6B2E6366}</c15:txfldGUID>
                      <c15:f>Diagramm!$I$49</c15:f>
                      <c15:dlblFieldTableCache>
                        <c:ptCount val="1"/>
                      </c15:dlblFieldTableCache>
                    </c15:dlblFTEntry>
                  </c15:dlblFieldTable>
                  <c15:showDataLabelsRange val="0"/>
                </c:ext>
                <c:ext xmlns:c16="http://schemas.microsoft.com/office/drawing/2014/chart" uri="{C3380CC4-5D6E-409C-BE32-E72D297353CC}">
                  <c16:uniqueId val="{00000003-CD2C-48BD-8DA2-89E0202D4AB1}"/>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{A7A3B82C-C726-4085-BADF-3958F6D4D2E6}</c15:txfldGUID>
                      <c15:f>Diagramm!$I$50</c15:f>
                      <c15:dlblFieldTableCache>
                        <c:ptCount val="1"/>
                      </c15:dlblFieldTableCache>
                    </c15:dlblFTEntry>
                  </c15:dlblFieldTable>
                  <c15:showDataLabelsRange val="0"/>
                </c:ext>
                <c:ext xmlns:c16="http://schemas.microsoft.com/office/drawing/2014/chart" uri="{C3380CC4-5D6E-409C-BE32-E72D297353CC}">
                  <c16:uniqueId val="{00000004-CD2C-48BD-8DA2-89E0202D4AB1}"/>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{EB2FD705-4CF8-4903-A2F2-9BDC89F19E6B}</c15:txfldGUID>
                      <c15:f>Diagramm!$I$51</c15:f>
                      <c15:dlblFieldTableCache>
                        <c:ptCount val="1"/>
                      </c15:dlblFieldTableCache>
                    </c15:dlblFTEntry>
                  </c15:dlblFieldTable>
                  <c15:showDataLabelsRange val="0"/>
                </c:ext>
                <c:ext xmlns:c16="http://schemas.microsoft.com/office/drawing/2014/chart" uri="{C3380CC4-5D6E-409C-BE32-E72D297353CC}">
                  <c16:uniqueId val="{00000005-CD2C-48BD-8DA2-89E0202D4AB1}"/>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{4DB0933D-260F-42A7-AA8C-8872A3260165}</c15:txfldGUID>
                      <c15:f>Diagramm!$I$52</c15:f>
                      <c15:dlblFieldTableCache>
                        <c:ptCount val="1"/>
                      </c15:dlblFieldTableCache>
                    </c15:dlblFTEntry>
                  </c15:dlblFieldTable>
                  <c15:showDataLabelsRange val="0"/>
                </c:ext>
                <c:ext xmlns:c16="http://schemas.microsoft.com/office/drawing/2014/chart" uri="{C3380CC4-5D6E-409C-BE32-E72D297353CC}">
                  <c16:uniqueId val="{00000006-CD2C-48BD-8DA2-89E0202D4AB1}"/>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{B9D76E8D-F0A7-47A7-9FA2-157065A90850}</c15:txfldGUID>
                      <c15:f>Diagramm!$I$53</c15:f>
                      <c15:dlblFieldTableCache>
                        <c:ptCount val="1"/>
                      </c15:dlblFieldTableCache>
                    </c15:dlblFTEntry>
                  </c15:dlblFieldTable>
                  <c15:showDataLabelsRange val="0"/>
                </c:ext>
                <c:ext xmlns:c16="http://schemas.microsoft.com/office/drawing/2014/chart" uri="{C3380CC4-5D6E-409C-BE32-E72D297353CC}">
                  <c16:uniqueId val="{00000007-CD2C-48BD-8DA2-89E0202D4AB1}"/>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{DA93D84B-CC26-4168-9ACE-45AD3D162A19}</c15:txfldGUID>
                      <c15:f>Diagramm!$I$54</c15:f>
                      <c15:dlblFieldTableCache>
                        <c:ptCount val="1"/>
                      </c15:dlblFieldTableCache>
                    </c15:dlblFTEntry>
                  </c15:dlblFieldTable>
                  <c15:showDataLabelsRange val="0"/>
                </c:ext>
                <c:ext xmlns:c16="http://schemas.microsoft.com/office/drawing/2014/chart" uri="{C3380CC4-5D6E-409C-BE32-E72D297353CC}">
                  <c16:uniqueId val="{00000008-CD2C-48BD-8DA2-89E0202D4AB1}"/>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{5008A4C9-6327-4719-982C-4E13165961E4}</c15:txfldGUID>
                      <c15:f>Diagramm!$I$55</c15:f>
                      <c15:dlblFieldTableCache>
                        <c:ptCount val="1"/>
                      </c15:dlblFieldTableCache>
                    </c15:dlblFTEntry>
                  </c15:dlblFieldTable>
                  <c15:showDataLabelsRange val="0"/>
                </c:ext>
                <c:ext xmlns:c16="http://schemas.microsoft.com/office/drawing/2014/chart" uri="{C3380CC4-5D6E-409C-BE32-E72D297353CC}">
                  <c16:uniqueId val="{00000009-CD2C-48BD-8DA2-89E0202D4AB1}"/>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{0DB65622-D5D2-4380-B0E8-54EB8845C639}</c15:txfldGUID>
                      <c15:f>Diagramm!$I$56</c15:f>
                      <c15:dlblFieldTableCache>
                        <c:ptCount val="1"/>
                      </c15:dlblFieldTableCache>
                    </c15:dlblFTEntry>
                  </c15:dlblFieldTable>
                  <c15:showDataLabelsRange val="0"/>
                </c:ext>
                <c:ext xmlns:c16="http://schemas.microsoft.com/office/drawing/2014/chart" uri="{C3380CC4-5D6E-409C-BE32-E72D297353CC}">
                  <c16:uniqueId val="{0000000A-CD2C-48BD-8DA2-89E0202D4AB1}"/>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{0B9528B0-E3BE-4E41-853E-722A291C8DD5}</c15:txfldGUID>
                      <c15:f>Diagramm!$I$57</c15:f>
                      <c15:dlblFieldTableCache>
                        <c:ptCount val="1"/>
                      </c15:dlblFieldTableCache>
                    </c15:dlblFTEntry>
                  </c15:dlblFieldTable>
                  <c15:showDataLabelsRange val="0"/>
                </c:ext>
                <c:ext xmlns:c16="http://schemas.microsoft.com/office/drawing/2014/chart" uri="{C3380CC4-5D6E-409C-BE32-E72D297353CC}">
                  <c16:uniqueId val="{0000000B-CD2C-48BD-8DA2-89E0202D4AB1}"/>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{1E8B0C5A-6379-4A34-9E71-11CFB68970DA}</c15:txfldGUID>
                      <c15:f>Diagramm!$I$58</c15:f>
                      <c15:dlblFieldTableCache>
                        <c:ptCount val="1"/>
                      </c15:dlblFieldTableCache>
                    </c15:dlblFTEntry>
                  </c15:dlblFieldTable>
                  <c15:showDataLabelsRange val="0"/>
                </c:ext>
                <c:ext xmlns:c16="http://schemas.microsoft.com/office/drawing/2014/chart" uri="{C3380CC4-5D6E-409C-BE32-E72D297353CC}">
                  <c16:uniqueId val="{0000000C-CD2C-48BD-8DA2-89E0202D4AB1}"/>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{EE7B4788-4466-4EE7-9BD5-066B718C8FC7}</c15:txfldGUID>
                      <c15:f>Diagramm!$I$59</c15:f>
                      <c15:dlblFieldTableCache>
                        <c:ptCount val="1"/>
                      </c15:dlblFieldTableCache>
                    </c15:dlblFTEntry>
                  </c15:dlblFieldTable>
                  <c15:showDataLabelsRange val="0"/>
                </c:ext>
                <c:ext xmlns:c16="http://schemas.microsoft.com/office/drawing/2014/chart" uri="{C3380CC4-5D6E-409C-BE32-E72D297353CC}">
                  <c16:uniqueId val="{0000000D-CD2C-48BD-8DA2-89E0202D4AB1}"/>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{90099F2F-9481-4946-BCCD-CF736717E989}</c15:txfldGUID>
                      <c15:f>Diagramm!$I$60</c15:f>
                      <c15:dlblFieldTableCache>
                        <c:ptCount val="1"/>
                      </c15:dlblFieldTableCache>
                    </c15:dlblFTEntry>
                  </c15:dlblFieldTable>
                  <c15:showDataLabelsRange val="0"/>
                </c:ext>
                <c:ext xmlns:c16="http://schemas.microsoft.com/office/drawing/2014/chart" uri="{C3380CC4-5D6E-409C-BE32-E72D297353CC}">
                  <c16:uniqueId val="{0000000E-CD2C-48BD-8DA2-89E0202D4AB1}"/>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{08DEFC2D-ECD3-4701-A948-378C852B0D16}</c15:txfldGUID>
                      <c15:f>Diagramm!$I$61</c15:f>
                      <c15:dlblFieldTableCache>
                        <c:ptCount val="1"/>
                      </c15:dlblFieldTableCache>
                    </c15:dlblFTEntry>
                  </c15:dlblFieldTable>
                  <c15:showDataLabelsRange val="0"/>
                </c:ext>
                <c:ext xmlns:c16="http://schemas.microsoft.com/office/drawing/2014/chart" uri="{C3380CC4-5D6E-409C-BE32-E72D297353CC}">
                  <c16:uniqueId val="{0000000F-CD2C-48BD-8DA2-89E0202D4AB1}"/>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{D8B5EF7F-97DD-4BE1-92C6-1EF01641712D}</c15:txfldGUID>
                      <c15:f>Diagramm!$I$62</c15:f>
                      <c15:dlblFieldTableCache>
                        <c:ptCount val="1"/>
                      </c15:dlblFieldTableCache>
                    </c15:dlblFTEntry>
                  </c15:dlblFieldTable>
                  <c15:showDataLabelsRange val="0"/>
                </c:ext>
                <c:ext xmlns:c16="http://schemas.microsoft.com/office/drawing/2014/chart" uri="{C3380CC4-5D6E-409C-BE32-E72D297353CC}">
                  <c16:uniqueId val="{00000010-CD2C-48BD-8DA2-89E0202D4AB1}"/>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{D0713360-BB8C-429B-8363-B802FB127072}</c15:txfldGUID>
                      <c15:f>Diagramm!$I$63</c15:f>
                      <c15:dlblFieldTableCache>
                        <c:ptCount val="1"/>
                      </c15:dlblFieldTableCache>
                    </c15:dlblFTEntry>
                  </c15:dlblFieldTable>
                  <c15:showDataLabelsRange val="0"/>
                </c:ext>
                <c:ext xmlns:c16="http://schemas.microsoft.com/office/drawing/2014/chart" uri="{C3380CC4-5D6E-409C-BE32-E72D297353CC}">
                  <c16:uniqueId val="{00000011-CD2C-48BD-8DA2-89E0202D4AB1}"/>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{FE94C0ED-4A45-42FA-9876-BF8C875CA813}</c15:txfldGUID>
                      <c15:f>Diagramm!$I$64</c15:f>
                      <c15:dlblFieldTableCache>
                        <c:ptCount val="1"/>
                      </c15:dlblFieldTableCache>
                    </c15:dlblFTEntry>
                  </c15:dlblFieldTable>
                  <c15:showDataLabelsRange val="0"/>
                </c:ext>
                <c:ext xmlns:c16="http://schemas.microsoft.com/office/drawing/2014/chart" uri="{C3380CC4-5D6E-409C-BE32-E72D297353CC}">
                  <c16:uniqueId val="{00000012-CD2C-48BD-8DA2-89E0202D4AB1}"/>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{E090F6E3-F45B-45F9-A7D9-ED722E3CE63B}</c15:txfldGUID>
                      <c15:f>Diagramm!$I$65</c15:f>
                      <c15:dlblFieldTableCache>
                        <c:ptCount val="1"/>
                      </c15:dlblFieldTableCache>
                    </c15:dlblFTEntry>
                  </c15:dlblFieldTable>
                  <c15:showDataLabelsRange val="0"/>
                </c:ext>
                <c:ext xmlns:c16="http://schemas.microsoft.com/office/drawing/2014/chart" uri="{C3380CC4-5D6E-409C-BE32-E72D297353CC}">
                  <c16:uniqueId val="{00000013-CD2C-48BD-8DA2-89E0202D4AB1}"/>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{9A826935-626A-4684-ACE0-1244B5DC023B}</c15:txfldGUID>
                      <c15:f>Diagramm!$I$66</c15:f>
                      <c15:dlblFieldTableCache>
                        <c:ptCount val="1"/>
                      </c15:dlblFieldTableCache>
                    </c15:dlblFTEntry>
                  </c15:dlblFieldTable>
                  <c15:showDataLabelsRange val="0"/>
                </c:ext>
                <c:ext xmlns:c16="http://schemas.microsoft.com/office/drawing/2014/chart" uri="{C3380CC4-5D6E-409C-BE32-E72D297353CC}">
                  <c16:uniqueId val="{00000014-CD2C-48BD-8DA2-89E0202D4AB1}"/>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{C0623FBB-3EC9-451D-BF11-203F2DDFB019}</c15:txfldGUID>
                      <c15:f>Diagramm!$I$67</c15:f>
                      <c15:dlblFieldTableCache>
                        <c:ptCount val="1"/>
                      </c15:dlblFieldTableCache>
                    </c15:dlblFTEntry>
                  </c15:dlblFieldTable>
                  <c15:showDataLabelsRange val="0"/>
                </c:ext>
                <c:ext xmlns:c16="http://schemas.microsoft.com/office/drawing/2014/chart" uri="{C3380CC4-5D6E-409C-BE32-E72D297353CC}">
                  <c16:uniqueId val="{00000015-CD2C-48BD-8DA2-89E0202D4AB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D2C-48BD-8DA2-89E0202D4AB1}"/>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{2D231179-6D6A-4A0E-BBDC-D1B3D1D412F6}</c15:txfldGUID>
                      <c15:f>Diagramm!$K$46</c15:f>
                      <c15:dlblFieldTableCache>
                        <c:ptCount val="1"/>
                      </c15:dlblFieldTableCache>
                    </c15:dlblFTEntry>
                  </c15:dlblFieldTable>
                  <c15:showDataLabelsRange val="0"/>
                </c:ext>
                <c:ext xmlns:c16="http://schemas.microsoft.com/office/drawing/2014/chart" uri="{C3380CC4-5D6E-409C-BE32-E72D297353CC}">
                  <c16:uniqueId val="{00000017-CD2C-48BD-8DA2-89E0202D4AB1}"/>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{F327E9E8-BF38-4674-959E-5584F6FA0BB9}</c15:txfldGUID>
                      <c15:f>Diagramm!$K$47</c15:f>
                      <c15:dlblFieldTableCache>
                        <c:ptCount val="1"/>
                      </c15:dlblFieldTableCache>
                    </c15:dlblFTEntry>
                  </c15:dlblFieldTable>
                  <c15:showDataLabelsRange val="0"/>
                </c:ext>
                <c:ext xmlns:c16="http://schemas.microsoft.com/office/drawing/2014/chart" uri="{C3380CC4-5D6E-409C-BE32-E72D297353CC}">
                  <c16:uniqueId val="{00000018-CD2C-48BD-8DA2-89E0202D4AB1}"/>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{C32AE405-88CE-44A7-ACA3-FBD309720BFF}</c15:txfldGUID>
                      <c15:f>Diagramm!$K$48</c15:f>
                      <c15:dlblFieldTableCache>
                        <c:ptCount val="1"/>
                      </c15:dlblFieldTableCache>
                    </c15:dlblFTEntry>
                  </c15:dlblFieldTable>
                  <c15:showDataLabelsRange val="0"/>
                </c:ext>
                <c:ext xmlns:c16="http://schemas.microsoft.com/office/drawing/2014/chart" uri="{C3380CC4-5D6E-409C-BE32-E72D297353CC}">
                  <c16:uniqueId val="{00000019-CD2C-48BD-8DA2-89E0202D4AB1}"/>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{4B9F936D-855A-46C8-A9CB-ED49EAE294F0}</c15:txfldGUID>
                      <c15:f>Diagramm!$K$49</c15:f>
                      <c15:dlblFieldTableCache>
                        <c:ptCount val="1"/>
                      </c15:dlblFieldTableCache>
                    </c15:dlblFTEntry>
                  </c15:dlblFieldTable>
                  <c15:showDataLabelsRange val="0"/>
                </c:ext>
                <c:ext xmlns:c16="http://schemas.microsoft.com/office/drawing/2014/chart" uri="{C3380CC4-5D6E-409C-BE32-E72D297353CC}">
                  <c16:uniqueId val="{0000001A-CD2C-48BD-8DA2-89E0202D4AB1}"/>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{BB65DB03-9091-4144-88B6-4155338C05A3}</c15:txfldGUID>
                      <c15:f>Diagramm!$K$50</c15:f>
                      <c15:dlblFieldTableCache>
                        <c:ptCount val="1"/>
                      </c15:dlblFieldTableCache>
                    </c15:dlblFTEntry>
                  </c15:dlblFieldTable>
                  <c15:showDataLabelsRange val="0"/>
                </c:ext>
                <c:ext xmlns:c16="http://schemas.microsoft.com/office/drawing/2014/chart" uri="{C3380CC4-5D6E-409C-BE32-E72D297353CC}">
                  <c16:uniqueId val="{0000001B-CD2C-48BD-8DA2-89E0202D4AB1}"/>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{26454837-9BAB-4CCB-901D-031080D8FA7E}</c15:txfldGUID>
                      <c15:f>Diagramm!$K$51</c15:f>
                      <c15:dlblFieldTableCache>
                        <c:ptCount val="1"/>
                      </c15:dlblFieldTableCache>
                    </c15:dlblFTEntry>
                  </c15:dlblFieldTable>
                  <c15:showDataLabelsRange val="0"/>
                </c:ext>
                <c:ext xmlns:c16="http://schemas.microsoft.com/office/drawing/2014/chart" uri="{C3380CC4-5D6E-409C-BE32-E72D297353CC}">
                  <c16:uniqueId val="{0000001C-CD2C-48BD-8DA2-89E0202D4AB1}"/>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{3EDDC7F5-7889-4A29-AD67-3A9C2457B489}</c15:txfldGUID>
                      <c15:f>Diagramm!$K$52</c15:f>
                      <c15:dlblFieldTableCache>
                        <c:ptCount val="1"/>
                      </c15:dlblFieldTableCache>
                    </c15:dlblFTEntry>
                  </c15:dlblFieldTable>
                  <c15:showDataLabelsRange val="0"/>
                </c:ext>
                <c:ext xmlns:c16="http://schemas.microsoft.com/office/drawing/2014/chart" uri="{C3380CC4-5D6E-409C-BE32-E72D297353CC}">
                  <c16:uniqueId val="{0000001D-CD2C-48BD-8DA2-89E0202D4AB1}"/>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{42F7AEA5-E29B-4B4B-ACB9-006AC12145D5}</c15:txfldGUID>
                      <c15:f>Diagramm!$K$53</c15:f>
                      <c15:dlblFieldTableCache>
                        <c:ptCount val="1"/>
                      </c15:dlblFieldTableCache>
                    </c15:dlblFTEntry>
                  </c15:dlblFieldTable>
                  <c15:showDataLabelsRange val="0"/>
                </c:ext>
                <c:ext xmlns:c16="http://schemas.microsoft.com/office/drawing/2014/chart" uri="{C3380CC4-5D6E-409C-BE32-E72D297353CC}">
                  <c16:uniqueId val="{0000001E-CD2C-48BD-8DA2-89E0202D4AB1}"/>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{B42AB31A-492E-4506-8BDD-5E4A80C11134}</c15:txfldGUID>
                      <c15:f>Diagramm!$K$54</c15:f>
                      <c15:dlblFieldTableCache>
                        <c:ptCount val="1"/>
                      </c15:dlblFieldTableCache>
                    </c15:dlblFTEntry>
                  </c15:dlblFieldTable>
                  <c15:showDataLabelsRange val="0"/>
                </c:ext>
                <c:ext xmlns:c16="http://schemas.microsoft.com/office/drawing/2014/chart" uri="{C3380CC4-5D6E-409C-BE32-E72D297353CC}">
                  <c16:uniqueId val="{0000001F-CD2C-48BD-8DA2-89E0202D4AB1}"/>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{6AEBA659-0666-42DE-9B5B-8133BD0603B6}</c15:txfldGUID>
                      <c15:f>Diagramm!$K$55</c15:f>
                      <c15:dlblFieldTableCache>
                        <c:ptCount val="1"/>
                      </c15:dlblFieldTableCache>
                    </c15:dlblFTEntry>
                  </c15:dlblFieldTable>
                  <c15:showDataLabelsRange val="0"/>
                </c:ext>
                <c:ext xmlns:c16="http://schemas.microsoft.com/office/drawing/2014/chart" uri="{C3380CC4-5D6E-409C-BE32-E72D297353CC}">
                  <c16:uniqueId val="{00000020-CD2C-48BD-8DA2-89E0202D4AB1}"/>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{7DDEF032-3A2B-4AFF-9E29-FF0C40960E24}</c15:txfldGUID>
                      <c15:f>Diagramm!$K$56</c15:f>
                      <c15:dlblFieldTableCache>
                        <c:ptCount val="1"/>
                      </c15:dlblFieldTableCache>
                    </c15:dlblFTEntry>
                  </c15:dlblFieldTable>
                  <c15:showDataLabelsRange val="0"/>
                </c:ext>
                <c:ext xmlns:c16="http://schemas.microsoft.com/office/drawing/2014/chart" uri="{C3380CC4-5D6E-409C-BE32-E72D297353CC}">
                  <c16:uniqueId val="{00000021-CD2C-48BD-8DA2-89E0202D4AB1}"/>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{7C02E22C-F832-4FB3-A225-DF62C8D21692}</c15:txfldGUID>
                      <c15:f>Diagramm!$K$57</c15:f>
                      <c15:dlblFieldTableCache>
                        <c:ptCount val="1"/>
                      </c15:dlblFieldTableCache>
                    </c15:dlblFTEntry>
                  </c15:dlblFieldTable>
                  <c15:showDataLabelsRange val="0"/>
                </c:ext>
                <c:ext xmlns:c16="http://schemas.microsoft.com/office/drawing/2014/chart" uri="{C3380CC4-5D6E-409C-BE32-E72D297353CC}">
                  <c16:uniqueId val="{00000022-CD2C-48BD-8DA2-89E0202D4AB1}"/>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{7B03CA0E-88DC-49C0-809C-71E4B8C0466F}</c15:txfldGUID>
                      <c15:f>Diagramm!$K$58</c15:f>
                      <c15:dlblFieldTableCache>
                        <c:ptCount val="1"/>
                      </c15:dlblFieldTableCache>
                    </c15:dlblFTEntry>
                  </c15:dlblFieldTable>
                  <c15:showDataLabelsRange val="0"/>
                </c:ext>
                <c:ext xmlns:c16="http://schemas.microsoft.com/office/drawing/2014/chart" uri="{C3380CC4-5D6E-409C-BE32-E72D297353CC}">
                  <c16:uniqueId val="{00000023-CD2C-48BD-8DA2-89E0202D4AB1}"/>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{6945455F-EDD9-4DBA-B139-98BE42D98A06}</c15:txfldGUID>
                      <c15:f>Diagramm!$K$59</c15:f>
                      <c15:dlblFieldTableCache>
                        <c:ptCount val="1"/>
                      </c15:dlblFieldTableCache>
                    </c15:dlblFTEntry>
                  </c15:dlblFieldTable>
                  <c15:showDataLabelsRange val="0"/>
                </c:ext>
                <c:ext xmlns:c16="http://schemas.microsoft.com/office/drawing/2014/chart" uri="{C3380CC4-5D6E-409C-BE32-E72D297353CC}">
                  <c16:uniqueId val="{00000024-CD2C-48BD-8DA2-89E0202D4AB1}"/>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{30C578F3-C99B-4DE6-B600-B33737E74402}</c15:txfldGUID>
                      <c15:f>Diagramm!$K$60</c15:f>
                      <c15:dlblFieldTableCache>
                        <c:ptCount val="1"/>
                      </c15:dlblFieldTableCache>
                    </c15:dlblFTEntry>
                  </c15:dlblFieldTable>
                  <c15:showDataLabelsRange val="0"/>
                </c:ext>
                <c:ext xmlns:c16="http://schemas.microsoft.com/office/drawing/2014/chart" uri="{C3380CC4-5D6E-409C-BE32-E72D297353CC}">
                  <c16:uniqueId val="{00000025-CD2C-48BD-8DA2-89E0202D4AB1}"/>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{B5924A48-D229-4588-9586-1950AA51D802}</c15:txfldGUID>
                      <c15:f>Diagramm!$K$61</c15:f>
                      <c15:dlblFieldTableCache>
                        <c:ptCount val="1"/>
                      </c15:dlblFieldTableCache>
                    </c15:dlblFTEntry>
                  </c15:dlblFieldTable>
                  <c15:showDataLabelsRange val="0"/>
                </c:ext>
                <c:ext xmlns:c16="http://schemas.microsoft.com/office/drawing/2014/chart" uri="{C3380CC4-5D6E-409C-BE32-E72D297353CC}">
                  <c16:uniqueId val="{00000026-CD2C-48BD-8DA2-89E0202D4AB1}"/>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{5602F840-1C1E-4528-AE9A-FA594F1E6BE5}</c15:txfldGUID>
                      <c15:f>Diagramm!$K$62</c15:f>
                      <c15:dlblFieldTableCache>
                        <c:ptCount val="1"/>
                      </c15:dlblFieldTableCache>
                    </c15:dlblFTEntry>
                  </c15:dlblFieldTable>
                  <c15:showDataLabelsRange val="0"/>
                </c:ext>
                <c:ext xmlns:c16="http://schemas.microsoft.com/office/drawing/2014/chart" uri="{C3380CC4-5D6E-409C-BE32-E72D297353CC}">
                  <c16:uniqueId val="{00000027-CD2C-48BD-8DA2-89E0202D4AB1}"/>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{DE0A7557-2BF9-47AE-AC30-2D5BCA2F19A7}</c15:txfldGUID>
                      <c15:f>Diagramm!$K$63</c15:f>
                      <c15:dlblFieldTableCache>
                        <c:ptCount val="1"/>
                      </c15:dlblFieldTableCache>
                    </c15:dlblFTEntry>
                  </c15:dlblFieldTable>
                  <c15:showDataLabelsRange val="0"/>
                </c:ext>
                <c:ext xmlns:c16="http://schemas.microsoft.com/office/drawing/2014/chart" uri="{C3380CC4-5D6E-409C-BE32-E72D297353CC}">
                  <c16:uniqueId val="{00000028-CD2C-48BD-8DA2-89E0202D4AB1}"/>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{DC0583BB-929E-41E2-93A2-02A8F60B9D6C}</c15:txfldGUID>
                      <c15:f>Diagramm!$K$64</c15:f>
                      <c15:dlblFieldTableCache>
                        <c:ptCount val="1"/>
                      </c15:dlblFieldTableCache>
                    </c15:dlblFTEntry>
                  </c15:dlblFieldTable>
                  <c15:showDataLabelsRange val="0"/>
                </c:ext>
                <c:ext xmlns:c16="http://schemas.microsoft.com/office/drawing/2014/chart" uri="{C3380CC4-5D6E-409C-BE32-E72D297353CC}">
                  <c16:uniqueId val="{00000029-CD2C-48BD-8DA2-89E0202D4AB1}"/>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{BD35E7EB-2232-4A8E-A8CD-7D7934D6E7EA}</c15:txfldGUID>
                      <c15:f>Diagramm!$K$65</c15:f>
                      <c15:dlblFieldTableCache>
                        <c:ptCount val="1"/>
                      </c15:dlblFieldTableCache>
                    </c15:dlblFTEntry>
                  </c15:dlblFieldTable>
                  <c15:showDataLabelsRange val="0"/>
                </c:ext>
                <c:ext xmlns:c16="http://schemas.microsoft.com/office/drawing/2014/chart" uri="{C3380CC4-5D6E-409C-BE32-E72D297353CC}">
                  <c16:uniqueId val="{0000002A-CD2C-48BD-8DA2-89E0202D4AB1}"/>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{65B0C682-DA6D-4251-9F47-8A524124EDA7}</c15:txfldGUID>
                      <c15:f>Diagramm!$K$66</c15:f>
                      <c15:dlblFieldTableCache>
                        <c:ptCount val="1"/>
                      </c15:dlblFieldTableCache>
                    </c15:dlblFTEntry>
                  </c15:dlblFieldTable>
                  <c15:showDataLabelsRange val="0"/>
                </c:ext>
                <c:ext xmlns:c16="http://schemas.microsoft.com/office/drawing/2014/chart" uri="{C3380CC4-5D6E-409C-BE32-E72D297353CC}">
                  <c16:uniqueId val="{0000002B-CD2C-48BD-8DA2-89E0202D4AB1}"/>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{F62238BE-A067-4960-94C6-E89C3717897B}</c15:txfldGUID>
                      <c15:f>Diagramm!$K$67</c15:f>
                      <c15:dlblFieldTableCache>
                        <c:ptCount val="1"/>
                      </c15:dlblFieldTableCache>
                    </c15:dlblFTEntry>
                  </c15:dlblFieldTable>
                  <c15:showDataLabelsRange val="0"/>
                </c:ext>
                <c:ext xmlns:c16="http://schemas.microsoft.com/office/drawing/2014/chart" uri="{C3380CC4-5D6E-409C-BE32-E72D297353CC}">
                  <c16:uniqueId val="{0000002C-CD2C-48BD-8DA2-89E0202D4AB1}"/>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D2C-48BD-8DA2-89E0202D4AB1}"/>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{D920F59B-C178-40E0-BB54-BC11ADB7D785}</c15:txfldGUID>
                      <c15:f>Diagramm!$J$46</c15:f>
                      <c15:dlblFieldTableCache>
                        <c:ptCount val="1"/>
                      </c15:dlblFieldTableCache>
                    </c15:dlblFTEntry>
                  </c15:dlblFieldTable>
                  <c15:showDataLabelsRange val="0"/>
                </c:ext>
                <c:ext xmlns:c16="http://schemas.microsoft.com/office/drawing/2014/chart" uri="{C3380CC4-5D6E-409C-BE32-E72D297353CC}">
                  <c16:uniqueId val="{0000002E-CD2C-48BD-8DA2-89E0202D4AB1}"/>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{E470DE50-356F-42D9-9079-AEB851019C47}</c15:txfldGUID>
                      <c15:f>Diagramm!$J$47</c15:f>
                      <c15:dlblFieldTableCache>
                        <c:ptCount val="1"/>
                      </c15:dlblFieldTableCache>
                    </c15:dlblFTEntry>
                  </c15:dlblFieldTable>
                  <c15:showDataLabelsRange val="0"/>
                </c:ext>
                <c:ext xmlns:c16="http://schemas.microsoft.com/office/drawing/2014/chart" uri="{C3380CC4-5D6E-409C-BE32-E72D297353CC}">
                  <c16:uniqueId val="{0000002F-CD2C-48BD-8DA2-89E0202D4AB1}"/>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{BA751596-FC16-423A-8D8E-9ACD68D2BDFC}</c15:txfldGUID>
                      <c15:f>Diagramm!$J$48</c15:f>
                      <c15:dlblFieldTableCache>
                        <c:ptCount val="1"/>
                      </c15:dlblFieldTableCache>
                    </c15:dlblFTEntry>
                  </c15:dlblFieldTable>
                  <c15:showDataLabelsRange val="0"/>
                </c:ext>
                <c:ext xmlns:c16="http://schemas.microsoft.com/office/drawing/2014/chart" uri="{C3380CC4-5D6E-409C-BE32-E72D297353CC}">
                  <c16:uniqueId val="{00000030-CD2C-48BD-8DA2-89E0202D4AB1}"/>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{782C1CC4-8CE0-4E9F-A269-AB52BDE710FC}</c15:txfldGUID>
                      <c15:f>Diagramm!$J$49</c15:f>
                      <c15:dlblFieldTableCache>
                        <c:ptCount val="1"/>
                      </c15:dlblFieldTableCache>
                    </c15:dlblFTEntry>
                  </c15:dlblFieldTable>
                  <c15:showDataLabelsRange val="0"/>
                </c:ext>
                <c:ext xmlns:c16="http://schemas.microsoft.com/office/drawing/2014/chart" uri="{C3380CC4-5D6E-409C-BE32-E72D297353CC}">
                  <c16:uniqueId val="{00000031-CD2C-48BD-8DA2-89E0202D4AB1}"/>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{2814A5F5-68F4-4DF2-B090-87D7F09D5A6A}</c15:txfldGUID>
                      <c15:f>Diagramm!$J$50</c15:f>
                      <c15:dlblFieldTableCache>
                        <c:ptCount val="1"/>
                      </c15:dlblFieldTableCache>
                    </c15:dlblFTEntry>
                  </c15:dlblFieldTable>
                  <c15:showDataLabelsRange val="0"/>
                </c:ext>
                <c:ext xmlns:c16="http://schemas.microsoft.com/office/drawing/2014/chart" uri="{C3380CC4-5D6E-409C-BE32-E72D297353CC}">
                  <c16:uniqueId val="{00000032-CD2C-48BD-8DA2-89E0202D4AB1}"/>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{EAF84B08-EC50-452A-A875-FE15420EA2B5}</c15:txfldGUID>
                      <c15:f>Diagramm!$J$51</c15:f>
                      <c15:dlblFieldTableCache>
                        <c:ptCount val="1"/>
                      </c15:dlblFieldTableCache>
                    </c15:dlblFTEntry>
                  </c15:dlblFieldTable>
                  <c15:showDataLabelsRange val="0"/>
                </c:ext>
                <c:ext xmlns:c16="http://schemas.microsoft.com/office/drawing/2014/chart" uri="{C3380CC4-5D6E-409C-BE32-E72D297353CC}">
                  <c16:uniqueId val="{00000033-CD2C-48BD-8DA2-89E0202D4AB1}"/>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{80110591-AFD0-4B9B-8C0A-91A9E43C958A}</c15:txfldGUID>
                      <c15:f>Diagramm!$J$52</c15:f>
                      <c15:dlblFieldTableCache>
                        <c:ptCount val="1"/>
                      </c15:dlblFieldTableCache>
                    </c15:dlblFTEntry>
                  </c15:dlblFieldTable>
                  <c15:showDataLabelsRange val="0"/>
                </c:ext>
                <c:ext xmlns:c16="http://schemas.microsoft.com/office/drawing/2014/chart" uri="{C3380CC4-5D6E-409C-BE32-E72D297353CC}">
                  <c16:uniqueId val="{00000034-CD2C-48BD-8DA2-89E0202D4AB1}"/>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{308E587B-B48D-481A-AA3A-6E3F78CC8855}</c15:txfldGUID>
                      <c15:f>Diagramm!$J$53</c15:f>
                      <c15:dlblFieldTableCache>
                        <c:ptCount val="1"/>
                      </c15:dlblFieldTableCache>
                    </c15:dlblFTEntry>
                  </c15:dlblFieldTable>
                  <c15:showDataLabelsRange val="0"/>
                </c:ext>
                <c:ext xmlns:c16="http://schemas.microsoft.com/office/drawing/2014/chart" uri="{C3380CC4-5D6E-409C-BE32-E72D297353CC}">
                  <c16:uniqueId val="{00000035-CD2C-48BD-8DA2-89E0202D4AB1}"/>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{11A9C227-E3F8-437C-9DAC-3AF1D14A9ED2}</c15:txfldGUID>
                      <c15:f>Diagramm!$J$54</c15:f>
                      <c15:dlblFieldTableCache>
                        <c:ptCount val="1"/>
                      </c15:dlblFieldTableCache>
                    </c15:dlblFTEntry>
                  </c15:dlblFieldTable>
                  <c15:showDataLabelsRange val="0"/>
                </c:ext>
                <c:ext xmlns:c16="http://schemas.microsoft.com/office/drawing/2014/chart" uri="{C3380CC4-5D6E-409C-BE32-E72D297353CC}">
                  <c16:uniqueId val="{00000036-CD2C-48BD-8DA2-89E0202D4AB1}"/>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{47FFB871-3DD1-4908-9003-601E0B8BD65F}</c15:txfldGUID>
                      <c15:f>Diagramm!$J$55</c15:f>
                      <c15:dlblFieldTableCache>
                        <c:ptCount val="1"/>
                      </c15:dlblFieldTableCache>
                    </c15:dlblFTEntry>
                  </c15:dlblFieldTable>
                  <c15:showDataLabelsRange val="0"/>
                </c:ext>
                <c:ext xmlns:c16="http://schemas.microsoft.com/office/drawing/2014/chart" uri="{C3380CC4-5D6E-409C-BE32-E72D297353CC}">
                  <c16:uniqueId val="{00000037-CD2C-48BD-8DA2-89E0202D4AB1}"/>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{0E1B9951-62EB-4AC9-B2AD-65CF8095D75C}</c15:txfldGUID>
                      <c15:f>Diagramm!$J$56</c15:f>
                      <c15:dlblFieldTableCache>
                        <c:ptCount val="1"/>
                      </c15:dlblFieldTableCache>
                    </c15:dlblFTEntry>
                  </c15:dlblFieldTable>
                  <c15:showDataLabelsRange val="0"/>
                </c:ext>
                <c:ext xmlns:c16="http://schemas.microsoft.com/office/drawing/2014/chart" uri="{C3380CC4-5D6E-409C-BE32-E72D297353CC}">
                  <c16:uniqueId val="{00000038-CD2C-48BD-8DA2-89E0202D4AB1}"/>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{73D63D93-FBC4-4589-8220-AD074CA9765B}</c15:txfldGUID>
                      <c15:f>Diagramm!$J$57</c15:f>
                      <c15:dlblFieldTableCache>
                        <c:ptCount val="1"/>
                      </c15:dlblFieldTableCache>
                    </c15:dlblFTEntry>
                  </c15:dlblFieldTable>
                  <c15:showDataLabelsRange val="0"/>
                </c:ext>
                <c:ext xmlns:c16="http://schemas.microsoft.com/office/drawing/2014/chart" uri="{C3380CC4-5D6E-409C-BE32-E72D297353CC}">
                  <c16:uniqueId val="{00000039-CD2C-48BD-8DA2-89E0202D4AB1}"/>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{F0D82004-6C8D-4D70-B04F-0C4BB1CDD2FA}</c15:txfldGUID>
                      <c15:f>Diagramm!$J$58</c15:f>
                      <c15:dlblFieldTableCache>
                        <c:ptCount val="1"/>
                      </c15:dlblFieldTableCache>
                    </c15:dlblFTEntry>
                  </c15:dlblFieldTable>
                  <c15:showDataLabelsRange val="0"/>
                </c:ext>
                <c:ext xmlns:c16="http://schemas.microsoft.com/office/drawing/2014/chart" uri="{C3380CC4-5D6E-409C-BE32-E72D297353CC}">
                  <c16:uniqueId val="{0000003A-CD2C-48BD-8DA2-89E0202D4AB1}"/>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{5750EE88-65DC-4A97-9AE1-27A280A098FD}</c15:txfldGUID>
                      <c15:f>Diagramm!$J$59</c15:f>
                      <c15:dlblFieldTableCache>
                        <c:ptCount val="1"/>
                      </c15:dlblFieldTableCache>
                    </c15:dlblFTEntry>
                  </c15:dlblFieldTable>
                  <c15:showDataLabelsRange val="0"/>
                </c:ext>
                <c:ext xmlns:c16="http://schemas.microsoft.com/office/drawing/2014/chart" uri="{C3380CC4-5D6E-409C-BE32-E72D297353CC}">
                  <c16:uniqueId val="{0000003B-CD2C-48BD-8DA2-89E0202D4AB1}"/>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{F71C903A-D373-4AB6-8FFA-8F09C41F98B0}</c15:txfldGUID>
                      <c15:f>Diagramm!$J$60</c15:f>
                      <c15:dlblFieldTableCache>
                        <c:ptCount val="1"/>
                      </c15:dlblFieldTableCache>
                    </c15:dlblFTEntry>
                  </c15:dlblFieldTable>
                  <c15:showDataLabelsRange val="0"/>
                </c:ext>
                <c:ext xmlns:c16="http://schemas.microsoft.com/office/drawing/2014/chart" uri="{C3380CC4-5D6E-409C-BE32-E72D297353CC}">
                  <c16:uniqueId val="{0000003C-CD2C-48BD-8DA2-89E0202D4AB1}"/>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{A5EF74C9-F8DB-47AB-966C-541351583858}</c15:txfldGUID>
                      <c15:f>Diagramm!$J$61</c15:f>
                      <c15:dlblFieldTableCache>
                        <c:ptCount val="1"/>
                      </c15:dlblFieldTableCache>
                    </c15:dlblFTEntry>
                  </c15:dlblFieldTable>
                  <c15:showDataLabelsRange val="0"/>
                </c:ext>
                <c:ext xmlns:c16="http://schemas.microsoft.com/office/drawing/2014/chart" uri="{C3380CC4-5D6E-409C-BE32-E72D297353CC}">
                  <c16:uniqueId val="{0000003D-CD2C-48BD-8DA2-89E0202D4AB1}"/>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{44F42480-047B-45D2-8C07-3B14F67EA05C}</c15:txfldGUID>
                      <c15:f>Diagramm!$J$62</c15:f>
                      <c15:dlblFieldTableCache>
                        <c:ptCount val="1"/>
                      </c15:dlblFieldTableCache>
                    </c15:dlblFTEntry>
                  </c15:dlblFieldTable>
                  <c15:showDataLabelsRange val="0"/>
                </c:ext>
                <c:ext xmlns:c16="http://schemas.microsoft.com/office/drawing/2014/chart" uri="{C3380CC4-5D6E-409C-BE32-E72D297353CC}">
                  <c16:uniqueId val="{0000003E-CD2C-48BD-8DA2-89E0202D4AB1}"/>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{7383CFDA-7CFC-4733-AAC6-9055059A6BF2}</c15:txfldGUID>
                      <c15:f>Diagramm!$J$63</c15:f>
                      <c15:dlblFieldTableCache>
                        <c:ptCount val="1"/>
                      </c15:dlblFieldTableCache>
                    </c15:dlblFTEntry>
                  </c15:dlblFieldTable>
                  <c15:showDataLabelsRange val="0"/>
                </c:ext>
                <c:ext xmlns:c16="http://schemas.microsoft.com/office/drawing/2014/chart" uri="{C3380CC4-5D6E-409C-BE32-E72D297353CC}">
                  <c16:uniqueId val="{0000003F-CD2C-48BD-8DA2-89E0202D4AB1}"/>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{1D3ED938-6838-467D-AFEB-7C523A05B374}</c15:txfldGUID>
                      <c15:f>Diagramm!$J$64</c15:f>
                      <c15:dlblFieldTableCache>
                        <c:ptCount val="1"/>
                      </c15:dlblFieldTableCache>
                    </c15:dlblFTEntry>
                  </c15:dlblFieldTable>
                  <c15:showDataLabelsRange val="0"/>
                </c:ext>
                <c:ext xmlns:c16="http://schemas.microsoft.com/office/drawing/2014/chart" uri="{C3380CC4-5D6E-409C-BE32-E72D297353CC}">
                  <c16:uniqueId val="{00000040-CD2C-48BD-8DA2-89E0202D4AB1}"/>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{16637FFB-83E2-475D-BEE7-D50FA4207ED7}</c15:txfldGUID>
                      <c15:f>Diagramm!$J$65</c15:f>
                      <c15:dlblFieldTableCache>
                        <c:ptCount val="1"/>
                      </c15:dlblFieldTableCache>
                    </c15:dlblFTEntry>
                  </c15:dlblFieldTable>
                  <c15:showDataLabelsRange val="0"/>
                </c:ext>
                <c:ext xmlns:c16="http://schemas.microsoft.com/office/drawing/2014/chart" uri="{C3380CC4-5D6E-409C-BE32-E72D297353CC}">
                  <c16:uniqueId val="{00000041-CD2C-48BD-8DA2-89E0202D4AB1}"/>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{9609E6D6-C7F5-4027-B361-2F23EF718DE9}</c15:txfldGUID>
                      <c15:f>Diagramm!$J$66</c15:f>
                      <c15:dlblFieldTableCache>
                        <c:ptCount val="1"/>
                      </c15:dlblFieldTableCache>
                    </c15:dlblFTEntry>
                  </c15:dlblFieldTable>
                  <c15:showDataLabelsRange val="0"/>
                </c:ext>
                <c:ext xmlns:c16="http://schemas.microsoft.com/office/drawing/2014/chart" uri="{C3380CC4-5D6E-409C-BE32-E72D297353CC}">
                  <c16:uniqueId val="{00000042-CD2C-48BD-8DA2-89E0202D4AB1}"/>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{F1BB628E-5DCF-4909-B79B-F087908067DE}</c15:txfldGUID>
                      <c15:f>Diagramm!$J$67</c15:f>
                      <c15:dlblFieldTableCache>
                        <c:ptCount val="1"/>
                      </c15:dlblFieldTableCache>
                    </c15:dlblFTEntry>
                  </c15:dlblFieldTable>
                  <c15:showDataLabelsRange val="0"/>
                </c:ext>
                <c:ext xmlns:c16="http://schemas.microsoft.com/office/drawing/2014/chart" uri="{C3380CC4-5D6E-409C-BE32-E72D297353CC}">
                  <c16:uniqueId val="{00000043-CD2C-48BD-8DA2-89E0202D4AB1}"/>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D2C-48BD-8DA2-89E0202D4AB1}"/>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2A5-4686-968E-DBBFC224B11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A5-4686-968E-DBBFC224B11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2A5-4686-968E-DBBFC224B11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A5-4686-968E-DBBFC224B11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2A5-4686-968E-DBBFC224B11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A5-4686-968E-DBBFC224B11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2A5-4686-968E-DBBFC224B11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A5-4686-968E-DBBFC224B11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2A5-4686-968E-DBBFC224B11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2A5-4686-968E-DBBFC224B11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2A5-4686-968E-DBBFC224B11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2A5-4686-968E-DBBFC224B11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2A5-4686-968E-DBBFC224B11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2A5-4686-968E-DBBFC224B11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2A5-4686-968E-DBBFC224B11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2A5-4686-968E-DBBFC224B11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2A5-4686-968E-DBBFC224B11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2A5-4686-968E-DBBFC224B11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2A5-4686-968E-DBBFC224B11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2A5-4686-968E-DBBFC224B11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2A5-4686-968E-DBBFC224B11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2A5-4686-968E-DBBFC224B11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2A5-4686-968E-DBBFC224B11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2A5-4686-968E-DBBFC224B11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2A5-4686-968E-DBBFC224B11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2A5-4686-968E-DBBFC224B11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2A5-4686-968E-DBBFC224B11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2A5-4686-968E-DBBFC224B11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2A5-4686-968E-DBBFC224B11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2A5-4686-968E-DBBFC224B11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2A5-4686-968E-DBBFC224B11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2A5-4686-968E-DBBFC224B11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2A5-4686-968E-DBBFC224B11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2A5-4686-968E-DBBFC224B11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2A5-4686-968E-DBBFC224B11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2A5-4686-968E-DBBFC224B11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2A5-4686-968E-DBBFC224B11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2A5-4686-968E-DBBFC224B11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2A5-4686-968E-DBBFC224B11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2A5-4686-968E-DBBFC224B11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2A5-4686-968E-DBBFC224B11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2A5-4686-968E-DBBFC224B11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2A5-4686-968E-DBBFC224B11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2A5-4686-968E-DBBFC224B11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2A5-4686-968E-DBBFC224B11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2A5-4686-968E-DBBFC224B11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2A5-4686-968E-DBBFC224B11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2A5-4686-968E-DBBFC224B11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2A5-4686-968E-DBBFC224B11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2A5-4686-968E-DBBFC224B11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2A5-4686-968E-DBBFC224B11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2A5-4686-968E-DBBFC224B11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2A5-4686-968E-DBBFC224B11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2A5-4686-968E-DBBFC224B11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2A5-4686-968E-DBBFC224B11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2A5-4686-968E-DBBFC224B11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2A5-4686-968E-DBBFC224B11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2A5-4686-968E-DBBFC224B11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2A5-4686-968E-DBBFC224B11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2A5-4686-968E-DBBFC224B11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2A5-4686-968E-DBBFC224B11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2A5-4686-968E-DBBFC224B11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2A5-4686-968E-DBBFC224B11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2A5-4686-968E-DBBFC224B11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2A5-4686-968E-DBBFC224B11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2A5-4686-968E-DBBFC224B11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2A5-4686-968E-DBBFC224B11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2A5-4686-968E-DBBFC224B11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2A5-4686-968E-DBBFC224B11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100.59268918768099</c:v>
                </c:pt>
                <c:pt idx="2">
                  <c:v>102.51232076879249</c:v>
                </c:pt>
                <c:pt idx="3">
                  <c:v>102.84890243830804</c:v>
                </c:pt>
                <c:pt idx="4">
                  <c:v>100.4511251696125</c:v>
                </c:pt>
                <c:pt idx="5">
                  <c:v>100.35302894132437</c:v>
                </c:pt>
                <c:pt idx="6">
                  <c:v>102.05179715814639</c:v>
                </c:pt>
                <c:pt idx="7">
                  <c:v>101.88203781697712</c:v>
                </c:pt>
                <c:pt idx="8">
                  <c:v>101.65177601165408</c:v>
                </c:pt>
                <c:pt idx="9">
                  <c:v>102.03006326325621</c:v>
                </c:pt>
                <c:pt idx="10">
                  <c:v>103.0533185307887</c:v>
                </c:pt>
                <c:pt idx="11">
                  <c:v>102.88473399474863</c:v>
                </c:pt>
                <c:pt idx="12">
                  <c:v>103.33997098231332</c:v>
                </c:pt>
                <c:pt idx="13">
                  <c:v>103.55672252865055</c:v>
                </c:pt>
                <c:pt idx="14">
                  <c:v>104.81493882202291</c:v>
                </c:pt>
                <c:pt idx="15">
                  <c:v>104.71742999629936</c:v>
                </c:pt>
                <c:pt idx="16">
                  <c:v>103.74821576471003</c:v>
                </c:pt>
                <c:pt idx="17">
                  <c:v>104.09478327782379</c:v>
                </c:pt>
                <c:pt idx="18">
                  <c:v>105.09512984533691</c:v>
                </c:pt>
                <c:pt idx="19">
                  <c:v>105.93922733066651</c:v>
                </c:pt>
                <c:pt idx="20">
                  <c:v>105.0857314043033</c:v>
                </c:pt>
                <c:pt idx="21">
                  <c:v>105.06106049659012</c:v>
                </c:pt>
                <c:pt idx="22">
                  <c:v>106.48609911830876</c:v>
                </c:pt>
                <c:pt idx="23">
                  <c:v>106.16420251290816</c:v>
                </c:pt>
                <c:pt idx="24">
                  <c:v>106.2652357540193</c:v>
                </c:pt>
              </c:numCache>
            </c:numRef>
          </c:val>
          <c:smooth val="0"/>
          <c:extLst>
            <c:ext xmlns:c16="http://schemas.microsoft.com/office/drawing/2014/chart" uri="{C3380CC4-5D6E-409C-BE32-E72D297353CC}">
              <c16:uniqueId val="{00000000-0E84-4731-AABC-310ABB423F7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102.55287009063446</c:v>
                </c:pt>
                <c:pt idx="2">
                  <c:v>105.03776435045317</c:v>
                </c:pt>
                <c:pt idx="3">
                  <c:v>104.93957703927492</c:v>
                </c:pt>
                <c:pt idx="4">
                  <c:v>101.32175226586102</c:v>
                </c:pt>
                <c:pt idx="5">
                  <c:v>101.51057401812689</c:v>
                </c:pt>
                <c:pt idx="6">
                  <c:v>104.13141993957704</c:v>
                </c:pt>
                <c:pt idx="7">
                  <c:v>104.37311178247735</c:v>
                </c:pt>
                <c:pt idx="8">
                  <c:v>102.95317220543807</c:v>
                </c:pt>
                <c:pt idx="9">
                  <c:v>106.83534743202416</c:v>
                </c:pt>
                <c:pt idx="10">
                  <c:v>108.4441087613293</c:v>
                </c:pt>
                <c:pt idx="11">
                  <c:v>109.16163141993958</c:v>
                </c:pt>
                <c:pt idx="12">
                  <c:v>108.16465256797582</c:v>
                </c:pt>
                <c:pt idx="13">
                  <c:v>110.23413897280967</c:v>
                </c:pt>
                <c:pt idx="14">
                  <c:v>111.87311178247734</c:v>
                </c:pt>
                <c:pt idx="15">
                  <c:v>112.87009063444108</c:v>
                </c:pt>
                <c:pt idx="16">
                  <c:v>110.61178247734138</c:v>
                </c:pt>
                <c:pt idx="17">
                  <c:v>112.4320241691843</c:v>
                </c:pt>
                <c:pt idx="18">
                  <c:v>114.15407854984893</c:v>
                </c:pt>
                <c:pt idx="19">
                  <c:v>114.50151057401811</c:v>
                </c:pt>
                <c:pt idx="20">
                  <c:v>114.01057401812689</c:v>
                </c:pt>
                <c:pt idx="21">
                  <c:v>114.74320241691842</c:v>
                </c:pt>
                <c:pt idx="22">
                  <c:v>117.60574018126889</c:v>
                </c:pt>
                <c:pt idx="23">
                  <c:v>117.28851963746223</c:v>
                </c:pt>
                <c:pt idx="24">
                  <c:v>111.9561933534743</c:v>
                </c:pt>
              </c:numCache>
            </c:numRef>
          </c:val>
          <c:smooth val="0"/>
          <c:extLst>
            <c:ext xmlns:c16="http://schemas.microsoft.com/office/drawing/2014/chart" uri="{C3380CC4-5D6E-409C-BE32-E72D297353CC}">
              <c16:uniqueId val="{00000001-0E84-4731-AABC-310ABB423F7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104.72542570465049</c:v>
                </c:pt>
                <c:pt idx="2">
                  <c:v>99.000791040426321</c:v>
                </c:pt>
                <c:pt idx="3">
                  <c:v>102.93101294808278</c:v>
                </c:pt>
                <c:pt idx="4">
                  <c:v>90.320163204130068</c:v>
                </c:pt>
                <c:pt idx="5">
                  <c:v>91.336025646363296</c:v>
                </c:pt>
                <c:pt idx="6">
                  <c:v>88.908780548732253</c:v>
                </c:pt>
                <c:pt idx="7">
                  <c:v>90.124484782880216</c:v>
                </c:pt>
                <c:pt idx="8">
                  <c:v>87.568175194637575</c:v>
                </c:pt>
                <c:pt idx="9">
                  <c:v>89.982930180273939</c:v>
                </c:pt>
                <c:pt idx="10">
                  <c:v>86.631416795037268</c:v>
                </c:pt>
                <c:pt idx="11">
                  <c:v>89.612390191098712</c:v>
                </c:pt>
                <c:pt idx="12">
                  <c:v>85.869519963362336</c:v>
                </c:pt>
                <c:pt idx="13">
                  <c:v>87.959532037137265</c:v>
                </c:pt>
                <c:pt idx="14">
                  <c:v>84.608018651900579</c:v>
                </c:pt>
                <c:pt idx="15">
                  <c:v>85.919480411341027</c:v>
                </c:pt>
                <c:pt idx="16">
                  <c:v>82.468046130146959</c:v>
                </c:pt>
                <c:pt idx="17">
                  <c:v>84.200008326741326</c:v>
                </c:pt>
                <c:pt idx="18">
                  <c:v>80.573712477621882</c:v>
                </c:pt>
                <c:pt idx="19">
                  <c:v>82.480536242141639</c:v>
                </c:pt>
                <c:pt idx="20">
                  <c:v>80.340563720388019</c:v>
                </c:pt>
                <c:pt idx="21">
                  <c:v>81.801906823764526</c:v>
                </c:pt>
                <c:pt idx="22">
                  <c:v>78.508680627836299</c:v>
                </c:pt>
                <c:pt idx="23">
                  <c:v>79.453765768766388</c:v>
                </c:pt>
                <c:pt idx="24">
                  <c:v>75.490236895790829</c:v>
                </c:pt>
              </c:numCache>
            </c:numRef>
          </c:val>
          <c:smooth val="0"/>
          <c:extLst>
            <c:ext xmlns:c16="http://schemas.microsoft.com/office/drawing/2014/chart" uri="{C3380CC4-5D6E-409C-BE32-E72D297353CC}">
              <c16:uniqueId val="{00000002-0E84-4731-AABC-310ABB423F7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0E84-4731-AABC-310ABB423F7C}"/>
                </c:ext>
              </c:extLst>
            </c:dLbl>
            <c:dLbl>
              <c:idx val="1"/>
              <c:delete val="1"/>
              <c:extLst>
                <c:ext xmlns:c15="http://schemas.microsoft.com/office/drawing/2012/chart" uri="{CE6537A1-D6FC-4f65-9D91-7224C49458BB}"/>
                <c:ext xmlns:c16="http://schemas.microsoft.com/office/drawing/2014/chart" uri="{C3380CC4-5D6E-409C-BE32-E72D297353CC}">
                  <c16:uniqueId val="{00000004-0E84-4731-AABC-310ABB423F7C}"/>
                </c:ext>
              </c:extLst>
            </c:dLbl>
            <c:dLbl>
              <c:idx val="2"/>
              <c:delete val="1"/>
              <c:extLst>
                <c:ext xmlns:c15="http://schemas.microsoft.com/office/drawing/2012/chart" uri="{CE6537A1-D6FC-4f65-9D91-7224C49458BB}"/>
                <c:ext xmlns:c16="http://schemas.microsoft.com/office/drawing/2014/chart" uri="{C3380CC4-5D6E-409C-BE32-E72D297353CC}">
                  <c16:uniqueId val="{00000005-0E84-4731-AABC-310ABB423F7C}"/>
                </c:ext>
              </c:extLst>
            </c:dLbl>
            <c:dLbl>
              <c:idx val="3"/>
              <c:delete val="1"/>
              <c:extLst>
                <c:ext xmlns:c15="http://schemas.microsoft.com/office/drawing/2012/chart" uri="{CE6537A1-D6FC-4f65-9D91-7224C49458BB}"/>
                <c:ext xmlns:c16="http://schemas.microsoft.com/office/drawing/2014/chart" uri="{C3380CC4-5D6E-409C-BE32-E72D297353CC}">
                  <c16:uniqueId val="{00000006-0E84-4731-AABC-310ABB423F7C}"/>
                </c:ext>
              </c:extLst>
            </c:dLbl>
            <c:dLbl>
              <c:idx val="4"/>
              <c:delete val="1"/>
              <c:extLst>
                <c:ext xmlns:c15="http://schemas.microsoft.com/office/drawing/2012/chart" uri="{CE6537A1-D6FC-4f65-9D91-7224C49458BB}"/>
                <c:ext xmlns:c16="http://schemas.microsoft.com/office/drawing/2014/chart" uri="{C3380CC4-5D6E-409C-BE32-E72D297353CC}">
                  <c16:uniqueId val="{00000007-0E84-4731-AABC-310ABB423F7C}"/>
                </c:ext>
              </c:extLst>
            </c:dLbl>
            <c:dLbl>
              <c:idx val="5"/>
              <c:delete val="1"/>
              <c:extLst>
                <c:ext xmlns:c15="http://schemas.microsoft.com/office/drawing/2012/chart" uri="{CE6537A1-D6FC-4f65-9D91-7224C49458BB}"/>
                <c:ext xmlns:c16="http://schemas.microsoft.com/office/drawing/2014/chart" uri="{C3380CC4-5D6E-409C-BE32-E72D297353CC}">
                  <c16:uniqueId val="{00000008-0E84-4731-AABC-310ABB423F7C}"/>
                </c:ext>
              </c:extLst>
            </c:dLbl>
            <c:dLbl>
              <c:idx val="6"/>
              <c:delete val="1"/>
              <c:extLst>
                <c:ext xmlns:c15="http://schemas.microsoft.com/office/drawing/2012/chart" uri="{CE6537A1-D6FC-4f65-9D91-7224C49458BB}"/>
                <c:ext xmlns:c16="http://schemas.microsoft.com/office/drawing/2014/chart" uri="{C3380CC4-5D6E-409C-BE32-E72D297353CC}">
                  <c16:uniqueId val="{00000009-0E84-4731-AABC-310ABB423F7C}"/>
                </c:ext>
              </c:extLst>
            </c:dLbl>
            <c:dLbl>
              <c:idx val="7"/>
              <c:delete val="1"/>
              <c:extLst>
                <c:ext xmlns:c15="http://schemas.microsoft.com/office/drawing/2012/chart" uri="{CE6537A1-D6FC-4f65-9D91-7224C49458BB}"/>
                <c:ext xmlns:c16="http://schemas.microsoft.com/office/drawing/2014/chart" uri="{C3380CC4-5D6E-409C-BE32-E72D297353CC}">
                  <c16:uniqueId val="{0000000A-0E84-4731-AABC-310ABB423F7C}"/>
                </c:ext>
              </c:extLst>
            </c:dLbl>
            <c:dLbl>
              <c:idx val="8"/>
              <c:delete val="1"/>
              <c:extLst>
                <c:ext xmlns:c15="http://schemas.microsoft.com/office/drawing/2012/chart" uri="{CE6537A1-D6FC-4f65-9D91-7224C49458BB}"/>
                <c:ext xmlns:c16="http://schemas.microsoft.com/office/drawing/2014/chart" uri="{C3380CC4-5D6E-409C-BE32-E72D297353CC}">
                  <c16:uniqueId val="{0000000B-0E84-4731-AABC-310ABB423F7C}"/>
                </c:ext>
              </c:extLst>
            </c:dLbl>
            <c:dLbl>
              <c:idx val="9"/>
              <c:delete val="1"/>
              <c:extLst>
                <c:ext xmlns:c15="http://schemas.microsoft.com/office/drawing/2012/chart" uri="{CE6537A1-D6FC-4f65-9D91-7224C49458BB}"/>
                <c:ext xmlns:c16="http://schemas.microsoft.com/office/drawing/2014/chart" uri="{C3380CC4-5D6E-409C-BE32-E72D297353CC}">
                  <c16:uniqueId val="{0000000C-0E84-4731-AABC-310ABB423F7C}"/>
                </c:ext>
              </c:extLst>
            </c:dLbl>
            <c:dLbl>
              <c:idx val="10"/>
              <c:delete val="1"/>
              <c:extLst>
                <c:ext xmlns:c15="http://schemas.microsoft.com/office/drawing/2012/chart" uri="{CE6537A1-D6FC-4f65-9D91-7224C49458BB}"/>
                <c:ext xmlns:c16="http://schemas.microsoft.com/office/drawing/2014/chart" uri="{C3380CC4-5D6E-409C-BE32-E72D297353CC}">
                  <c16:uniqueId val="{0000000D-0E84-4731-AABC-310ABB423F7C}"/>
                </c:ext>
              </c:extLst>
            </c:dLbl>
            <c:dLbl>
              <c:idx val="11"/>
              <c:delete val="1"/>
              <c:extLst>
                <c:ext xmlns:c15="http://schemas.microsoft.com/office/drawing/2012/chart" uri="{CE6537A1-D6FC-4f65-9D91-7224C49458BB}"/>
                <c:ext xmlns:c16="http://schemas.microsoft.com/office/drawing/2014/chart" uri="{C3380CC4-5D6E-409C-BE32-E72D297353CC}">
                  <c16:uniqueId val="{0000000E-0E84-4731-AABC-310ABB423F7C}"/>
                </c:ext>
              </c:extLst>
            </c:dLbl>
            <c:dLbl>
              <c:idx val="12"/>
              <c:delete val="1"/>
              <c:extLst>
                <c:ext xmlns:c15="http://schemas.microsoft.com/office/drawing/2012/chart" uri="{CE6537A1-D6FC-4f65-9D91-7224C49458BB}"/>
                <c:ext xmlns:c16="http://schemas.microsoft.com/office/drawing/2014/chart" uri="{C3380CC4-5D6E-409C-BE32-E72D297353CC}">
                  <c16:uniqueId val="{0000000F-0E84-4731-AABC-310ABB423F7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E84-4731-AABC-310ABB423F7C}"/>
                </c:ext>
              </c:extLst>
            </c:dLbl>
            <c:dLbl>
              <c:idx val="14"/>
              <c:delete val="1"/>
              <c:extLst>
                <c:ext xmlns:c15="http://schemas.microsoft.com/office/drawing/2012/chart" uri="{CE6537A1-D6FC-4f65-9D91-7224C49458BB}"/>
                <c:ext xmlns:c16="http://schemas.microsoft.com/office/drawing/2014/chart" uri="{C3380CC4-5D6E-409C-BE32-E72D297353CC}">
                  <c16:uniqueId val="{00000011-0E84-4731-AABC-310ABB423F7C}"/>
                </c:ext>
              </c:extLst>
            </c:dLbl>
            <c:dLbl>
              <c:idx val="15"/>
              <c:delete val="1"/>
              <c:extLst>
                <c:ext xmlns:c15="http://schemas.microsoft.com/office/drawing/2012/chart" uri="{CE6537A1-D6FC-4f65-9D91-7224C49458BB}"/>
                <c:ext xmlns:c16="http://schemas.microsoft.com/office/drawing/2014/chart" uri="{C3380CC4-5D6E-409C-BE32-E72D297353CC}">
                  <c16:uniqueId val="{00000012-0E84-4731-AABC-310ABB423F7C}"/>
                </c:ext>
              </c:extLst>
            </c:dLbl>
            <c:dLbl>
              <c:idx val="16"/>
              <c:delete val="1"/>
              <c:extLst>
                <c:ext xmlns:c15="http://schemas.microsoft.com/office/drawing/2012/chart" uri="{CE6537A1-D6FC-4f65-9D91-7224C49458BB}"/>
                <c:ext xmlns:c16="http://schemas.microsoft.com/office/drawing/2014/chart" uri="{C3380CC4-5D6E-409C-BE32-E72D297353CC}">
                  <c16:uniqueId val="{00000013-0E84-4731-AABC-310ABB423F7C}"/>
                </c:ext>
              </c:extLst>
            </c:dLbl>
            <c:dLbl>
              <c:idx val="17"/>
              <c:delete val="1"/>
              <c:extLst>
                <c:ext xmlns:c15="http://schemas.microsoft.com/office/drawing/2012/chart" uri="{CE6537A1-D6FC-4f65-9D91-7224C49458BB}"/>
                <c:ext xmlns:c16="http://schemas.microsoft.com/office/drawing/2014/chart" uri="{C3380CC4-5D6E-409C-BE32-E72D297353CC}">
                  <c16:uniqueId val="{00000014-0E84-4731-AABC-310ABB423F7C}"/>
                </c:ext>
              </c:extLst>
            </c:dLbl>
            <c:dLbl>
              <c:idx val="18"/>
              <c:delete val="1"/>
              <c:extLst>
                <c:ext xmlns:c15="http://schemas.microsoft.com/office/drawing/2012/chart" uri="{CE6537A1-D6FC-4f65-9D91-7224C49458BB}"/>
                <c:ext xmlns:c16="http://schemas.microsoft.com/office/drawing/2014/chart" uri="{C3380CC4-5D6E-409C-BE32-E72D297353CC}">
                  <c16:uniqueId val="{00000015-0E84-4731-AABC-310ABB423F7C}"/>
                </c:ext>
              </c:extLst>
            </c:dLbl>
            <c:dLbl>
              <c:idx val="19"/>
              <c:delete val="1"/>
              <c:extLst>
                <c:ext xmlns:c15="http://schemas.microsoft.com/office/drawing/2012/chart" uri="{CE6537A1-D6FC-4f65-9D91-7224C49458BB}"/>
                <c:ext xmlns:c16="http://schemas.microsoft.com/office/drawing/2014/chart" uri="{C3380CC4-5D6E-409C-BE32-E72D297353CC}">
                  <c16:uniqueId val="{00000016-0E84-4731-AABC-310ABB423F7C}"/>
                </c:ext>
              </c:extLst>
            </c:dLbl>
            <c:dLbl>
              <c:idx val="20"/>
              <c:delete val="1"/>
              <c:extLst>
                <c:ext xmlns:c15="http://schemas.microsoft.com/office/drawing/2012/chart" uri="{CE6537A1-D6FC-4f65-9D91-7224C49458BB}"/>
                <c:ext xmlns:c16="http://schemas.microsoft.com/office/drawing/2014/chart" uri="{C3380CC4-5D6E-409C-BE32-E72D297353CC}">
                  <c16:uniqueId val="{00000017-0E84-4731-AABC-310ABB423F7C}"/>
                </c:ext>
              </c:extLst>
            </c:dLbl>
            <c:dLbl>
              <c:idx val="21"/>
              <c:delete val="1"/>
              <c:extLst>
                <c:ext xmlns:c15="http://schemas.microsoft.com/office/drawing/2012/chart" uri="{CE6537A1-D6FC-4f65-9D91-7224C49458BB}"/>
                <c:ext xmlns:c16="http://schemas.microsoft.com/office/drawing/2014/chart" uri="{C3380CC4-5D6E-409C-BE32-E72D297353CC}">
                  <c16:uniqueId val="{00000018-0E84-4731-AABC-310ABB423F7C}"/>
                </c:ext>
              </c:extLst>
            </c:dLbl>
            <c:dLbl>
              <c:idx val="22"/>
              <c:delete val="1"/>
              <c:extLst>
                <c:ext xmlns:c15="http://schemas.microsoft.com/office/drawing/2012/chart" uri="{CE6537A1-D6FC-4f65-9D91-7224C49458BB}"/>
                <c:ext xmlns:c16="http://schemas.microsoft.com/office/drawing/2014/chart" uri="{C3380CC4-5D6E-409C-BE32-E72D297353CC}">
                  <c16:uniqueId val="{00000019-0E84-4731-AABC-310ABB423F7C}"/>
                </c:ext>
              </c:extLst>
            </c:dLbl>
            <c:dLbl>
              <c:idx val="23"/>
              <c:delete val="1"/>
              <c:extLst>
                <c:ext xmlns:c15="http://schemas.microsoft.com/office/drawing/2012/chart" uri="{CE6537A1-D6FC-4f65-9D91-7224C49458BB}"/>
                <c:ext xmlns:c16="http://schemas.microsoft.com/office/drawing/2014/chart" uri="{C3380CC4-5D6E-409C-BE32-E72D297353CC}">
                  <c16:uniqueId val="{0000001A-0E84-4731-AABC-310ABB423F7C}"/>
                </c:ext>
              </c:extLst>
            </c:dLbl>
            <c:dLbl>
              <c:idx val="24"/>
              <c:delete val="1"/>
              <c:extLst>
                <c:ext xmlns:c15="http://schemas.microsoft.com/office/drawing/2012/chart" uri="{CE6537A1-D6FC-4f65-9D91-7224C49458BB}"/>
                <c:ext xmlns:c16="http://schemas.microsoft.com/office/drawing/2014/chart" uri="{C3380CC4-5D6E-409C-BE32-E72D297353CC}">
                  <c16:uniqueId val="{0000001B-0E84-4731-AABC-310ABB423F7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0E84-4731-AABC-310ABB423F7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Karlsruhe, Stadt (08212)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180907</v>
      </c>
      <c r="F11" s="238">
        <v>180735</v>
      </c>
      <c r="G11" s="238">
        <v>181283</v>
      </c>
      <c r="H11" s="238">
        <v>178857</v>
      </c>
      <c r="I11" s="265">
        <v>178899</v>
      </c>
      <c r="J11" s="263">
        <v>2008</v>
      </c>
      <c r="K11" s="266">
        <v>1.1224210308609885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12.180291531007645</v>
      </c>
      <c r="E13" s="115">
        <v>22035</v>
      </c>
      <c r="F13" s="114">
        <v>21562</v>
      </c>
      <c r="G13" s="114">
        <v>21849</v>
      </c>
      <c r="H13" s="114">
        <v>21701</v>
      </c>
      <c r="I13" s="140">
        <v>21504</v>
      </c>
      <c r="J13" s="115">
        <v>531</v>
      </c>
      <c r="K13" s="116">
        <v>2.4693080357142856</v>
      </c>
    </row>
    <row r="14" spans="1:255" ht="14.1" customHeight="1" x14ac:dyDescent="0.2">
      <c r="A14" s="306" t="s">
        <v>230</v>
      </c>
      <c r="B14" s="307"/>
      <c r="C14" s="308"/>
      <c r="D14" s="113">
        <v>52.540808260597984</v>
      </c>
      <c r="E14" s="115">
        <v>95050</v>
      </c>
      <c r="F14" s="114">
        <v>95522</v>
      </c>
      <c r="G14" s="114">
        <v>96019</v>
      </c>
      <c r="H14" s="114">
        <v>94357</v>
      </c>
      <c r="I14" s="140">
        <v>94947</v>
      </c>
      <c r="J14" s="115">
        <v>103</v>
      </c>
      <c r="K14" s="116">
        <v>0.10848157393071925</v>
      </c>
    </row>
    <row r="15" spans="1:255" ht="14.1" customHeight="1" x14ac:dyDescent="0.2">
      <c r="A15" s="306" t="s">
        <v>231</v>
      </c>
      <c r="B15" s="307"/>
      <c r="C15" s="308"/>
      <c r="D15" s="113">
        <v>15.720784712587131</v>
      </c>
      <c r="E15" s="115">
        <v>28440</v>
      </c>
      <c r="F15" s="114">
        <v>28426</v>
      </c>
      <c r="G15" s="114">
        <v>28521</v>
      </c>
      <c r="H15" s="114">
        <v>28201</v>
      </c>
      <c r="I15" s="140">
        <v>28063</v>
      </c>
      <c r="J15" s="115">
        <v>377</v>
      </c>
      <c r="K15" s="116">
        <v>1.3434059081352672</v>
      </c>
    </row>
    <row r="16" spans="1:255" ht="14.1" customHeight="1" x14ac:dyDescent="0.2">
      <c r="A16" s="306" t="s">
        <v>232</v>
      </c>
      <c r="B16" s="307"/>
      <c r="C16" s="308"/>
      <c r="D16" s="113">
        <v>18.931826850260077</v>
      </c>
      <c r="E16" s="115">
        <v>34249</v>
      </c>
      <c r="F16" s="114">
        <v>34083</v>
      </c>
      <c r="G16" s="114">
        <v>33753</v>
      </c>
      <c r="H16" s="114">
        <v>33484</v>
      </c>
      <c r="I16" s="140">
        <v>33264</v>
      </c>
      <c r="J16" s="115">
        <v>985</v>
      </c>
      <c r="K16" s="116">
        <v>2.9611592111592113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0.28522942727478762</v>
      </c>
      <c r="E18" s="115">
        <v>516</v>
      </c>
      <c r="F18" s="114">
        <v>495</v>
      </c>
      <c r="G18" s="114">
        <v>538</v>
      </c>
      <c r="H18" s="114">
        <v>510</v>
      </c>
      <c r="I18" s="140">
        <v>495</v>
      </c>
      <c r="J18" s="115">
        <v>21</v>
      </c>
      <c r="K18" s="116">
        <v>4.2424242424242422</v>
      </c>
    </row>
    <row r="19" spans="1:255" ht="14.1" customHeight="1" x14ac:dyDescent="0.2">
      <c r="A19" s="306" t="s">
        <v>235</v>
      </c>
      <c r="B19" s="307" t="s">
        <v>236</v>
      </c>
      <c r="C19" s="308"/>
      <c r="D19" s="113">
        <v>0.16914768361644381</v>
      </c>
      <c r="E19" s="115">
        <v>306</v>
      </c>
      <c r="F19" s="114">
        <v>257</v>
      </c>
      <c r="G19" s="114">
        <v>301</v>
      </c>
      <c r="H19" s="114">
        <v>291</v>
      </c>
      <c r="I19" s="140">
        <v>279</v>
      </c>
      <c r="J19" s="115">
        <v>27</v>
      </c>
      <c r="K19" s="116">
        <v>9.67741935483871</v>
      </c>
    </row>
    <row r="20" spans="1:255" ht="14.1" customHeight="1" x14ac:dyDescent="0.2">
      <c r="A20" s="306">
        <v>12</v>
      </c>
      <c r="B20" s="307" t="s">
        <v>237</v>
      </c>
      <c r="C20" s="308"/>
      <c r="D20" s="113">
        <v>0.53508156124417516</v>
      </c>
      <c r="E20" s="115">
        <v>968</v>
      </c>
      <c r="F20" s="114">
        <v>950</v>
      </c>
      <c r="G20" s="114">
        <v>982</v>
      </c>
      <c r="H20" s="114">
        <v>980</v>
      </c>
      <c r="I20" s="140">
        <v>978</v>
      </c>
      <c r="J20" s="115">
        <v>-10</v>
      </c>
      <c r="K20" s="116">
        <v>-1.0224948875255624</v>
      </c>
    </row>
    <row r="21" spans="1:255" ht="14.1" customHeight="1" x14ac:dyDescent="0.2">
      <c r="A21" s="306">
        <v>21</v>
      </c>
      <c r="B21" s="307" t="s">
        <v>238</v>
      </c>
      <c r="C21" s="308"/>
      <c r="D21" s="113">
        <v>5.3065939958100015E-2</v>
      </c>
      <c r="E21" s="115">
        <v>96</v>
      </c>
      <c r="F21" s="114">
        <v>102</v>
      </c>
      <c r="G21" s="114">
        <v>109</v>
      </c>
      <c r="H21" s="114">
        <v>106</v>
      </c>
      <c r="I21" s="140">
        <v>102</v>
      </c>
      <c r="J21" s="115">
        <v>-6</v>
      </c>
      <c r="K21" s="116">
        <v>-5.882352941176471</v>
      </c>
    </row>
    <row r="22" spans="1:255" ht="14.1" customHeight="1" x14ac:dyDescent="0.2">
      <c r="A22" s="306">
        <v>22</v>
      </c>
      <c r="B22" s="307" t="s">
        <v>239</v>
      </c>
      <c r="C22" s="308"/>
      <c r="D22" s="113">
        <v>1.1011182541305753</v>
      </c>
      <c r="E22" s="115">
        <v>1992</v>
      </c>
      <c r="F22" s="114">
        <v>1863</v>
      </c>
      <c r="G22" s="114">
        <v>1916</v>
      </c>
      <c r="H22" s="114">
        <v>1929</v>
      </c>
      <c r="I22" s="140">
        <v>2011</v>
      </c>
      <c r="J22" s="115">
        <v>-19</v>
      </c>
      <c r="K22" s="116">
        <v>-0.94480358030830436</v>
      </c>
    </row>
    <row r="23" spans="1:255" ht="14.1" customHeight="1" x14ac:dyDescent="0.2">
      <c r="A23" s="306">
        <v>23</v>
      </c>
      <c r="B23" s="307" t="s">
        <v>240</v>
      </c>
      <c r="C23" s="308"/>
      <c r="D23" s="113">
        <v>0.73794822754232836</v>
      </c>
      <c r="E23" s="115">
        <v>1335</v>
      </c>
      <c r="F23" s="114">
        <v>1326</v>
      </c>
      <c r="G23" s="114">
        <v>1338</v>
      </c>
      <c r="H23" s="114">
        <v>1316</v>
      </c>
      <c r="I23" s="140">
        <v>1308</v>
      </c>
      <c r="J23" s="115">
        <v>27</v>
      </c>
      <c r="K23" s="116">
        <v>2.0642201834862384</v>
      </c>
    </row>
    <row r="24" spans="1:255" ht="14.1" customHeight="1" x14ac:dyDescent="0.2">
      <c r="A24" s="306">
        <v>24</v>
      </c>
      <c r="B24" s="307" t="s">
        <v>241</v>
      </c>
      <c r="C24" s="308"/>
      <c r="D24" s="113">
        <v>1.1000127137147817</v>
      </c>
      <c r="E24" s="115">
        <v>1990</v>
      </c>
      <c r="F24" s="114">
        <v>2002</v>
      </c>
      <c r="G24" s="114">
        <v>2080</v>
      </c>
      <c r="H24" s="114">
        <v>2064</v>
      </c>
      <c r="I24" s="140">
        <v>2099</v>
      </c>
      <c r="J24" s="115">
        <v>-109</v>
      </c>
      <c r="K24" s="116">
        <v>-5.1929490233444495</v>
      </c>
    </row>
    <row r="25" spans="1:255" ht="14.1" customHeight="1" x14ac:dyDescent="0.2">
      <c r="A25" s="306">
        <v>25</v>
      </c>
      <c r="B25" s="307" t="s">
        <v>242</v>
      </c>
      <c r="C25" s="308"/>
      <c r="D25" s="113">
        <v>3.5377293305400013</v>
      </c>
      <c r="E25" s="115">
        <v>6400</v>
      </c>
      <c r="F25" s="114">
        <v>6559</v>
      </c>
      <c r="G25" s="114">
        <v>6808</v>
      </c>
      <c r="H25" s="114">
        <v>6835</v>
      </c>
      <c r="I25" s="140">
        <v>6692</v>
      </c>
      <c r="J25" s="115">
        <v>-292</v>
      </c>
      <c r="K25" s="116">
        <v>-4.3634190077704726</v>
      </c>
    </row>
    <row r="26" spans="1:255" ht="14.1" customHeight="1" x14ac:dyDescent="0.2">
      <c r="A26" s="306">
        <v>26</v>
      </c>
      <c r="B26" s="307" t="s">
        <v>243</v>
      </c>
      <c r="C26" s="308"/>
      <c r="D26" s="113">
        <v>3.1789814656149291</v>
      </c>
      <c r="E26" s="115">
        <v>5751</v>
      </c>
      <c r="F26" s="114">
        <v>5833</v>
      </c>
      <c r="G26" s="114">
        <v>5867</v>
      </c>
      <c r="H26" s="114">
        <v>5745</v>
      </c>
      <c r="I26" s="140">
        <v>5738</v>
      </c>
      <c r="J26" s="115">
        <v>13</v>
      </c>
      <c r="K26" s="116">
        <v>0.2265597769257581</v>
      </c>
    </row>
    <row r="27" spans="1:255" ht="14.1" customHeight="1" x14ac:dyDescent="0.2">
      <c r="A27" s="306">
        <v>27</v>
      </c>
      <c r="B27" s="307" t="s">
        <v>244</v>
      </c>
      <c r="C27" s="308"/>
      <c r="D27" s="113">
        <v>2.5902811942047572</v>
      </c>
      <c r="E27" s="115">
        <v>4686</v>
      </c>
      <c r="F27" s="114">
        <v>4675</v>
      </c>
      <c r="G27" s="114">
        <v>4749</v>
      </c>
      <c r="H27" s="114">
        <v>4794</v>
      </c>
      <c r="I27" s="140">
        <v>4683</v>
      </c>
      <c r="J27" s="115">
        <v>3</v>
      </c>
      <c r="K27" s="116">
        <v>6.4061499039077513E-2</v>
      </c>
    </row>
    <row r="28" spans="1:255" ht="14.1" customHeight="1" x14ac:dyDescent="0.2">
      <c r="A28" s="306">
        <v>28</v>
      </c>
      <c r="B28" s="307" t="s">
        <v>245</v>
      </c>
      <c r="C28" s="308"/>
      <c r="D28" s="113">
        <v>0.16970045382434068</v>
      </c>
      <c r="E28" s="115">
        <v>307</v>
      </c>
      <c r="F28" s="114">
        <v>313</v>
      </c>
      <c r="G28" s="114">
        <v>327</v>
      </c>
      <c r="H28" s="114">
        <v>347</v>
      </c>
      <c r="I28" s="140">
        <v>344</v>
      </c>
      <c r="J28" s="115">
        <v>-37</v>
      </c>
      <c r="K28" s="116">
        <v>-10.755813953488373</v>
      </c>
    </row>
    <row r="29" spans="1:255" ht="14.1" customHeight="1" x14ac:dyDescent="0.2">
      <c r="A29" s="306">
        <v>29</v>
      </c>
      <c r="B29" s="307" t="s">
        <v>246</v>
      </c>
      <c r="C29" s="308"/>
      <c r="D29" s="113">
        <v>1.6643910959774912</v>
      </c>
      <c r="E29" s="115">
        <v>3011</v>
      </c>
      <c r="F29" s="114">
        <v>3075</v>
      </c>
      <c r="G29" s="114">
        <v>3045</v>
      </c>
      <c r="H29" s="114">
        <v>3034</v>
      </c>
      <c r="I29" s="140">
        <v>3112</v>
      </c>
      <c r="J29" s="115">
        <v>-101</v>
      </c>
      <c r="K29" s="116">
        <v>-3.2455012853470437</v>
      </c>
    </row>
    <row r="30" spans="1:255" ht="14.1" customHeight="1" x14ac:dyDescent="0.2">
      <c r="A30" s="306" t="s">
        <v>247</v>
      </c>
      <c r="B30" s="307" t="s">
        <v>248</v>
      </c>
      <c r="C30" s="308"/>
      <c r="D30" s="113">
        <v>0.23603287877196572</v>
      </c>
      <c r="E30" s="115">
        <v>427</v>
      </c>
      <c r="F30" s="114">
        <v>420</v>
      </c>
      <c r="G30" s="114">
        <v>429</v>
      </c>
      <c r="H30" s="114">
        <v>428</v>
      </c>
      <c r="I30" s="140">
        <v>450</v>
      </c>
      <c r="J30" s="115">
        <v>-23</v>
      </c>
      <c r="K30" s="116">
        <v>-5.1111111111111107</v>
      </c>
    </row>
    <row r="31" spans="1:255" ht="14.1" customHeight="1" x14ac:dyDescent="0.2">
      <c r="A31" s="306" t="s">
        <v>249</v>
      </c>
      <c r="B31" s="307" t="s">
        <v>250</v>
      </c>
      <c r="C31" s="308"/>
      <c r="D31" s="113">
        <v>1.3962975451475068</v>
      </c>
      <c r="E31" s="115">
        <v>2526</v>
      </c>
      <c r="F31" s="114">
        <v>2597</v>
      </c>
      <c r="G31" s="114">
        <v>2559</v>
      </c>
      <c r="H31" s="114">
        <v>2552</v>
      </c>
      <c r="I31" s="140">
        <v>2608</v>
      </c>
      <c r="J31" s="115">
        <v>-82</v>
      </c>
      <c r="K31" s="116">
        <v>-3.1441717791411041</v>
      </c>
    </row>
    <row r="32" spans="1:255" ht="14.1" customHeight="1" x14ac:dyDescent="0.2">
      <c r="A32" s="306">
        <v>31</v>
      </c>
      <c r="B32" s="307" t="s">
        <v>251</v>
      </c>
      <c r="C32" s="308"/>
      <c r="D32" s="113">
        <v>1.856202358117707</v>
      </c>
      <c r="E32" s="115">
        <v>3358</v>
      </c>
      <c r="F32" s="114">
        <v>3331</v>
      </c>
      <c r="G32" s="114">
        <v>3261</v>
      </c>
      <c r="H32" s="114">
        <v>3278</v>
      </c>
      <c r="I32" s="140">
        <v>3239</v>
      </c>
      <c r="J32" s="115">
        <v>119</v>
      </c>
      <c r="K32" s="116">
        <v>3.6739734485952456</v>
      </c>
    </row>
    <row r="33" spans="1:11" ht="14.1" customHeight="1" x14ac:dyDescent="0.2">
      <c r="A33" s="306">
        <v>32</v>
      </c>
      <c r="B33" s="307" t="s">
        <v>252</v>
      </c>
      <c r="C33" s="308"/>
      <c r="D33" s="113">
        <v>1.1547369642965724</v>
      </c>
      <c r="E33" s="115">
        <v>2089</v>
      </c>
      <c r="F33" s="114">
        <v>1832</v>
      </c>
      <c r="G33" s="114">
        <v>1877</v>
      </c>
      <c r="H33" s="114">
        <v>1824</v>
      </c>
      <c r="I33" s="140">
        <v>1819</v>
      </c>
      <c r="J33" s="115">
        <v>270</v>
      </c>
      <c r="K33" s="116">
        <v>14.843320505772402</v>
      </c>
    </row>
    <row r="34" spans="1:11" ht="14.1" customHeight="1" x14ac:dyDescent="0.2">
      <c r="A34" s="306">
        <v>33</v>
      </c>
      <c r="B34" s="307" t="s">
        <v>253</v>
      </c>
      <c r="C34" s="308"/>
      <c r="D34" s="113">
        <v>0.74402869982919395</v>
      </c>
      <c r="E34" s="115">
        <v>1346</v>
      </c>
      <c r="F34" s="114">
        <v>1281</v>
      </c>
      <c r="G34" s="114">
        <v>1377</v>
      </c>
      <c r="H34" s="114">
        <v>1363</v>
      </c>
      <c r="I34" s="140">
        <v>1374</v>
      </c>
      <c r="J34" s="115">
        <v>-28</v>
      </c>
      <c r="K34" s="116">
        <v>-2.0378457059679769</v>
      </c>
    </row>
    <row r="35" spans="1:11" ht="14.1" customHeight="1" x14ac:dyDescent="0.2">
      <c r="A35" s="306">
        <v>34</v>
      </c>
      <c r="B35" s="307" t="s">
        <v>254</v>
      </c>
      <c r="C35" s="308"/>
      <c r="D35" s="113">
        <v>1.8633883708203662</v>
      </c>
      <c r="E35" s="115">
        <v>3371</v>
      </c>
      <c r="F35" s="114">
        <v>3380</v>
      </c>
      <c r="G35" s="114">
        <v>3368</v>
      </c>
      <c r="H35" s="114">
        <v>3286</v>
      </c>
      <c r="I35" s="140">
        <v>3228</v>
      </c>
      <c r="J35" s="115">
        <v>143</v>
      </c>
      <c r="K35" s="116">
        <v>4.4299876084262699</v>
      </c>
    </row>
    <row r="36" spans="1:11" ht="14.1" customHeight="1" x14ac:dyDescent="0.2">
      <c r="A36" s="306">
        <v>41</v>
      </c>
      <c r="B36" s="307" t="s">
        <v>255</v>
      </c>
      <c r="C36" s="308"/>
      <c r="D36" s="113">
        <v>1.4598661190556474</v>
      </c>
      <c r="E36" s="115">
        <v>2641</v>
      </c>
      <c r="F36" s="114">
        <v>2654</v>
      </c>
      <c r="G36" s="114">
        <v>2694</v>
      </c>
      <c r="H36" s="114">
        <v>2674</v>
      </c>
      <c r="I36" s="140">
        <v>2654</v>
      </c>
      <c r="J36" s="115">
        <v>-13</v>
      </c>
      <c r="K36" s="116">
        <v>-0.48982667671439339</v>
      </c>
    </row>
    <row r="37" spans="1:11" ht="14.1" customHeight="1" x14ac:dyDescent="0.2">
      <c r="A37" s="306">
        <v>42</v>
      </c>
      <c r="B37" s="307" t="s">
        <v>256</v>
      </c>
      <c r="C37" s="308"/>
      <c r="D37" s="113">
        <v>0.3471396905592376</v>
      </c>
      <c r="E37" s="115">
        <v>628</v>
      </c>
      <c r="F37" s="114">
        <v>602</v>
      </c>
      <c r="G37" s="114">
        <v>592</v>
      </c>
      <c r="H37" s="114">
        <v>578</v>
      </c>
      <c r="I37" s="140">
        <v>574</v>
      </c>
      <c r="J37" s="115">
        <v>54</v>
      </c>
      <c r="K37" s="116">
        <v>9.4076655052264808</v>
      </c>
    </row>
    <row r="38" spans="1:11" ht="14.1" customHeight="1" x14ac:dyDescent="0.2">
      <c r="A38" s="306">
        <v>43</v>
      </c>
      <c r="B38" s="307" t="s">
        <v>257</v>
      </c>
      <c r="C38" s="308"/>
      <c r="D38" s="113">
        <v>7.4928001680421428</v>
      </c>
      <c r="E38" s="115">
        <v>13555</v>
      </c>
      <c r="F38" s="114">
        <v>13454</v>
      </c>
      <c r="G38" s="114">
        <v>13310</v>
      </c>
      <c r="H38" s="114">
        <v>13106</v>
      </c>
      <c r="I38" s="140">
        <v>13046</v>
      </c>
      <c r="J38" s="115">
        <v>509</v>
      </c>
      <c r="K38" s="116">
        <v>3.9015790280545759</v>
      </c>
    </row>
    <row r="39" spans="1:11" ht="14.1" customHeight="1" x14ac:dyDescent="0.2">
      <c r="A39" s="306">
        <v>51</v>
      </c>
      <c r="B39" s="307" t="s">
        <v>258</v>
      </c>
      <c r="C39" s="308"/>
      <c r="D39" s="113">
        <v>5.5746875466399866</v>
      </c>
      <c r="E39" s="115">
        <v>10085</v>
      </c>
      <c r="F39" s="114">
        <v>9905</v>
      </c>
      <c r="G39" s="114">
        <v>9967</v>
      </c>
      <c r="H39" s="114">
        <v>9846</v>
      </c>
      <c r="I39" s="140">
        <v>9780</v>
      </c>
      <c r="J39" s="115">
        <v>305</v>
      </c>
      <c r="K39" s="116">
        <v>3.1186094069529653</v>
      </c>
    </row>
    <row r="40" spans="1:11" ht="14.1" customHeight="1" x14ac:dyDescent="0.2">
      <c r="A40" s="306" t="s">
        <v>259</v>
      </c>
      <c r="B40" s="307" t="s">
        <v>260</v>
      </c>
      <c r="C40" s="308"/>
      <c r="D40" s="113">
        <v>4.1236657509106891</v>
      </c>
      <c r="E40" s="115">
        <v>7460</v>
      </c>
      <c r="F40" s="114">
        <v>7297</v>
      </c>
      <c r="G40" s="114">
        <v>7365</v>
      </c>
      <c r="H40" s="114">
        <v>7294</v>
      </c>
      <c r="I40" s="140">
        <v>7229</v>
      </c>
      <c r="J40" s="115">
        <v>231</v>
      </c>
      <c r="K40" s="116">
        <v>3.1954627196016046</v>
      </c>
    </row>
    <row r="41" spans="1:11" ht="14.1" customHeight="1" x14ac:dyDescent="0.2">
      <c r="A41" s="306"/>
      <c r="B41" s="307" t="s">
        <v>261</v>
      </c>
      <c r="C41" s="308"/>
      <c r="D41" s="113">
        <v>3.0059643905432072</v>
      </c>
      <c r="E41" s="115">
        <v>5438</v>
      </c>
      <c r="F41" s="114">
        <v>5287</v>
      </c>
      <c r="G41" s="114">
        <v>5400</v>
      </c>
      <c r="H41" s="114">
        <v>5419</v>
      </c>
      <c r="I41" s="140">
        <v>5295</v>
      </c>
      <c r="J41" s="115">
        <v>143</v>
      </c>
      <c r="K41" s="116">
        <v>2.7006610009442871</v>
      </c>
    </row>
    <row r="42" spans="1:11" ht="14.1" customHeight="1" x14ac:dyDescent="0.2">
      <c r="A42" s="306">
        <v>52</v>
      </c>
      <c r="B42" s="307" t="s">
        <v>262</v>
      </c>
      <c r="C42" s="308"/>
      <c r="D42" s="113">
        <v>2.4426915486962915</v>
      </c>
      <c r="E42" s="115">
        <v>4419</v>
      </c>
      <c r="F42" s="114">
        <v>4413</v>
      </c>
      <c r="G42" s="114">
        <v>4627</v>
      </c>
      <c r="H42" s="114">
        <v>4577</v>
      </c>
      <c r="I42" s="140">
        <v>4803</v>
      </c>
      <c r="J42" s="115">
        <v>-384</v>
      </c>
      <c r="K42" s="116">
        <v>-7.9950031230480949</v>
      </c>
    </row>
    <row r="43" spans="1:11" ht="14.1" customHeight="1" x14ac:dyDescent="0.2">
      <c r="A43" s="306" t="s">
        <v>263</v>
      </c>
      <c r="B43" s="307" t="s">
        <v>264</v>
      </c>
      <c r="C43" s="308"/>
      <c r="D43" s="113">
        <v>1.9916310590524413</v>
      </c>
      <c r="E43" s="115">
        <v>3603</v>
      </c>
      <c r="F43" s="114">
        <v>3619</v>
      </c>
      <c r="G43" s="114">
        <v>3815</v>
      </c>
      <c r="H43" s="114">
        <v>3781</v>
      </c>
      <c r="I43" s="140">
        <v>3957</v>
      </c>
      <c r="J43" s="115">
        <v>-354</v>
      </c>
      <c r="K43" s="116">
        <v>-8.9461713419257016</v>
      </c>
    </row>
    <row r="44" spans="1:11" ht="14.1" customHeight="1" x14ac:dyDescent="0.2">
      <c r="A44" s="306">
        <v>53</v>
      </c>
      <c r="B44" s="307" t="s">
        <v>265</v>
      </c>
      <c r="C44" s="308"/>
      <c r="D44" s="113">
        <v>1.6262499516326068</v>
      </c>
      <c r="E44" s="115">
        <v>2942</v>
      </c>
      <c r="F44" s="114">
        <v>2919</v>
      </c>
      <c r="G44" s="114">
        <v>2933</v>
      </c>
      <c r="H44" s="114">
        <v>2848</v>
      </c>
      <c r="I44" s="140">
        <v>2845</v>
      </c>
      <c r="J44" s="115">
        <v>97</v>
      </c>
      <c r="K44" s="116">
        <v>3.4094903339191562</v>
      </c>
    </row>
    <row r="45" spans="1:11" ht="14.1" customHeight="1" x14ac:dyDescent="0.2">
      <c r="A45" s="306" t="s">
        <v>266</v>
      </c>
      <c r="B45" s="307" t="s">
        <v>267</v>
      </c>
      <c r="C45" s="308"/>
      <c r="D45" s="113">
        <v>1.5825811052087537</v>
      </c>
      <c r="E45" s="115">
        <v>2863</v>
      </c>
      <c r="F45" s="114">
        <v>2843</v>
      </c>
      <c r="G45" s="114">
        <v>2852</v>
      </c>
      <c r="H45" s="114">
        <v>2769</v>
      </c>
      <c r="I45" s="140">
        <v>2766</v>
      </c>
      <c r="J45" s="115">
        <v>97</v>
      </c>
      <c r="K45" s="116">
        <v>3.5068691250903834</v>
      </c>
    </row>
    <row r="46" spans="1:11" ht="14.1" customHeight="1" x14ac:dyDescent="0.2">
      <c r="A46" s="306">
        <v>54</v>
      </c>
      <c r="B46" s="307" t="s">
        <v>268</v>
      </c>
      <c r="C46" s="308"/>
      <c r="D46" s="113">
        <v>2.6803827380919478</v>
      </c>
      <c r="E46" s="115">
        <v>4849</v>
      </c>
      <c r="F46" s="114">
        <v>4840</v>
      </c>
      <c r="G46" s="114">
        <v>4835</v>
      </c>
      <c r="H46" s="114">
        <v>4687</v>
      </c>
      <c r="I46" s="140">
        <v>4652</v>
      </c>
      <c r="J46" s="115">
        <v>197</v>
      </c>
      <c r="K46" s="116">
        <v>4.2347377472055028</v>
      </c>
    </row>
    <row r="47" spans="1:11" ht="14.1" customHeight="1" x14ac:dyDescent="0.2">
      <c r="A47" s="306">
        <v>61</v>
      </c>
      <c r="B47" s="307" t="s">
        <v>269</v>
      </c>
      <c r="C47" s="308"/>
      <c r="D47" s="113">
        <v>3.5366237901242075</v>
      </c>
      <c r="E47" s="115">
        <v>6398</v>
      </c>
      <c r="F47" s="114">
        <v>6397</v>
      </c>
      <c r="G47" s="114">
        <v>6401</v>
      </c>
      <c r="H47" s="114">
        <v>6431</v>
      </c>
      <c r="I47" s="140">
        <v>6476</v>
      </c>
      <c r="J47" s="115">
        <v>-78</v>
      </c>
      <c r="K47" s="116">
        <v>-1.2044471896232243</v>
      </c>
    </row>
    <row r="48" spans="1:11" ht="14.1" customHeight="1" x14ac:dyDescent="0.2">
      <c r="A48" s="306">
        <v>62</v>
      </c>
      <c r="B48" s="307" t="s">
        <v>270</v>
      </c>
      <c r="C48" s="308"/>
      <c r="D48" s="113">
        <v>5.1031745593039517</v>
      </c>
      <c r="E48" s="115">
        <v>9232</v>
      </c>
      <c r="F48" s="114">
        <v>9319</v>
      </c>
      <c r="G48" s="114">
        <v>9289</v>
      </c>
      <c r="H48" s="114">
        <v>9151</v>
      </c>
      <c r="I48" s="140">
        <v>9192</v>
      </c>
      <c r="J48" s="115">
        <v>40</v>
      </c>
      <c r="K48" s="116">
        <v>0.4351610095735422</v>
      </c>
    </row>
    <row r="49" spans="1:11" ht="14.1" customHeight="1" x14ac:dyDescent="0.2">
      <c r="A49" s="306">
        <v>63</v>
      </c>
      <c r="B49" s="307" t="s">
        <v>271</v>
      </c>
      <c r="C49" s="308"/>
      <c r="D49" s="113">
        <v>2.07675767106856</v>
      </c>
      <c r="E49" s="115">
        <v>3757</v>
      </c>
      <c r="F49" s="114">
        <v>3837</v>
      </c>
      <c r="G49" s="114">
        <v>3863</v>
      </c>
      <c r="H49" s="114">
        <v>3889</v>
      </c>
      <c r="I49" s="140">
        <v>3869</v>
      </c>
      <c r="J49" s="115">
        <v>-112</v>
      </c>
      <c r="K49" s="116">
        <v>-2.8948048591367277</v>
      </c>
    </row>
    <row r="50" spans="1:11" ht="14.1" customHeight="1" x14ac:dyDescent="0.2">
      <c r="A50" s="306" t="s">
        <v>272</v>
      </c>
      <c r="B50" s="307" t="s">
        <v>273</v>
      </c>
      <c r="C50" s="308"/>
      <c r="D50" s="113">
        <v>0.33442597577760946</v>
      </c>
      <c r="E50" s="115">
        <v>605</v>
      </c>
      <c r="F50" s="114">
        <v>600</v>
      </c>
      <c r="G50" s="114">
        <v>619</v>
      </c>
      <c r="H50" s="114">
        <v>611</v>
      </c>
      <c r="I50" s="140">
        <v>632</v>
      </c>
      <c r="J50" s="115">
        <v>-27</v>
      </c>
      <c r="K50" s="116">
        <v>-4.2721518987341769</v>
      </c>
    </row>
    <row r="51" spans="1:11" ht="14.1" customHeight="1" x14ac:dyDescent="0.2">
      <c r="A51" s="306" t="s">
        <v>274</v>
      </c>
      <c r="B51" s="307" t="s">
        <v>275</v>
      </c>
      <c r="C51" s="308"/>
      <c r="D51" s="113">
        <v>1.5051932761031912</v>
      </c>
      <c r="E51" s="115">
        <v>2723</v>
      </c>
      <c r="F51" s="114">
        <v>2809</v>
      </c>
      <c r="G51" s="114">
        <v>2808</v>
      </c>
      <c r="H51" s="114">
        <v>2832</v>
      </c>
      <c r="I51" s="140">
        <v>2774</v>
      </c>
      <c r="J51" s="115">
        <v>-51</v>
      </c>
      <c r="K51" s="116">
        <v>-1.8385003604902668</v>
      </c>
    </row>
    <row r="52" spans="1:11" ht="14.1" customHeight="1" x14ac:dyDescent="0.2">
      <c r="A52" s="306">
        <v>71</v>
      </c>
      <c r="B52" s="307" t="s">
        <v>276</v>
      </c>
      <c r="C52" s="308"/>
      <c r="D52" s="113">
        <v>16.148076083291414</v>
      </c>
      <c r="E52" s="115">
        <v>29213</v>
      </c>
      <c r="F52" s="114">
        <v>29236</v>
      </c>
      <c r="G52" s="114">
        <v>29139</v>
      </c>
      <c r="H52" s="114">
        <v>28683</v>
      </c>
      <c r="I52" s="140">
        <v>28687</v>
      </c>
      <c r="J52" s="115">
        <v>526</v>
      </c>
      <c r="K52" s="116">
        <v>1.8335831561334401</v>
      </c>
    </row>
    <row r="53" spans="1:11" ht="14.1" customHeight="1" x14ac:dyDescent="0.2">
      <c r="A53" s="306" t="s">
        <v>277</v>
      </c>
      <c r="B53" s="307" t="s">
        <v>278</v>
      </c>
      <c r="C53" s="308"/>
      <c r="D53" s="113">
        <v>7.7785823655248274</v>
      </c>
      <c r="E53" s="115">
        <v>14072</v>
      </c>
      <c r="F53" s="114">
        <v>14019</v>
      </c>
      <c r="G53" s="114">
        <v>13991</v>
      </c>
      <c r="H53" s="114">
        <v>13594</v>
      </c>
      <c r="I53" s="140">
        <v>13522</v>
      </c>
      <c r="J53" s="115">
        <v>550</v>
      </c>
      <c r="K53" s="116">
        <v>4.0674456441354829</v>
      </c>
    </row>
    <row r="54" spans="1:11" ht="14.1" customHeight="1" x14ac:dyDescent="0.2">
      <c r="A54" s="306" t="s">
        <v>279</v>
      </c>
      <c r="B54" s="307" t="s">
        <v>280</v>
      </c>
      <c r="C54" s="308"/>
      <c r="D54" s="113">
        <v>6.7084192430364773</v>
      </c>
      <c r="E54" s="115">
        <v>12136</v>
      </c>
      <c r="F54" s="114">
        <v>12217</v>
      </c>
      <c r="G54" s="114">
        <v>12166</v>
      </c>
      <c r="H54" s="114">
        <v>12157</v>
      </c>
      <c r="I54" s="140">
        <v>12242</v>
      </c>
      <c r="J54" s="115">
        <v>-106</v>
      </c>
      <c r="K54" s="116">
        <v>-0.86587158960954091</v>
      </c>
    </row>
    <row r="55" spans="1:11" ht="14.1" customHeight="1" x14ac:dyDescent="0.2">
      <c r="A55" s="306">
        <v>72</v>
      </c>
      <c r="B55" s="307" t="s">
        <v>281</v>
      </c>
      <c r="C55" s="308"/>
      <c r="D55" s="113">
        <v>6.0909749208156674</v>
      </c>
      <c r="E55" s="115">
        <v>11019</v>
      </c>
      <c r="F55" s="114">
        <v>11053</v>
      </c>
      <c r="G55" s="114">
        <v>11344</v>
      </c>
      <c r="H55" s="114">
        <v>11104</v>
      </c>
      <c r="I55" s="140">
        <v>11195</v>
      </c>
      <c r="J55" s="115">
        <v>-176</v>
      </c>
      <c r="K55" s="116">
        <v>-1.5721304153640019</v>
      </c>
    </row>
    <row r="56" spans="1:11" ht="14.1" customHeight="1" x14ac:dyDescent="0.2">
      <c r="A56" s="306" t="s">
        <v>282</v>
      </c>
      <c r="B56" s="307" t="s">
        <v>283</v>
      </c>
      <c r="C56" s="308"/>
      <c r="D56" s="113">
        <v>4.1242185211185856</v>
      </c>
      <c r="E56" s="115">
        <v>7461</v>
      </c>
      <c r="F56" s="114">
        <v>7505</v>
      </c>
      <c r="G56" s="114">
        <v>7810</v>
      </c>
      <c r="H56" s="114">
        <v>7611</v>
      </c>
      <c r="I56" s="140">
        <v>7689</v>
      </c>
      <c r="J56" s="115">
        <v>-228</v>
      </c>
      <c r="K56" s="116">
        <v>-2.96527506827936</v>
      </c>
    </row>
    <row r="57" spans="1:11" ht="14.1" customHeight="1" x14ac:dyDescent="0.2">
      <c r="A57" s="306" t="s">
        <v>284</v>
      </c>
      <c r="B57" s="307" t="s">
        <v>285</v>
      </c>
      <c r="C57" s="308"/>
      <c r="D57" s="113">
        <v>1.4969017229847381</v>
      </c>
      <c r="E57" s="115">
        <v>2708</v>
      </c>
      <c r="F57" s="114">
        <v>2696</v>
      </c>
      <c r="G57" s="114">
        <v>2684</v>
      </c>
      <c r="H57" s="114">
        <v>2663</v>
      </c>
      <c r="I57" s="140">
        <v>2671</v>
      </c>
      <c r="J57" s="115">
        <v>37</v>
      </c>
      <c r="K57" s="116">
        <v>1.3852489704230626</v>
      </c>
    </row>
    <row r="58" spans="1:11" ht="14.1" customHeight="1" x14ac:dyDescent="0.2">
      <c r="A58" s="306">
        <v>73</v>
      </c>
      <c r="B58" s="307" t="s">
        <v>286</v>
      </c>
      <c r="C58" s="308"/>
      <c r="D58" s="113">
        <v>4.3884426804932923</v>
      </c>
      <c r="E58" s="115">
        <v>7939</v>
      </c>
      <c r="F58" s="114">
        <v>7969</v>
      </c>
      <c r="G58" s="114">
        <v>7943</v>
      </c>
      <c r="H58" s="114">
        <v>7795</v>
      </c>
      <c r="I58" s="140">
        <v>7790</v>
      </c>
      <c r="J58" s="115">
        <v>149</v>
      </c>
      <c r="K58" s="116">
        <v>1.9127086007702183</v>
      </c>
    </row>
    <row r="59" spans="1:11" ht="14.1" customHeight="1" x14ac:dyDescent="0.2">
      <c r="A59" s="306" t="s">
        <v>287</v>
      </c>
      <c r="B59" s="307" t="s">
        <v>288</v>
      </c>
      <c r="C59" s="308"/>
      <c r="D59" s="113">
        <v>3.3249128004997042</v>
      </c>
      <c r="E59" s="115">
        <v>6015</v>
      </c>
      <c r="F59" s="114">
        <v>6050</v>
      </c>
      <c r="G59" s="114">
        <v>6032</v>
      </c>
      <c r="H59" s="114">
        <v>5931</v>
      </c>
      <c r="I59" s="140">
        <v>5930</v>
      </c>
      <c r="J59" s="115">
        <v>85</v>
      </c>
      <c r="K59" s="116">
        <v>1.4333895446880269</v>
      </c>
    </row>
    <row r="60" spans="1:11" ht="14.1" customHeight="1" x14ac:dyDescent="0.2">
      <c r="A60" s="306">
        <v>81</v>
      </c>
      <c r="B60" s="307" t="s">
        <v>289</v>
      </c>
      <c r="C60" s="308"/>
      <c r="D60" s="113">
        <v>7.1080721033459184</v>
      </c>
      <c r="E60" s="115">
        <v>12859</v>
      </c>
      <c r="F60" s="114">
        <v>12987</v>
      </c>
      <c r="G60" s="114">
        <v>12832</v>
      </c>
      <c r="H60" s="114">
        <v>12654</v>
      </c>
      <c r="I60" s="140">
        <v>12645</v>
      </c>
      <c r="J60" s="115">
        <v>214</v>
      </c>
      <c r="K60" s="116">
        <v>1.6923685251087386</v>
      </c>
    </row>
    <row r="61" spans="1:11" ht="14.1" customHeight="1" x14ac:dyDescent="0.2">
      <c r="A61" s="306" t="s">
        <v>290</v>
      </c>
      <c r="B61" s="307" t="s">
        <v>291</v>
      </c>
      <c r="C61" s="308"/>
      <c r="D61" s="113">
        <v>1.718562576351385</v>
      </c>
      <c r="E61" s="115">
        <v>3109</v>
      </c>
      <c r="F61" s="114">
        <v>3122</v>
      </c>
      <c r="G61" s="114">
        <v>3126</v>
      </c>
      <c r="H61" s="114">
        <v>3036</v>
      </c>
      <c r="I61" s="140">
        <v>3054</v>
      </c>
      <c r="J61" s="115">
        <v>55</v>
      </c>
      <c r="K61" s="116">
        <v>1.8009168303863785</v>
      </c>
    </row>
    <row r="62" spans="1:11" ht="14.1" customHeight="1" x14ac:dyDescent="0.2">
      <c r="A62" s="306" t="s">
        <v>292</v>
      </c>
      <c r="B62" s="307" t="s">
        <v>293</v>
      </c>
      <c r="C62" s="308"/>
      <c r="D62" s="113">
        <v>3.1242572150331385</v>
      </c>
      <c r="E62" s="115">
        <v>5652</v>
      </c>
      <c r="F62" s="114">
        <v>5714</v>
      </c>
      <c r="G62" s="114">
        <v>5619</v>
      </c>
      <c r="H62" s="114">
        <v>5583</v>
      </c>
      <c r="I62" s="140">
        <v>5582</v>
      </c>
      <c r="J62" s="115">
        <v>70</v>
      </c>
      <c r="K62" s="116">
        <v>1.254030813328556</v>
      </c>
    </row>
    <row r="63" spans="1:11" ht="14.1" customHeight="1" x14ac:dyDescent="0.2">
      <c r="A63" s="306"/>
      <c r="B63" s="307" t="s">
        <v>294</v>
      </c>
      <c r="C63" s="308"/>
      <c r="D63" s="113">
        <v>2.7395291503369132</v>
      </c>
      <c r="E63" s="115">
        <v>4956</v>
      </c>
      <c r="F63" s="114">
        <v>5009</v>
      </c>
      <c r="G63" s="114">
        <v>4960</v>
      </c>
      <c r="H63" s="114">
        <v>4938</v>
      </c>
      <c r="I63" s="140">
        <v>4932</v>
      </c>
      <c r="J63" s="115">
        <v>24</v>
      </c>
      <c r="K63" s="116">
        <v>0.48661800486618007</v>
      </c>
    </row>
    <row r="64" spans="1:11" ht="14.1" customHeight="1" x14ac:dyDescent="0.2">
      <c r="A64" s="306" t="s">
        <v>295</v>
      </c>
      <c r="B64" s="307" t="s">
        <v>296</v>
      </c>
      <c r="C64" s="308"/>
      <c r="D64" s="113">
        <v>0.89161834533765971</v>
      </c>
      <c r="E64" s="115">
        <v>1613</v>
      </c>
      <c r="F64" s="114">
        <v>1593</v>
      </c>
      <c r="G64" s="114">
        <v>1590</v>
      </c>
      <c r="H64" s="114">
        <v>1557</v>
      </c>
      <c r="I64" s="140">
        <v>1543</v>
      </c>
      <c r="J64" s="115">
        <v>70</v>
      </c>
      <c r="K64" s="116">
        <v>4.5366169799092679</v>
      </c>
    </row>
    <row r="65" spans="1:11" ht="14.1" customHeight="1" x14ac:dyDescent="0.2">
      <c r="A65" s="306" t="s">
        <v>297</v>
      </c>
      <c r="B65" s="307" t="s">
        <v>298</v>
      </c>
      <c r="C65" s="308"/>
      <c r="D65" s="113">
        <v>0.41844704737793453</v>
      </c>
      <c r="E65" s="115">
        <v>757</v>
      </c>
      <c r="F65" s="114">
        <v>782</v>
      </c>
      <c r="G65" s="114">
        <v>761</v>
      </c>
      <c r="H65" s="114">
        <v>769</v>
      </c>
      <c r="I65" s="140">
        <v>770</v>
      </c>
      <c r="J65" s="115">
        <v>-13</v>
      </c>
      <c r="K65" s="116">
        <v>-1.6883116883116882</v>
      </c>
    </row>
    <row r="66" spans="1:11" ht="14.1" customHeight="1" x14ac:dyDescent="0.2">
      <c r="A66" s="306">
        <v>82</v>
      </c>
      <c r="B66" s="307" t="s">
        <v>299</v>
      </c>
      <c r="C66" s="308"/>
      <c r="D66" s="113">
        <v>2.1242959089476914</v>
      </c>
      <c r="E66" s="115">
        <v>3843</v>
      </c>
      <c r="F66" s="114">
        <v>3877</v>
      </c>
      <c r="G66" s="114">
        <v>3907</v>
      </c>
      <c r="H66" s="114">
        <v>3818</v>
      </c>
      <c r="I66" s="140">
        <v>3866</v>
      </c>
      <c r="J66" s="115">
        <v>-23</v>
      </c>
      <c r="K66" s="116">
        <v>-0.59493016037247803</v>
      </c>
    </row>
    <row r="67" spans="1:11" ht="14.1" customHeight="1" x14ac:dyDescent="0.2">
      <c r="A67" s="306" t="s">
        <v>300</v>
      </c>
      <c r="B67" s="307" t="s">
        <v>301</v>
      </c>
      <c r="C67" s="308"/>
      <c r="D67" s="113">
        <v>1.2387580358968973</v>
      </c>
      <c r="E67" s="115">
        <v>2241</v>
      </c>
      <c r="F67" s="114">
        <v>2245</v>
      </c>
      <c r="G67" s="114">
        <v>2244</v>
      </c>
      <c r="H67" s="114">
        <v>2186</v>
      </c>
      <c r="I67" s="140">
        <v>2209</v>
      </c>
      <c r="J67" s="115">
        <v>32</v>
      </c>
      <c r="K67" s="116">
        <v>1.4486192847442281</v>
      </c>
    </row>
    <row r="68" spans="1:11" ht="14.1" customHeight="1" x14ac:dyDescent="0.2">
      <c r="A68" s="306" t="s">
        <v>302</v>
      </c>
      <c r="B68" s="307" t="s">
        <v>303</v>
      </c>
      <c r="C68" s="308"/>
      <c r="D68" s="113">
        <v>0.44442724714908766</v>
      </c>
      <c r="E68" s="115">
        <v>804</v>
      </c>
      <c r="F68" s="114">
        <v>813</v>
      </c>
      <c r="G68" s="114">
        <v>849</v>
      </c>
      <c r="H68" s="114">
        <v>840</v>
      </c>
      <c r="I68" s="140">
        <v>863</v>
      </c>
      <c r="J68" s="115">
        <v>-59</v>
      </c>
      <c r="K68" s="116">
        <v>-6.8366164542294321</v>
      </c>
    </row>
    <row r="69" spans="1:11" ht="14.1" customHeight="1" x14ac:dyDescent="0.2">
      <c r="A69" s="306">
        <v>83</v>
      </c>
      <c r="B69" s="307" t="s">
        <v>304</v>
      </c>
      <c r="C69" s="308"/>
      <c r="D69" s="113">
        <v>4.9019662036294891</v>
      </c>
      <c r="E69" s="115">
        <v>8868</v>
      </c>
      <c r="F69" s="114">
        <v>8817</v>
      </c>
      <c r="G69" s="114">
        <v>8683</v>
      </c>
      <c r="H69" s="114">
        <v>8458</v>
      </c>
      <c r="I69" s="140">
        <v>8485</v>
      </c>
      <c r="J69" s="115">
        <v>383</v>
      </c>
      <c r="K69" s="116">
        <v>4.5138479670005891</v>
      </c>
    </row>
    <row r="70" spans="1:11" ht="14.1" customHeight="1" x14ac:dyDescent="0.2">
      <c r="A70" s="306" t="s">
        <v>305</v>
      </c>
      <c r="B70" s="307" t="s">
        <v>306</v>
      </c>
      <c r="C70" s="308"/>
      <c r="D70" s="113">
        <v>4.1977369587688704</v>
      </c>
      <c r="E70" s="115">
        <v>7594</v>
      </c>
      <c r="F70" s="114">
        <v>7553</v>
      </c>
      <c r="G70" s="114">
        <v>7434</v>
      </c>
      <c r="H70" s="114">
        <v>7223</v>
      </c>
      <c r="I70" s="140">
        <v>7248</v>
      </c>
      <c r="J70" s="115">
        <v>346</v>
      </c>
      <c r="K70" s="116">
        <v>4.7737306843267104</v>
      </c>
    </row>
    <row r="71" spans="1:11" ht="14.1" customHeight="1" x14ac:dyDescent="0.2">
      <c r="A71" s="306"/>
      <c r="B71" s="307" t="s">
        <v>307</v>
      </c>
      <c r="C71" s="308"/>
      <c r="D71" s="113">
        <v>2.4730939101306197</v>
      </c>
      <c r="E71" s="115">
        <v>4474</v>
      </c>
      <c r="F71" s="114">
        <v>4488</v>
      </c>
      <c r="G71" s="114">
        <v>4451</v>
      </c>
      <c r="H71" s="114">
        <v>4297</v>
      </c>
      <c r="I71" s="140">
        <v>4317</v>
      </c>
      <c r="J71" s="115">
        <v>157</v>
      </c>
      <c r="K71" s="116">
        <v>3.6367848042622191</v>
      </c>
    </row>
    <row r="72" spans="1:11" ht="14.1" customHeight="1" x14ac:dyDescent="0.2">
      <c r="A72" s="306">
        <v>84</v>
      </c>
      <c r="B72" s="307" t="s">
        <v>308</v>
      </c>
      <c r="C72" s="308"/>
      <c r="D72" s="113">
        <v>1.9380123488864445</v>
      </c>
      <c r="E72" s="115">
        <v>3506</v>
      </c>
      <c r="F72" s="114">
        <v>3493</v>
      </c>
      <c r="G72" s="114">
        <v>3413</v>
      </c>
      <c r="H72" s="114">
        <v>3409</v>
      </c>
      <c r="I72" s="140">
        <v>3370</v>
      </c>
      <c r="J72" s="115">
        <v>136</v>
      </c>
      <c r="K72" s="116">
        <v>4.0356083086053411</v>
      </c>
    </row>
    <row r="73" spans="1:11" ht="14.1" customHeight="1" x14ac:dyDescent="0.2">
      <c r="A73" s="306" t="s">
        <v>309</v>
      </c>
      <c r="B73" s="307" t="s">
        <v>310</v>
      </c>
      <c r="C73" s="308"/>
      <c r="D73" s="113">
        <v>0.39025576677519386</v>
      </c>
      <c r="E73" s="115">
        <v>706</v>
      </c>
      <c r="F73" s="114">
        <v>686</v>
      </c>
      <c r="G73" s="114">
        <v>674</v>
      </c>
      <c r="H73" s="114">
        <v>677</v>
      </c>
      <c r="I73" s="140">
        <v>685</v>
      </c>
      <c r="J73" s="115">
        <v>21</v>
      </c>
      <c r="K73" s="116">
        <v>3.0656934306569341</v>
      </c>
    </row>
    <row r="74" spans="1:11" ht="14.1" customHeight="1" x14ac:dyDescent="0.2">
      <c r="A74" s="306" t="s">
        <v>311</v>
      </c>
      <c r="B74" s="307" t="s">
        <v>312</v>
      </c>
      <c r="C74" s="308"/>
      <c r="D74" s="113">
        <v>0.37754205199356577</v>
      </c>
      <c r="E74" s="115">
        <v>683</v>
      </c>
      <c r="F74" s="114">
        <v>676</v>
      </c>
      <c r="G74" s="114">
        <v>678</v>
      </c>
      <c r="H74" s="114">
        <v>659</v>
      </c>
      <c r="I74" s="140">
        <v>654</v>
      </c>
      <c r="J74" s="115">
        <v>29</v>
      </c>
      <c r="K74" s="116">
        <v>4.4342507645259941</v>
      </c>
    </row>
    <row r="75" spans="1:11" ht="14.1" customHeight="1" x14ac:dyDescent="0.2">
      <c r="A75" s="306" t="s">
        <v>313</v>
      </c>
      <c r="B75" s="307" t="s">
        <v>314</v>
      </c>
      <c r="C75" s="308"/>
      <c r="D75" s="113">
        <v>0.67769627488156903</v>
      </c>
      <c r="E75" s="115">
        <v>1226</v>
      </c>
      <c r="F75" s="114">
        <v>1219</v>
      </c>
      <c r="G75" s="114">
        <v>1166</v>
      </c>
      <c r="H75" s="114">
        <v>1173</v>
      </c>
      <c r="I75" s="140">
        <v>1133</v>
      </c>
      <c r="J75" s="115">
        <v>93</v>
      </c>
      <c r="K75" s="116">
        <v>8.2082965578111207</v>
      </c>
    </row>
    <row r="76" spans="1:11" ht="14.1" customHeight="1" x14ac:dyDescent="0.2">
      <c r="A76" s="306">
        <v>91</v>
      </c>
      <c r="B76" s="307" t="s">
        <v>315</v>
      </c>
      <c r="C76" s="308"/>
      <c r="D76" s="113">
        <v>0.33829536723288761</v>
      </c>
      <c r="E76" s="115">
        <v>612</v>
      </c>
      <c r="F76" s="114">
        <v>557</v>
      </c>
      <c r="G76" s="114">
        <v>557</v>
      </c>
      <c r="H76" s="114">
        <v>530</v>
      </c>
      <c r="I76" s="140">
        <v>527</v>
      </c>
      <c r="J76" s="115">
        <v>85</v>
      </c>
      <c r="K76" s="116">
        <v>16.129032258064516</v>
      </c>
    </row>
    <row r="77" spans="1:11" ht="14.1" customHeight="1" x14ac:dyDescent="0.2">
      <c r="A77" s="306">
        <v>92</v>
      </c>
      <c r="B77" s="307" t="s">
        <v>316</v>
      </c>
      <c r="C77" s="308"/>
      <c r="D77" s="113">
        <v>2.7649565799001699</v>
      </c>
      <c r="E77" s="115">
        <v>5002</v>
      </c>
      <c r="F77" s="114">
        <v>5019</v>
      </c>
      <c r="G77" s="114">
        <v>4960</v>
      </c>
      <c r="H77" s="114">
        <v>4922</v>
      </c>
      <c r="I77" s="140">
        <v>4913</v>
      </c>
      <c r="J77" s="115">
        <v>89</v>
      </c>
      <c r="K77" s="116">
        <v>1.8115204559332383</v>
      </c>
    </row>
    <row r="78" spans="1:11" ht="14.1" customHeight="1" x14ac:dyDescent="0.2">
      <c r="A78" s="306">
        <v>93</v>
      </c>
      <c r="B78" s="307" t="s">
        <v>317</v>
      </c>
      <c r="C78" s="308"/>
      <c r="D78" s="113">
        <v>0.15643396883481567</v>
      </c>
      <c r="E78" s="115">
        <v>283</v>
      </c>
      <c r="F78" s="114">
        <v>282</v>
      </c>
      <c r="G78" s="114">
        <v>274</v>
      </c>
      <c r="H78" s="114">
        <v>262</v>
      </c>
      <c r="I78" s="140">
        <v>263</v>
      </c>
      <c r="J78" s="115">
        <v>20</v>
      </c>
      <c r="K78" s="116">
        <v>7.6045627376425857</v>
      </c>
    </row>
    <row r="79" spans="1:11" ht="14.1" customHeight="1" x14ac:dyDescent="0.2">
      <c r="A79" s="306">
        <v>94</v>
      </c>
      <c r="B79" s="307" t="s">
        <v>318</v>
      </c>
      <c r="C79" s="308"/>
      <c r="D79" s="113">
        <v>0.49528210627560015</v>
      </c>
      <c r="E79" s="115">
        <v>896</v>
      </c>
      <c r="F79" s="114">
        <v>935</v>
      </c>
      <c r="G79" s="114">
        <v>924</v>
      </c>
      <c r="H79" s="114">
        <v>898</v>
      </c>
      <c r="I79" s="140">
        <v>915</v>
      </c>
      <c r="J79" s="115">
        <v>-19</v>
      </c>
      <c r="K79" s="116">
        <v>-2.0765027322404372</v>
      </c>
    </row>
    <row r="80" spans="1:11" ht="14.1" customHeight="1" x14ac:dyDescent="0.2">
      <c r="A80" s="306" t="s">
        <v>319</v>
      </c>
      <c r="B80" s="307" t="s">
        <v>320</v>
      </c>
      <c r="C80" s="308"/>
      <c r="D80" s="113">
        <v>6.6332424947625019E-3</v>
      </c>
      <c r="E80" s="115">
        <v>12</v>
      </c>
      <c r="F80" s="114">
        <v>11</v>
      </c>
      <c r="G80" s="114">
        <v>13</v>
      </c>
      <c r="H80" s="114">
        <v>12</v>
      </c>
      <c r="I80" s="140">
        <v>9</v>
      </c>
      <c r="J80" s="115">
        <v>3</v>
      </c>
      <c r="K80" s="116">
        <v>33.333333333333336</v>
      </c>
    </row>
    <row r="81" spans="1:11" ht="14.1" customHeight="1" x14ac:dyDescent="0.2">
      <c r="A81" s="310" t="s">
        <v>321</v>
      </c>
      <c r="B81" s="311" t="s">
        <v>224</v>
      </c>
      <c r="C81" s="312"/>
      <c r="D81" s="125">
        <v>0.62628864554715957</v>
      </c>
      <c r="E81" s="143">
        <v>1133</v>
      </c>
      <c r="F81" s="144">
        <v>1142</v>
      </c>
      <c r="G81" s="144">
        <v>1141</v>
      </c>
      <c r="H81" s="144">
        <v>1114</v>
      </c>
      <c r="I81" s="145">
        <v>1121</v>
      </c>
      <c r="J81" s="143">
        <v>12</v>
      </c>
      <c r="K81" s="146">
        <v>1.0704727921498662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32955</v>
      </c>
      <c r="E12" s="114">
        <v>34613</v>
      </c>
      <c r="F12" s="114">
        <v>34428</v>
      </c>
      <c r="G12" s="114">
        <v>34840</v>
      </c>
      <c r="H12" s="140">
        <v>34392</v>
      </c>
      <c r="I12" s="115">
        <v>-1437</v>
      </c>
      <c r="J12" s="116">
        <v>-4.1782972784368457</v>
      </c>
      <c r="K12"/>
      <c r="L12"/>
      <c r="M12"/>
      <c r="N12"/>
      <c r="O12"/>
      <c r="P12"/>
    </row>
    <row r="13" spans="1:16" s="110" customFormat="1" ht="14.45" customHeight="1" x14ac:dyDescent="0.2">
      <c r="A13" s="120" t="s">
        <v>105</v>
      </c>
      <c r="B13" s="119" t="s">
        <v>106</v>
      </c>
      <c r="C13" s="113">
        <v>42.812926718252164</v>
      </c>
      <c r="D13" s="115">
        <v>14109</v>
      </c>
      <c r="E13" s="114">
        <v>14688</v>
      </c>
      <c r="F13" s="114">
        <v>14600</v>
      </c>
      <c r="G13" s="114">
        <v>14597</v>
      </c>
      <c r="H13" s="140">
        <v>14448</v>
      </c>
      <c r="I13" s="115">
        <v>-339</v>
      </c>
      <c r="J13" s="116">
        <v>-2.346345514950166</v>
      </c>
      <c r="K13"/>
      <c r="L13"/>
      <c r="M13"/>
      <c r="N13"/>
      <c r="O13"/>
      <c r="P13"/>
    </row>
    <row r="14" spans="1:16" s="110" customFormat="1" ht="14.45" customHeight="1" x14ac:dyDescent="0.2">
      <c r="A14" s="120"/>
      <c r="B14" s="119" t="s">
        <v>107</v>
      </c>
      <c r="C14" s="113">
        <v>57.187073281747836</v>
      </c>
      <c r="D14" s="115">
        <v>18846</v>
      </c>
      <c r="E14" s="114">
        <v>19925</v>
      </c>
      <c r="F14" s="114">
        <v>19828</v>
      </c>
      <c r="G14" s="114">
        <v>20243</v>
      </c>
      <c r="H14" s="140">
        <v>19944</v>
      </c>
      <c r="I14" s="115">
        <v>-1098</v>
      </c>
      <c r="J14" s="116">
        <v>-5.5054151624548737</v>
      </c>
      <c r="K14"/>
      <c r="L14"/>
      <c r="M14"/>
      <c r="N14"/>
      <c r="O14"/>
      <c r="P14"/>
    </row>
    <row r="15" spans="1:16" s="110" customFormat="1" ht="14.45" customHeight="1" x14ac:dyDescent="0.2">
      <c r="A15" s="118" t="s">
        <v>105</v>
      </c>
      <c r="B15" s="121" t="s">
        <v>108</v>
      </c>
      <c r="C15" s="113">
        <v>20.257927476862388</v>
      </c>
      <c r="D15" s="115">
        <v>6676</v>
      </c>
      <c r="E15" s="114">
        <v>7263</v>
      </c>
      <c r="F15" s="114">
        <v>7008</v>
      </c>
      <c r="G15" s="114">
        <v>7407</v>
      </c>
      <c r="H15" s="140">
        <v>6965</v>
      </c>
      <c r="I15" s="115">
        <v>-289</v>
      </c>
      <c r="J15" s="116">
        <v>-4.1493180186647525</v>
      </c>
      <c r="K15"/>
      <c r="L15"/>
      <c r="M15"/>
      <c r="N15"/>
      <c r="O15"/>
      <c r="P15"/>
    </row>
    <row r="16" spans="1:16" s="110" customFormat="1" ht="14.45" customHeight="1" x14ac:dyDescent="0.2">
      <c r="A16" s="118"/>
      <c r="B16" s="121" t="s">
        <v>109</v>
      </c>
      <c r="C16" s="113">
        <v>50.456683356091638</v>
      </c>
      <c r="D16" s="115">
        <v>16628</v>
      </c>
      <c r="E16" s="114">
        <v>17501</v>
      </c>
      <c r="F16" s="114">
        <v>17547</v>
      </c>
      <c r="G16" s="114">
        <v>17609</v>
      </c>
      <c r="H16" s="140">
        <v>17553</v>
      </c>
      <c r="I16" s="115">
        <v>-925</v>
      </c>
      <c r="J16" s="116">
        <v>-5.2697544579274203</v>
      </c>
      <c r="K16"/>
      <c r="L16"/>
      <c r="M16"/>
      <c r="N16"/>
      <c r="O16"/>
      <c r="P16"/>
    </row>
    <row r="17" spans="1:16" s="110" customFormat="1" ht="14.45" customHeight="1" x14ac:dyDescent="0.2">
      <c r="A17" s="118"/>
      <c r="B17" s="121" t="s">
        <v>110</v>
      </c>
      <c r="C17" s="113">
        <v>15.955090274616902</v>
      </c>
      <c r="D17" s="115">
        <v>5258</v>
      </c>
      <c r="E17" s="114">
        <v>5407</v>
      </c>
      <c r="F17" s="114">
        <v>5433</v>
      </c>
      <c r="G17" s="114">
        <v>5392</v>
      </c>
      <c r="H17" s="140">
        <v>5450</v>
      </c>
      <c r="I17" s="115">
        <v>-192</v>
      </c>
      <c r="J17" s="116">
        <v>-3.522935779816514</v>
      </c>
      <c r="K17"/>
      <c r="L17"/>
      <c r="M17"/>
      <c r="N17"/>
      <c r="O17"/>
      <c r="P17"/>
    </row>
    <row r="18" spans="1:16" s="110" customFormat="1" ht="14.45" customHeight="1" x14ac:dyDescent="0.2">
      <c r="A18" s="120"/>
      <c r="B18" s="121" t="s">
        <v>111</v>
      </c>
      <c r="C18" s="113">
        <v>13.33029889242907</v>
      </c>
      <c r="D18" s="115">
        <v>4393</v>
      </c>
      <c r="E18" s="114">
        <v>4442</v>
      </c>
      <c r="F18" s="114">
        <v>4440</v>
      </c>
      <c r="G18" s="114">
        <v>4432</v>
      </c>
      <c r="H18" s="140">
        <v>4423</v>
      </c>
      <c r="I18" s="115">
        <v>-30</v>
      </c>
      <c r="J18" s="116">
        <v>-0.67827266561157584</v>
      </c>
      <c r="K18"/>
      <c r="L18"/>
      <c r="M18"/>
      <c r="N18"/>
      <c r="O18"/>
      <c r="P18"/>
    </row>
    <row r="19" spans="1:16" s="110" customFormat="1" ht="14.45" customHeight="1" x14ac:dyDescent="0.2">
      <c r="A19" s="120"/>
      <c r="B19" s="121" t="s">
        <v>112</v>
      </c>
      <c r="C19" s="113">
        <v>1.332119556971628</v>
      </c>
      <c r="D19" s="115">
        <v>439</v>
      </c>
      <c r="E19" s="114">
        <v>441</v>
      </c>
      <c r="F19" s="114">
        <v>425</v>
      </c>
      <c r="G19" s="114">
        <v>371</v>
      </c>
      <c r="H19" s="140">
        <v>396</v>
      </c>
      <c r="I19" s="115">
        <v>43</v>
      </c>
      <c r="J19" s="116">
        <v>10.858585858585858</v>
      </c>
      <c r="K19"/>
      <c r="L19"/>
      <c r="M19"/>
      <c r="N19"/>
      <c r="O19"/>
      <c r="P19"/>
    </row>
    <row r="20" spans="1:16" s="110" customFormat="1" ht="14.45" customHeight="1" x14ac:dyDescent="0.2">
      <c r="A20" s="120" t="s">
        <v>113</v>
      </c>
      <c r="B20" s="119" t="s">
        <v>116</v>
      </c>
      <c r="C20" s="113">
        <v>79.4446973145198</v>
      </c>
      <c r="D20" s="115">
        <v>26181</v>
      </c>
      <c r="E20" s="114">
        <v>27484</v>
      </c>
      <c r="F20" s="114">
        <v>27433</v>
      </c>
      <c r="G20" s="114">
        <v>27940</v>
      </c>
      <c r="H20" s="140">
        <v>27601</v>
      </c>
      <c r="I20" s="115">
        <v>-1420</v>
      </c>
      <c r="J20" s="116">
        <v>-5.1447411325676606</v>
      </c>
      <c r="K20"/>
      <c r="L20"/>
      <c r="M20"/>
      <c r="N20"/>
      <c r="O20"/>
      <c r="P20"/>
    </row>
    <row r="21" spans="1:16" s="110" customFormat="1" ht="14.45" customHeight="1" x14ac:dyDescent="0.2">
      <c r="A21" s="123"/>
      <c r="B21" s="124" t="s">
        <v>117</v>
      </c>
      <c r="C21" s="125">
        <v>20.40358064026703</v>
      </c>
      <c r="D21" s="143">
        <v>6724</v>
      </c>
      <c r="E21" s="144">
        <v>7072</v>
      </c>
      <c r="F21" s="144">
        <v>6946</v>
      </c>
      <c r="G21" s="144">
        <v>6847</v>
      </c>
      <c r="H21" s="145">
        <v>6740</v>
      </c>
      <c r="I21" s="143">
        <v>-16</v>
      </c>
      <c r="J21" s="146">
        <v>-0.23738872403560832</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1140611</v>
      </c>
      <c r="E23" s="114">
        <v>1184384</v>
      </c>
      <c r="F23" s="114">
        <v>1183074</v>
      </c>
      <c r="G23" s="114">
        <v>1195441</v>
      </c>
      <c r="H23" s="140">
        <v>1172233</v>
      </c>
      <c r="I23" s="115">
        <v>-31622</v>
      </c>
      <c r="J23" s="116">
        <v>-2.6975865719528453</v>
      </c>
      <c r="K23"/>
      <c r="L23"/>
      <c r="M23"/>
      <c r="N23"/>
      <c r="O23"/>
      <c r="P23"/>
    </row>
    <row r="24" spans="1:16" s="110" customFormat="1" ht="14.45" customHeight="1" x14ac:dyDescent="0.2">
      <c r="A24" s="120" t="s">
        <v>105</v>
      </c>
      <c r="B24" s="119" t="s">
        <v>106</v>
      </c>
      <c r="C24" s="113">
        <v>41.325482570306619</v>
      </c>
      <c r="D24" s="115">
        <v>471363</v>
      </c>
      <c r="E24" s="114">
        <v>486739</v>
      </c>
      <c r="F24" s="114">
        <v>485918</v>
      </c>
      <c r="G24" s="114">
        <v>489287</v>
      </c>
      <c r="H24" s="140">
        <v>477942</v>
      </c>
      <c r="I24" s="115">
        <v>-6579</v>
      </c>
      <c r="J24" s="116">
        <v>-1.3765268589075661</v>
      </c>
      <c r="K24"/>
      <c r="L24"/>
      <c r="M24"/>
      <c r="N24"/>
      <c r="O24"/>
      <c r="P24"/>
    </row>
    <row r="25" spans="1:16" s="110" customFormat="1" ht="14.45" customHeight="1" x14ac:dyDescent="0.2">
      <c r="A25" s="120"/>
      <c r="B25" s="119" t="s">
        <v>107</v>
      </c>
      <c r="C25" s="113">
        <v>58.674517429693381</v>
      </c>
      <c r="D25" s="115">
        <v>669248</v>
      </c>
      <c r="E25" s="114">
        <v>697645</v>
      </c>
      <c r="F25" s="114">
        <v>697156</v>
      </c>
      <c r="G25" s="114">
        <v>706154</v>
      </c>
      <c r="H25" s="140">
        <v>694291</v>
      </c>
      <c r="I25" s="115">
        <v>-25043</v>
      </c>
      <c r="J25" s="116">
        <v>-3.606989000289504</v>
      </c>
      <c r="K25"/>
      <c r="L25"/>
      <c r="M25"/>
      <c r="N25"/>
      <c r="O25"/>
      <c r="P25"/>
    </row>
    <row r="26" spans="1:16" s="110" customFormat="1" ht="14.45" customHeight="1" x14ac:dyDescent="0.2">
      <c r="A26" s="118" t="s">
        <v>105</v>
      </c>
      <c r="B26" s="121" t="s">
        <v>108</v>
      </c>
      <c r="C26" s="113">
        <v>17.730321731072205</v>
      </c>
      <c r="D26" s="115">
        <v>202234</v>
      </c>
      <c r="E26" s="114">
        <v>215418</v>
      </c>
      <c r="F26" s="114">
        <v>212897</v>
      </c>
      <c r="G26" s="114">
        <v>222856</v>
      </c>
      <c r="H26" s="140">
        <v>210460</v>
      </c>
      <c r="I26" s="115">
        <v>-8226</v>
      </c>
      <c r="J26" s="116">
        <v>-3.9085812030789699</v>
      </c>
      <c r="K26"/>
      <c r="L26"/>
      <c r="M26"/>
      <c r="N26"/>
      <c r="O26"/>
      <c r="P26"/>
    </row>
    <row r="27" spans="1:16" s="110" customFormat="1" ht="14.45" customHeight="1" x14ac:dyDescent="0.2">
      <c r="A27" s="118"/>
      <c r="B27" s="121" t="s">
        <v>109</v>
      </c>
      <c r="C27" s="113">
        <v>50.175476126391906</v>
      </c>
      <c r="D27" s="115">
        <v>572307</v>
      </c>
      <c r="E27" s="114">
        <v>595991</v>
      </c>
      <c r="F27" s="114">
        <v>597468</v>
      </c>
      <c r="G27" s="114">
        <v>601630</v>
      </c>
      <c r="H27" s="140">
        <v>596367</v>
      </c>
      <c r="I27" s="115">
        <v>-24060</v>
      </c>
      <c r="J27" s="116">
        <v>-4.0344284643516488</v>
      </c>
      <c r="K27"/>
      <c r="L27"/>
      <c r="M27"/>
      <c r="N27"/>
      <c r="O27"/>
      <c r="P27"/>
    </row>
    <row r="28" spans="1:16" s="110" customFormat="1" ht="14.45" customHeight="1" x14ac:dyDescent="0.2">
      <c r="A28" s="118"/>
      <c r="B28" s="121" t="s">
        <v>110</v>
      </c>
      <c r="C28" s="113">
        <v>17.243652744011762</v>
      </c>
      <c r="D28" s="115">
        <v>196683</v>
      </c>
      <c r="E28" s="114">
        <v>200388</v>
      </c>
      <c r="F28" s="114">
        <v>200726</v>
      </c>
      <c r="G28" s="114">
        <v>200277</v>
      </c>
      <c r="H28" s="140">
        <v>198008</v>
      </c>
      <c r="I28" s="115">
        <v>-1325</v>
      </c>
      <c r="J28" s="116">
        <v>-0.66916488222698067</v>
      </c>
      <c r="K28"/>
      <c r="L28"/>
      <c r="M28"/>
      <c r="N28"/>
      <c r="O28"/>
      <c r="P28"/>
    </row>
    <row r="29" spans="1:16" s="110" customFormat="1" ht="14.45" customHeight="1" x14ac:dyDescent="0.2">
      <c r="A29" s="118"/>
      <c r="B29" s="121" t="s">
        <v>111</v>
      </c>
      <c r="C29" s="113">
        <v>14.850111036979303</v>
      </c>
      <c r="D29" s="115">
        <v>169382</v>
      </c>
      <c r="E29" s="114">
        <v>172584</v>
      </c>
      <c r="F29" s="114">
        <v>171980</v>
      </c>
      <c r="G29" s="114">
        <v>170674</v>
      </c>
      <c r="H29" s="140">
        <v>167393</v>
      </c>
      <c r="I29" s="115">
        <v>1989</v>
      </c>
      <c r="J29" s="116">
        <v>1.1882217297019588</v>
      </c>
      <c r="K29"/>
      <c r="L29"/>
      <c r="M29"/>
      <c r="N29"/>
      <c r="O29"/>
      <c r="P29"/>
    </row>
    <row r="30" spans="1:16" s="110" customFormat="1" ht="14.45" customHeight="1" x14ac:dyDescent="0.2">
      <c r="A30" s="120"/>
      <c r="B30" s="121" t="s">
        <v>112</v>
      </c>
      <c r="C30" s="113">
        <v>1.3398958979003359</v>
      </c>
      <c r="D30" s="115">
        <v>15283</v>
      </c>
      <c r="E30" s="114">
        <v>15543</v>
      </c>
      <c r="F30" s="114">
        <v>16133</v>
      </c>
      <c r="G30" s="114">
        <v>14330</v>
      </c>
      <c r="H30" s="140">
        <v>13906</v>
      </c>
      <c r="I30" s="115">
        <v>1377</v>
      </c>
      <c r="J30" s="116">
        <v>9.9022004889975559</v>
      </c>
      <c r="K30"/>
      <c r="L30"/>
      <c r="M30"/>
      <c r="N30"/>
      <c r="O30"/>
      <c r="P30"/>
    </row>
    <row r="31" spans="1:16" s="110" customFormat="1" ht="14.45" customHeight="1" x14ac:dyDescent="0.2">
      <c r="A31" s="120" t="s">
        <v>113</v>
      </c>
      <c r="B31" s="119" t="s">
        <v>116</v>
      </c>
      <c r="C31" s="113">
        <v>82.441691339115621</v>
      </c>
      <c r="D31" s="115">
        <v>940339</v>
      </c>
      <c r="E31" s="114">
        <v>976573</v>
      </c>
      <c r="F31" s="114">
        <v>977142</v>
      </c>
      <c r="G31" s="114">
        <v>988828</v>
      </c>
      <c r="H31" s="140">
        <v>970966</v>
      </c>
      <c r="I31" s="115">
        <v>-30627</v>
      </c>
      <c r="J31" s="116">
        <v>-3.1542814063520246</v>
      </c>
      <c r="K31"/>
      <c r="L31"/>
      <c r="M31"/>
      <c r="N31"/>
      <c r="O31"/>
      <c r="P31"/>
    </row>
    <row r="32" spans="1:16" s="110" customFormat="1" ht="14.45" customHeight="1" x14ac:dyDescent="0.2">
      <c r="A32" s="123"/>
      <c r="B32" s="124" t="s">
        <v>117</v>
      </c>
      <c r="C32" s="125">
        <v>17.374284484368467</v>
      </c>
      <c r="D32" s="143">
        <v>198173</v>
      </c>
      <c r="E32" s="144">
        <v>205661</v>
      </c>
      <c r="F32" s="144">
        <v>203889</v>
      </c>
      <c r="G32" s="144">
        <v>204504</v>
      </c>
      <c r="H32" s="145">
        <v>199267</v>
      </c>
      <c r="I32" s="143">
        <v>-1094</v>
      </c>
      <c r="J32" s="146">
        <v>-0.54901212945445055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27796</v>
      </c>
      <c r="E56" s="114">
        <v>29245</v>
      </c>
      <c r="F56" s="114">
        <v>28612</v>
      </c>
      <c r="G56" s="114">
        <v>29346</v>
      </c>
      <c r="H56" s="140">
        <v>28658</v>
      </c>
      <c r="I56" s="115">
        <v>-862</v>
      </c>
      <c r="J56" s="116">
        <v>-3.0078861051015422</v>
      </c>
      <c r="K56"/>
      <c r="L56"/>
      <c r="M56"/>
      <c r="N56"/>
      <c r="O56"/>
      <c r="P56"/>
    </row>
    <row r="57" spans="1:16" s="110" customFormat="1" ht="14.45" customHeight="1" x14ac:dyDescent="0.2">
      <c r="A57" s="120" t="s">
        <v>105</v>
      </c>
      <c r="B57" s="119" t="s">
        <v>106</v>
      </c>
      <c r="C57" s="113">
        <v>44.740250395740397</v>
      </c>
      <c r="D57" s="115">
        <v>12436</v>
      </c>
      <c r="E57" s="114">
        <v>13093</v>
      </c>
      <c r="F57" s="114">
        <v>12697</v>
      </c>
      <c r="G57" s="114">
        <v>13048</v>
      </c>
      <c r="H57" s="140">
        <v>12688</v>
      </c>
      <c r="I57" s="115">
        <v>-252</v>
      </c>
      <c r="J57" s="116">
        <v>-1.9861286254728878</v>
      </c>
    </row>
    <row r="58" spans="1:16" s="110" customFormat="1" ht="14.45" customHeight="1" x14ac:dyDescent="0.2">
      <c r="A58" s="120"/>
      <c r="B58" s="119" t="s">
        <v>107</v>
      </c>
      <c r="C58" s="113">
        <v>55.259749604259603</v>
      </c>
      <c r="D58" s="115">
        <v>15360</v>
      </c>
      <c r="E58" s="114">
        <v>16152</v>
      </c>
      <c r="F58" s="114">
        <v>15915</v>
      </c>
      <c r="G58" s="114">
        <v>16298</v>
      </c>
      <c r="H58" s="140">
        <v>15970</v>
      </c>
      <c r="I58" s="115">
        <v>-610</v>
      </c>
      <c r="J58" s="116">
        <v>-3.8196618659987478</v>
      </c>
    </row>
    <row r="59" spans="1:16" s="110" customFormat="1" ht="14.45" customHeight="1" x14ac:dyDescent="0.2">
      <c r="A59" s="118" t="s">
        <v>105</v>
      </c>
      <c r="B59" s="121" t="s">
        <v>108</v>
      </c>
      <c r="C59" s="113">
        <v>24.737372283781838</v>
      </c>
      <c r="D59" s="115">
        <v>6876</v>
      </c>
      <c r="E59" s="114">
        <v>7452</v>
      </c>
      <c r="F59" s="114">
        <v>6882</v>
      </c>
      <c r="G59" s="114">
        <v>7551</v>
      </c>
      <c r="H59" s="140">
        <v>6965</v>
      </c>
      <c r="I59" s="115">
        <v>-89</v>
      </c>
      <c r="J59" s="116">
        <v>-1.2778176597272075</v>
      </c>
    </row>
    <row r="60" spans="1:16" s="110" customFormat="1" ht="14.45" customHeight="1" x14ac:dyDescent="0.2">
      <c r="A60" s="118"/>
      <c r="B60" s="121" t="s">
        <v>109</v>
      </c>
      <c r="C60" s="113">
        <v>49.093394733055113</v>
      </c>
      <c r="D60" s="115">
        <v>13646</v>
      </c>
      <c r="E60" s="114">
        <v>14356</v>
      </c>
      <c r="F60" s="114">
        <v>14314</v>
      </c>
      <c r="G60" s="114">
        <v>14398</v>
      </c>
      <c r="H60" s="140">
        <v>14272</v>
      </c>
      <c r="I60" s="115">
        <v>-626</v>
      </c>
      <c r="J60" s="116">
        <v>-4.3862107623318387</v>
      </c>
    </row>
    <row r="61" spans="1:16" s="110" customFormat="1" ht="14.45" customHeight="1" x14ac:dyDescent="0.2">
      <c r="A61" s="118"/>
      <c r="B61" s="121" t="s">
        <v>110</v>
      </c>
      <c r="C61" s="113">
        <v>13.872499640236006</v>
      </c>
      <c r="D61" s="115">
        <v>3856</v>
      </c>
      <c r="E61" s="114">
        <v>3940</v>
      </c>
      <c r="F61" s="114">
        <v>3956</v>
      </c>
      <c r="G61" s="114">
        <v>3950</v>
      </c>
      <c r="H61" s="140">
        <v>4000</v>
      </c>
      <c r="I61" s="115">
        <v>-144</v>
      </c>
      <c r="J61" s="116">
        <v>-3.6</v>
      </c>
    </row>
    <row r="62" spans="1:16" s="110" customFormat="1" ht="14.45" customHeight="1" x14ac:dyDescent="0.2">
      <c r="A62" s="120"/>
      <c r="B62" s="121" t="s">
        <v>111</v>
      </c>
      <c r="C62" s="113">
        <v>12.296733342927039</v>
      </c>
      <c r="D62" s="115">
        <v>3418</v>
      </c>
      <c r="E62" s="114">
        <v>3497</v>
      </c>
      <c r="F62" s="114">
        <v>3460</v>
      </c>
      <c r="G62" s="114">
        <v>3447</v>
      </c>
      <c r="H62" s="140">
        <v>3420</v>
      </c>
      <c r="I62" s="115">
        <v>-2</v>
      </c>
      <c r="J62" s="116">
        <v>-5.8479532163742687E-2</v>
      </c>
    </row>
    <row r="63" spans="1:16" s="110" customFormat="1" ht="14.45" customHeight="1" x14ac:dyDescent="0.2">
      <c r="A63" s="120"/>
      <c r="B63" s="121" t="s">
        <v>112</v>
      </c>
      <c r="C63" s="113">
        <v>1.1188660238883292</v>
      </c>
      <c r="D63" s="115">
        <v>311</v>
      </c>
      <c r="E63" s="114">
        <v>310</v>
      </c>
      <c r="F63" s="114">
        <v>306</v>
      </c>
      <c r="G63" s="114">
        <v>262</v>
      </c>
      <c r="H63" s="140">
        <v>272</v>
      </c>
      <c r="I63" s="115">
        <v>39</v>
      </c>
      <c r="J63" s="116">
        <v>14.338235294117647</v>
      </c>
    </row>
    <row r="64" spans="1:16" s="110" customFormat="1" ht="14.45" customHeight="1" x14ac:dyDescent="0.2">
      <c r="A64" s="120" t="s">
        <v>113</v>
      </c>
      <c r="B64" s="119" t="s">
        <v>116</v>
      </c>
      <c r="C64" s="113">
        <v>78.687580946898834</v>
      </c>
      <c r="D64" s="115">
        <v>21872</v>
      </c>
      <c r="E64" s="114">
        <v>23095</v>
      </c>
      <c r="F64" s="114">
        <v>22578</v>
      </c>
      <c r="G64" s="114">
        <v>23258</v>
      </c>
      <c r="H64" s="140">
        <v>22719</v>
      </c>
      <c r="I64" s="115">
        <v>-847</v>
      </c>
      <c r="J64" s="116">
        <v>-3.7281570491658962</v>
      </c>
    </row>
    <row r="65" spans="1:10" s="110" customFormat="1" ht="14.45" customHeight="1" x14ac:dyDescent="0.2">
      <c r="A65" s="123"/>
      <c r="B65" s="124" t="s">
        <v>117</v>
      </c>
      <c r="C65" s="125">
        <v>21.168513455173407</v>
      </c>
      <c r="D65" s="143">
        <v>5884</v>
      </c>
      <c r="E65" s="144">
        <v>6096</v>
      </c>
      <c r="F65" s="144">
        <v>5981</v>
      </c>
      <c r="G65" s="144">
        <v>6031</v>
      </c>
      <c r="H65" s="145">
        <v>5886</v>
      </c>
      <c r="I65" s="143">
        <v>-2</v>
      </c>
      <c r="J65" s="146">
        <v>-3.3978933061501869E-2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32955</v>
      </c>
      <c r="G11" s="114">
        <v>34613</v>
      </c>
      <c r="H11" s="114">
        <v>34428</v>
      </c>
      <c r="I11" s="114">
        <v>34840</v>
      </c>
      <c r="J11" s="140">
        <v>34392</v>
      </c>
      <c r="K11" s="114">
        <v>-1437</v>
      </c>
      <c r="L11" s="116">
        <v>-4.1782972784368457</v>
      </c>
    </row>
    <row r="12" spans="1:17" s="110" customFormat="1" ht="24" customHeight="1" x14ac:dyDescent="0.2">
      <c r="A12" s="604" t="s">
        <v>185</v>
      </c>
      <c r="B12" s="605"/>
      <c r="C12" s="605"/>
      <c r="D12" s="606"/>
      <c r="E12" s="113">
        <v>42.812926718252164</v>
      </c>
      <c r="F12" s="115">
        <v>14109</v>
      </c>
      <c r="G12" s="114">
        <v>14688</v>
      </c>
      <c r="H12" s="114">
        <v>14600</v>
      </c>
      <c r="I12" s="114">
        <v>14597</v>
      </c>
      <c r="J12" s="140">
        <v>14448</v>
      </c>
      <c r="K12" s="114">
        <v>-339</v>
      </c>
      <c r="L12" s="116">
        <v>-2.346345514950166</v>
      </c>
    </row>
    <row r="13" spans="1:17" s="110" customFormat="1" ht="15" customHeight="1" x14ac:dyDescent="0.2">
      <c r="A13" s="120"/>
      <c r="B13" s="612" t="s">
        <v>107</v>
      </c>
      <c r="C13" s="612"/>
      <c r="E13" s="113">
        <v>57.187073281747836</v>
      </c>
      <c r="F13" s="115">
        <v>18846</v>
      </c>
      <c r="G13" s="114">
        <v>19925</v>
      </c>
      <c r="H13" s="114">
        <v>19828</v>
      </c>
      <c r="I13" s="114">
        <v>20243</v>
      </c>
      <c r="J13" s="140">
        <v>19944</v>
      </c>
      <c r="K13" s="114">
        <v>-1098</v>
      </c>
      <c r="L13" s="116">
        <v>-5.5054151624548737</v>
      </c>
    </row>
    <row r="14" spans="1:17" s="110" customFormat="1" ht="22.5" customHeight="1" x14ac:dyDescent="0.2">
      <c r="A14" s="604" t="s">
        <v>186</v>
      </c>
      <c r="B14" s="605"/>
      <c r="C14" s="605"/>
      <c r="D14" s="606"/>
      <c r="E14" s="113">
        <v>20.257927476862388</v>
      </c>
      <c r="F14" s="115">
        <v>6676</v>
      </c>
      <c r="G14" s="114">
        <v>7263</v>
      </c>
      <c r="H14" s="114">
        <v>7008</v>
      </c>
      <c r="I14" s="114">
        <v>7407</v>
      </c>
      <c r="J14" s="140">
        <v>6965</v>
      </c>
      <c r="K14" s="114">
        <v>-289</v>
      </c>
      <c r="L14" s="116">
        <v>-4.1493180186647525</v>
      </c>
    </row>
    <row r="15" spans="1:17" s="110" customFormat="1" ht="15" customHeight="1" x14ac:dyDescent="0.2">
      <c r="A15" s="120"/>
      <c r="B15" s="119"/>
      <c r="C15" s="258" t="s">
        <v>106</v>
      </c>
      <c r="E15" s="113">
        <v>49.86518873576992</v>
      </c>
      <c r="F15" s="115">
        <v>3329</v>
      </c>
      <c r="G15" s="114">
        <v>3523</v>
      </c>
      <c r="H15" s="114">
        <v>3418</v>
      </c>
      <c r="I15" s="114">
        <v>3568</v>
      </c>
      <c r="J15" s="140">
        <v>3376</v>
      </c>
      <c r="K15" s="114">
        <v>-47</v>
      </c>
      <c r="L15" s="116">
        <v>-1.3921800947867298</v>
      </c>
    </row>
    <row r="16" spans="1:17" s="110" customFormat="1" ht="15" customHeight="1" x14ac:dyDescent="0.2">
      <c r="A16" s="120"/>
      <c r="B16" s="119"/>
      <c r="C16" s="258" t="s">
        <v>107</v>
      </c>
      <c r="E16" s="113">
        <v>50.13481126423008</v>
      </c>
      <c r="F16" s="115">
        <v>3347</v>
      </c>
      <c r="G16" s="114">
        <v>3740</v>
      </c>
      <c r="H16" s="114">
        <v>3590</v>
      </c>
      <c r="I16" s="114">
        <v>3839</v>
      </c>
      <c r="J16" s="140">
        <v>3589</v>
      </c>
      <c r="K16" s="114">
        <v>-242</v>
      </c>
      <c r="L16" s="116">
        <v>-6.7428252995263307</v>
      </c>
    </row>
    <row r="17" spans="1:12" s="110" customFormat="1" ht="15" customHeight="1" x14ac:dyDescent="0.2">
      <c r="A17" s="120"/>
      <c r="B17" s="121" t="s">
        <v>109</v>
      </c>
      <c r="C17" s="258"/>
      <c r="E17" s="113">
        <v>50.456683356091638</v>
      </c>
      <c r="F17" s="115">
        <v>16628</v>
      </c>
      <c r="G17" s="114">
        <v>17501</v>
      </c>
      <c r="H17" s="114">
        <v>17547</v>
      </c>
      <c r="I17" s="114">
        <v>17609</v>
      </c>
      <c r="J17" s="140">
        <v>17553</v>
      </c>
      <c r="K17" s="114">
        <v>-925</v>
      </c>
      <c r="L17" s="116">
        <v>-5.2697544579274203</v>
      </c>
    </row>
    <row r="18" spans="1:12" s="110" customFormat="1" ht="15" customHeight="1" x14ac:dyDescent="0.2">
      <c r="A18" s="120"/>
      <c r="B18" s="119"/>
      <c r="C18" s="258" t="s">
        <v>106</v>
      </c>
      <c r="E18" s="113">
        <v>40.636276160692809</v>
      </c>
      <c r="F18" s="115">
        <v>6757</v>
      </c>
      <c r="G18" s="114">
        <v>7084</v>
      </c>
      <c r="H18" s="114">
        <v>7083</v>
      </c>
      <c r="I18" s="114">
        <v>6960</v>
      </c>
      <c r="J18" s="140">
        <v>6959</v>
      </c>
      <c r="K18" s="114">
        <v>-202</v>
      </c>
      <c r="L18" s="116">
        <v>-2.902715907457968</v>
      </c>
    </row>
    <row r="19" spans="1:12" s="110" customFormat="1" ht="15" customHeight="1" x14ac:dyDescent="0.2">
      <c r="A19" s="120"/>
      <c r="B19" s="119"/>
      <c r="C19" s="258" t="s">
        <v>107</v>
      </c>
      <c r="E19" s="113">
        <v>59.363723839307191</v>
      </c>
      <c r="F19" s="115">
        <v>9871</v>
      </c>
      <c r="G19" s="114">
        <v>10417</v>
      </c>
      <c r="H19" s="114">
        <v>10464</v>
      </c>
      <c r="I19" s="114">
        <v>10649</v>
      </c>
      <c r="J19" s="140">
        <v>10594</v>
      </c>
      <c r="K19" s="114">
        <v>-723</v>
      </c>
      <c r="L19" s="116">
        <v>-6.8246177081366808</v>
      </c>
    </row>
    <row r="20" spans="1:12" s="110" customFormat="1" ht="15" customHeight="1" x14ac:dyDescent="0.2">
      <c r="A20" s="120"/>
      <c r="B20" s="121" t="s">
        <v>110</v>
      </c>
      <c r="C20" s="258"/>
      <c r="E20" s="113">
        <v>15.955090274616902</v>
      </c>
      <c r="F20" s="115">
        <v>5258</v>
      </c>
      <c r="G20" s="114">
        <v>5407</v>
      </c>
      <c r="H20" s="114">
        <v>5433</v>
      </c>
      <c r="I20" s="114">
        <v>5392</v>
      </c>
      <c r="J20" s="140">
        <v>5450</v>
      </c>
      <c r="K20" s="114">
        <v>-192</v>
      </c>
      <c r="L20" s="116">
        <v>-3.522935779816514</v>
      </c>
    </row>
    <row r="21" spans="1:12" s="110" customFormat="1" ht="15" customHeight="1" x14ac:dyDescent="0.2">
      <c r="A21" s="120"/>
      <c r="B21" s="119"/>
      <c r="C21" s="258" t="s">
        <v>106</v>
      </c>
      <c r="E21" s="113">
        <v>35.279573982502853</v>
      </c>
      <c r="F21" s="115">
        <v>1855</v>
      </c>
      <c r="G21" s="114">
        <v>1875</v>
      </c>
      <c r="H21" s="114">
        <v>1895</v>
      </c>
      <c r="I21" s="114">
        <v>1867</v>
      </c>
      <c r="J21" s="140">
        <v>1911</v>
      </c>
      <c r="K21" s="114">
        <v>-56</v>
      </c>
      <c r="L21" s="116">
        <v>-2.9304029304029302</v>
      </c>
    </row>
    <row r="22" spans="1:12" s="110" customFormat="1" ht="15" customHeight="1" x14ac:dyDescent="0.2">
      <c r="A22" s="120"/>
      <c r="B22" s="119"/>
      <c r="C22" s="258" t="s">
        <v>107</v>
      </c>
      <c r="E22" s="113">
        <v>64.720426017497147</v>
      </c>
      <c r="F22" s="115">
        <v>3403</v>
      </c>
      <c r="G22" s="114">
        <v>3532</v>
      </c>
      <c r="H22" s="114">
        <v>3538</v>
      </c>
      <c r="I22" s="114">
        <v>3525</v>
      </c>
      <c r="J22" s="140">
        <v>3539</v>
      </c>
      <c r="K22" s="114">
        <v>-136</v>
      </c>
      <c r="L22" s="116">
        <v>-3.8428934727324102</v>
      </c>
    </row>
    <row r="23" spans="1:12" s="110" customFormat="1" ht="15" customHeight="1" x14ac:dyDescent="0.2">
      <c r="A23" s="120"/>
      <c r="B23" s="121" t="s">
        <v>111</v>
      </c>
      <c r="C23" s="258"/>
      <c r="E23" s="113">
        <v>13.33029889242907</v>
      </c>
      <c r="F23" s="115">
        <v>4393</v>
      </c>
      <c r="G23" s="114">
        <v>4442</v>
      </c>
      <c r="H23" s="114">
        <v>4440</v>
      </c>
      <c r="I23" s="114">
        <v>4432</v>
      </c>
      <c r="J23" s="140">
        <v>4423</v>
      </c>
      <c r="K23" s="114">
        <v>-30</v>
      </c>
      <c r="L23" s="116">
        <v>-0.67827266561157584</v>
      </c>
    </row>
    <row r="24" spans="1:12" s="110" customFormat="1" ht="15" customHeight="1" x14ac:dyDescent="0.2">
      <c r="A24" s="120"/>
      <c r="B24" s="119"/>
      <c r="C24" s="258" t="s">
        <v>106</v>
      </c>
      <c r="E24" s="113">
        <v>49.35124061006146</v>
      </c>
      <c r="F24" s="115">
        <v>2168</v>
      </c>
      <c r="G24" s="114">
        <v>2206</v>
      </c>
      <c r="H24" s="114">
        <v>2204</v>
      </c>
      <c r="I24" s="114">
        <v>2202</v>
      </c>
      <c r="J24" s="140">
        <v>2201</v>
      </c>
      <c r="K24" s="114">
        <v>-33</v>
      </c>
      <c r="L24" s="116">
        <v>-1.4993184915947297</v>
      </c>
    </row>
    <row r="25" spans="1:12" s="110" customFormat="1" ht="15" customHeight="1" x14ac:dyDescent="0.2">
      <c r="A25" s="120"/>
      <c r="B25" s="119"/>
      <c r="C25" s="258" t="s">
        <v>107</v>
      </c>
      <c r="E25" s="113">
        <v>50.64875938993854</v>
      </c>
      <c r="F25" s="115">
        <v>2225</v>
      </c>
      <c r="G25" s="114">
        <v>2236</v>
      </c>
      <c r="H25" s="114">
        <v>2236</v>
      </c>
      <c r="I25" s="114">
        <v>2230</v>
      </c>
      <c r="J25" s="140">
        <v>2222</v>
      </c>
      <c r="K25" s="114">
        <v>3</v>
      </c>
      <c r="L25" s="116">
        <v>0.13501350135013501</v>
      </c>
    </row>
    <row r="26" spans="1:12" s="110" customFormat="1" ht="15" customHeight="1" x14ac:dyDescent="0.2">
      <c r="A26" s="120"/>
      <c r="C26" s="121" t="s">
        <v>187</v>
      </c>
      <c r="D26" s="110" t="s">
        <v>188</v>
      </c>
      <c r="E26" s="113">
        <v>1.332119556971628</v>
      </c>
      <c r="F26" s="115">
        <v>439</v>
      </c>
      <c r="G26" s="114">
        <v>441</v>
      </c>
      <c r="H26" s="114">
        <v>425</v>
      </c>
      <c r="I26" s="114">
        <v>371</v>
      </c>
      <c r="J26" s="140">
        <v>396</v>
      </c>
      <c r="K26" s="114">
        <v>43</v>
      </c>
      <c r="L26" s="116">
        <v>10.858585858585858</v>
      </c>
    </row>
    <row r="27" spans="1:12" s="110" customFormat="1" ht="15" customHeight="1" x14ac:dyDescent="0.2">
      <c r="A27" s="120"/>
      <c r="B27" s="119"/>
      <c r="D27" s="259" t="s">
        <v>106</v>
      </c>
      <c r="E27" s="113">
        <v>44.646924829157179</v>
      </c>
      <c r="F27" s="115">
        <v>196</v>
      </c>
      <c r="G27" s="114">
        <v>215</v>
      </c>
      <c r="H27" s="114">
        <v>195</v>
      </c>
      <c r="I27" s="114">
        <v>172</v>
      </c>
      <c r="J27" s="140">
        <v>185</v>
      </c>
      <c r="K27" s="114">
        <v>11</v>
      </c>
      <c r="L27" s="116">
        <v>5.9459459459459456</v>
      </c>
    </row>
    <row r="28" spans="1:12" s="110" customFormat="1" ht="15" customHeight="1" x14ac:dyDescent="0.2">
      <c r="A28" s="120"/>
      <c r="B28" s="119"/>
      <c r="D28" s="259" t="s">
        <v>107</v>
      </c>
      <c r="E28" s="113">
        <v>55.353075170842821</v>
      </c>
      <c r="F28" s="115">
        <v>243</v>
      </c>
      <c r="G28" s="114">
        <v>226</v>
      </c>
      <c r="H28" s="114">
        <v>230</v>
      </c>
      <c r="I28" s="114">
        <v>199</v>
      </c>
      <c r="J28" s="140">
        <v>211</v>
      </c>
      <c r="K28" s="114">
        <v>32</v>
      </c>
      <c r="L28" s="116">
        <v>15.165876777251185</v>
      </c>
    </row>
    <row r="29" spans="1:12" s="110" customFormat="1" ht="24" customHeight="1" x14ac:dyDescent="0.2">
      <c r="A29" s="604" t="s">
        <v>189</v>
      </c>
      <c r="B29" s="605"/>
      <c r="C29" s="605"/>
      <c r="D29" s="606"/>
      <c r="E29" s="113">
        <v>79.4446973145198</v>
      </c>
      <c r="F29" s="115">
        <v>26181</v>
      </c>
      <c r="G29" s="114">
        <v>27484</v>
      </c>
      <c r="H29" s="114">
        <v>27433</v>
      </c>
      <c r="I29" s="114">
        <v>27940</v>
      </c>
      <c r="J29" s="140">
        <v>27601</v>
      </c>
      <c r="K29" s="114">
        <v>-1420</v>
      </c>
      <c r="L29" s="116">
        <v>-5.1447411325676606</v>
      </c>
    </row>
    <row r="30" spans="1:12" s="110" customFormat="1" ht="15" customHeight="1" x14ac:dyDescent="0.2">
      <c r="A30" s="120"/>
      <c r="B30" s="119"/>
      <c r="C30" s="258" t="s">
        <v>106</v>
      </c>
      <c r="E30" s="113">
        <v>42.767655933692375</v>
      </c>
      <c r="F30" s="115">
        <v>11197</v>
      </c>
      <c r="G30" s="114">
        <v>11623</v>
      </c>
      <c r="H30" s="114">
        <v>11627</v>
      </c>
      <c r="I30" s="114">
        <v>11795</v>
      </c>
      <c r="J30" s="140">
        <v>11666</v>
      </c>
      <c r="K30" s="114">
        <v>-469</v>
      </c>
      <c r="L30" s="116">
        <v>-4.0202297274129952</v>
      </c>
    </row>
    <row r="31" spans="1:12" s="110" customFormat="1" ht="15" customHeight="1" x14ac:dyDescent="0.2">
      <c r="A31" s="120"/>
      <c r="B31" s="119"/>
      <c r="C31" s="258" t="s">
        <v>107</v>
      </c>
      <c r="E31" s="113">
        <v>57.232344066307625</v>
      </c>
      <c r="F31" s="115">
        <v>14984</v>
      </c>
      <c r="G31" s="114">
        <v>15861</v>
      </c>
      <c r="H31" s="114">
        <v>15806</v>
      </c>
      <c r="I31" s="114">
        <v>16145</v>
      </c>
      <c r="J31" s="140">
        <v>15935</v>
      </c>
      <c r="K31" s="114">
        <v>-951</v>
      </c>
      <c r="L31" s="116">
        <v>-5.9679949796046436</v>
      </c>
    </row>
    <row r="32" spans="1:12" s="110" customFormat="1" ht="15" customHeight="1" x14ac:dyDescent="0.2">
      <c r="A32" s="120"/>
      <c r="B32" s="119" t="s">
        <v>117</v>
      </c>
      <c r="C32" s="258"/>
      <c r="E32" s="113">
        <v>20.40358064026703</v>
      </c>
      <c r="F32" s="114">
        <v>6724</v>
      </c>
      <c r="G32" s="114">
        <v>7072</v>
      </c>
      <c r="H32" s="114">
        <v>6946</v>
      </c>
      <c r="I32" s="114">
        <v>6847</v>
      </c>
      <c r="J32" s="140">
        <v>6740</v>
      </c>
      <c r="K32" s="114">
        <v>-16</v>
      </c>
      <c r="L32" s="116">
        <v>-0.23738872403560832</v>
      </c>
    </row>
    <row r="33" spans="1:12" s="110" customFormat="1" ht="15" customHeight="1" x14ac:dyDescent="0.2">
      <c r="A33" s="120"/>
      <c r="B33" s="119"/>
      <c r="C33" s="258" t="s">
        <v>106</v>
      </c>
      <c r="E33" s="113">
        <v>43.054729327781082</v>
      </c>
      <c r="F33" s="114">
        <v>2895</v>
      </c>
      <c r="G33" s="114">
        <v>3043</v>
      </c>
      <c r="H33" s="114">
        <v>2959</v>
      </c>
      <c r="I33" s="114">
        <v>2786</v>
      </c>
      <c r="J33" s="140">
        <v>2765</v>
      </c>
      <c r="K33" s="114">
        <v>130</v>
      </c>
      <c r="L33" s="116">
        <v>4.7016274864376131</v>
      </c>
    </row>
    <row r="34" spans="1:12" s="110" customFormat="1" ht="15" customHeight="1" x14ac:dyDescent="0.2">
      <c r="A34" s="120"/>
      <c r="B34" s="119"/>
      <c r="C34" s="258" t="s">
        <v>107</v>
      </c>
      <c r="E34" s="113">
        <v>56.945270672218918</v>
      </c>
      <c r="F34" s="114">
        <v>3829</v>
      </c>
      <c r="G34" s="114">
        <v>4029</v>
      </c>
      <c r="H34" s="114">
        <v>3987</v>
      </c>
      <c r="I34" s="114">
        <v>4061</v>
      </c>
      <c r="J34" s="140">
        <v>3975</v>
      </c>
      <c r="K34" s="114">
        <v>-146</v>
      </c>
      <c r="L34" s="116">
        <v>-3.6729559748427674</v>
      </c>
    </row>
    <row r="35" spans="1:12" s="110" customFormat="1" ht="24" customHeight="1" x14ac:dyDescent="0.2">
      <c r="A35" s="604" t="s">
        <v>192</v>
      </c>
      <c r="B35" s="605"/>
      <c r="C35" s="605"/>
      <c r="D35" s="606"/>
      <c r="E35" s="113">
        <v>23.404642694583522</v>
      </c>
      <c r="F35" s="114">
        <v>7713</v>
      </c>
      <c r="G35" s="114">
        <v>8353</v>
      </c>
      <c r="H35" s="114">
        <v>8125</v>
      </c>
      <c r="I35" s="114">
        <v>8491</v>
      </c>
      <c r="J35" s="114">
        <v>8093</v>
      </c>
      <c r="K35" s="318">
        <v>-380</v>
      </c>
      <c r="L35" s="319">
        <v>-4.6954157914246881</v>
      </c>
    </row>
    <row r="36" spans="1:12" s="110" customFormat="1" ht="15" customHeight="1" x14ac:dyDescent="0.2">
      <c r="A36" s="120"/>
      <c r="B36" s="119"/>
      <c r="C36" s="258" t="s">
        <v>106</v>
      </c>
      <c r="E36" s="113">
        <v>45.157526254375732</v>
      </c>
      <c r="F36" s="114">
        <v>3483</v>
      </c>
      <c r="G36" s="114">
        <v>3725</v>
      </c>
      <c r="H36" s="114">
        <v>3625</v>
      </c>
      <c r="I36" s="114">
        <v>3704</v>
      </c>
      <c r="J36" s="114">
        <v>3514</v>
      </c>
      <c r="K36" s="318">
        <v>-31</v>
      </c>
      <c r="L36" s="116">
        <v>-0.88218554354012524</v>
      </c>
    </row>
    <row r="37" spans="1:12" s="110" customFormat="1" ht="15" customHeight="1" x14ac:dyDescent="0.2">
      <c r="A37" s="120"/>
      <c r="B37" s="119"/>
      <c r="C37" s="258" t="s">
        <v>107</v>
      </c>
      <c r="E37" s="113">
        <v>54.842473745624268</v>
      </c>
      <c r="F37" s="114">
        <v>4230</v>
      </c>
      <c r="G37" s="114">
        <v>4628</v>
      </c>
      <c r="H37" s="114">
        <v>4500</v>
      </c>
      <c r="I37" s="114">
        <v>4787</v>
      </c>
      <c r="J37" s="140">
        <v>4579</v>
      </c>
      <c r="K37" s="114">
        <v>-349</v>
      </c>
      <c r="L37" s="116">
        <v>-7.6217514741209875</v>
      </c>
    </row>
    <row r="38" spans="1:12" s="110" customFormat="1" ht="15" customHeight="1" x14ac:dyDescent="0.2">
      <c r="A38" s="120"/>
      <c r="B38" s="119" t="s">
        <v>328</v>
      </c>
      <c r="C38" s="258"/>
      <c r="E38" s="113">
        <v>45.774541040813233</v>
      </c>
      <c r="F38" s="114">
        <v>15085</v>
      </c>
      <c r="G38" s="114">
        <v>15670</v>
      </c>
      <c r="H38" s="114">
        <v>15808</v>
      </c>
      <c r="I38" s="114">
        <v>15825</v>
      </c>
      <c r="J38" s="140">
        <v>15760</v>
      </c>
      <c r="K38" s="114">
        <v>-675</v>
      </c>
      <c r="L38" s="116">
        <v>-4.282994923857868</v>
      </c>
    </row>
    <row r="39" spans="1:12" s="110" customFormat="1" ht="15" customHeight="1" x14ac:dyDescent="0.2">
      <c r="A39" s="120"/>
      <c r="B39" s="119"/>
      <c r="C39" s="258" t="s">
        <v>106</v>
      </c>
      <c r="E39" s="113">
        <v>42.008617832283726</v>
      </c>
      <c r="F39" s="115">
        <v>6337</v>
      </c>
      <c r="G39" s="114">
        <v>6560</v>
      </c>
      <c r="H39" s="114">
        <v>6657</v>
      </c>
      <c r="I39" s="114">
        <v>6645</v>
      </c>
      <c r="J39" s="140">
        <v>6652</v>
      </c>
      <c r="K39" s="114">
        <v>-315</v>
      </c>
      <c r="L39" s="116">
        <v>-4.7354179194227299</v>
      </c>
    </row>
    <row r="40" spans="1:12" s="110" customFormat="1" ht="15" customHeight="1" x14ac:dyDescent="0.2">
      <c r="A40" s="120"/>
      <c r="B40" s="119"/>
      <c r="C40" s="258" t="s">
        <v>107</v>
      </c>
      <c r="E40" s="113">
        <v>57.991382167716274</v>
      </c>
      <c r="F40" s="115">
        <v>8748</v>
      </c>
      <c r="G40" s="114">
        <v>9110</v>
      </c>
      <c r="H40" s="114">
        <v>9151</v>
      </c>
      <c r="I40" s="114">
        <v>9180</v>
      </c>
      <c r="J40" s="140">
        <v>9108</v>
      </c>
      <c r="K40" s="114">
        <v>-360</v>
      </c>
      <c r="L40" s="116">
        <v>-3.9525691699604741</v>
      </c>
    </row>
    <row r="41" spans="1:12" s="110" customFormat="1" ht="15" customHeight="1" x14ac:dyDescent="0.2">
      <c r="A41" s="120"/>
      <c r="B41" s="320" t="s">
        <v>516</v>
      </c>
      <c r="C41" s="258"/>
      <c r="E41" s="113">
        <v>12.778030647853132</v>
      </c>
      <c r="F41" s="115">
        <v>4211</v>
      </c>
      <c r="G41" s="114">
        <v>4371</v>
      </c>
      <c r="H41" s="114">
        <v>4198</v>
      </c>
      <c r="I41" s="114">
        <v>4285</v>
      </c>
      <c r="J41" s="140">
        <v>4161</v>
      </c>
      <c r="K41" s="114">
        <v>50</v>
      </c>
      <c r="L41" s="116">
        <v>1.2016342225426579</v>
      </c>
    </row>
    <row r="42" spans="1:12" s="110" customFormat="1" ht="15" customHeight="1" x14ac:dyDescent="0.2">
      <c r="A42" s="120"/>
      <c r="B42" s="119"/>
      <c r="C42" s="268" t="s">
        <v>106</v>
      </c>
      <c r="D42" s="182"/>
      <c r="E42" s="113">
        <v>45.761101876038943</v>
      </c>
      <c r="F42" s="115">
        <v>1927</v>
      </c>
      <c r="G42" s="114">
        <v>1956</v>
      </c>
      <c r="H42" s="114">
        <v>1872</v>
      </c>
      <c r="I42" s="114">
        <v>1915</v>
      </c>
      <c r="J42" s="140">
        <v>1869</v>
      </c>
      <c r="K42" s="114">
        <v>58</v>
      </c>
      <c r="L42" s="116">
        <v>3.1032637774210809</v>
      </c>
    </row>
    <row r="43" spans="1:12" s="110" customFormat="1" ht="15" customHeight="1" x14ac:dyDescent="0.2">
      <c r="A43" s="120"/>
      <c r="B43" s="119"/>
      <c r="C43" s="268" t="s">
        <v>107</v>
      </c>
      <c r="D43" s="182"/>
      <c r="E43" s="113">
        <v>54.238898123961057</v>
      </c>
      <c r="F43" s="115">
        <v>2284</v>
      </c>
      <c r="G43" s="114">
        <v>2415</v>
      </c>
      <c r="H43" s="114">
        <v>2326</v>
      </c>
      <c r="I43" s="114">
        <v>2370</v>
      </c>
      <c r="J43" s="140">
        <v>2292</v>
      </c>
      <c r="K43" s="114">
        <v>-8</v>
      </c>
      <c r="L43" s="116">
        <v>-0.34904013961605584</v>
      </c>
    </row>
    <row r="44" spans="1:12" s="110" customFormat="1" ht="15" customHeight="1" x14ac:dyDescent="0.2">
      <c r="A44" s="120"/>
      <c r="B44" s="119" t="s">
        <v>205</v>
      </c>
      <c r="C44" s="268"/>
      <c r="D44" s="182"/>
      <c r="E44" s="113">
        <v>18.042785616750113</v>
      </c>
      <c r="F44" s="115">
        <v>5946</v>
      </c>
      <c r="G44" s="114">
        <v>6219</v>
      </c>
      <c r="H44" s="114">
        <v>6297</v>
      </c>
      <c r="I44" s="114">
        <v>6239</v>
      </c>
      <c r="J44" s="140">
        <v>6378</v>
      </c>
      <c r="K44" s="114">
        <v>-432</v>
      </c>
      <c r="L44" s="116">
        <v>-6.7732831608654749</v>
      </c>
    </row>
    <row r="45" spans="1:12" s="110" customFormat="1" ht="15" customHeight="1" x14ac:dyDescent="0.2">
      <c r="A45" s="120"/>
      <c r="B45" s="119"/>
      <c r="C45" s="268" t="s">
        <v>106</v>
      </c>
      <c r="D45" s="182"/>
      <c r="E45" s="113">
        <v>39.724184325597037</v>
      </c>
      <c r="F45" s="115">
        <v>2362</v>
      </c>
      <c r="G45" s="114">
        <v>2447</v>
      </c>
      <c r="H45" s="114">
        <v>2446</v>
      </c>
      <c r="I45" s="114">
        <v>2333</v>
      </c>
      <c r="J45" s="140">
        <v>2413</v>
      </c>
      <c r="K45" s="114">
        <v>-51</v>
      </c>
      <c r="L45" s="116">
        <v>-2.1135515955242439</v>
      </c>
    </row>
    <row r="46" spans="1:12" s="110" customFormat="1" ht="15" customHeight="1" x14ac:dyDescent="0.2">
      <c r="A46" s="123"/>
      <c r="B46" s="124"/>
      <c r="C46" s="260" t="s">
        <v>107</v>
      </c>
      <c r="D46" s="261"/>
      <c r="E46" s="125">
        <v>60.275815674402963</v>
      </c>
      <c r="F46" s="143">
        <v>3584</v>
      </c>
      <c r="G46" s="144">
        <v>3772</v>
      </c>
      <c r="H46" s="144">
        <v>3851</v>
      </c>
      <c r="I46" s="144">
        <v>3906</v>
      </c>
      <c r="J46" s="145">
        <v>3965</v>
      </c>
      <c r="K46" s="144">
        <v>-381</v>
      </c>
      <c r="L46" s="146">
        <v>-9.609079445145019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32955</v>
      </c>
      <c r="E11" s="114">
        <v>34613</v>
      </c>
      <c r="F11" s="114">
        <v>34428</v>
      </c>
      <c r="G11" s="114">
        <v>34840</v>
      </c>
      <c r="H11" s="140">
        <v>34392</v>
      </c>
      <c r="I11" s="115">
        <v>-1437</v>
      </c>
      <c r="J11" s="116">
        <v>-4.1782972784368457</v>
      </c>
    </row>
    <row r="12" spans="1:15" s="110" customFormat="1" ht="24.95" customHeight="1" x14ac:dyDescent="0.2">
      <c r="A12" s="193" t="s">
        <v>132</v>
      </c>
      <c r="B12" s="194" t="s">
        <v>133</v>
      </c>
      <c r="C12" s="113">
        <v>0.18206645425580337</v>
      </c>
      <c r="D12" s="115">
        <v>60</v>
      </c>
      <c r="E12" s="114">
        <v>56</v>
      </c>
      <c r="F12" s="114">
        <v>60</v>
      </c>
      <c r="G12" s="114">
        <v>58</v>
      </c>
      <c r="H12" s="140">
        <v>54</v>
      </c>
      <c r="I12" s="115">
        <v>6</v>
      </c>
      <c r="J12" s="116">
        <v>11.111111111111111</v>
      </c>
    </row>
    <row r="13" spans="1:15" s="110" customFormat="1" ht="24.95" customHeight="1" x14ac:dyDescent="0.2">
      <c r="A13" s="193" t="s">
        <v>134</v>
      </c>
      <c r="B13" s="199" t="s">
        <v>214</v>
      </c>
      <c r="C13" s="113">
        <v>0.11834319526627218</v>
      </c>
      <c r="D13" s="115">
        <v>39</v>
      </c>
      <c r="E13" s="114">
        <v>36</v>
      </c>
      <c r="F13" s="114">
        <v>44</v>
      </c>
      <c r="G13" s="114">
        <v>45</v>
      </c>
      <c r="H13" s="140">
        <v>48</v>
      </c>
      <c r="I13" s="115">
        <v>-9</v>
      </c>
      <c r="J13" s="116">
        <v>-18.75</v>
      </c>
    </row>
    <row r="14" spans="1:15" s="287" customFormat="1" ht="24.95" customHeight="1" x14ac:dyDescent="0.2">
      <c r="A14" s="193" t="s">
        <v>215</v>
      </c>
      <c r="B14" s="199" t="s">
        <v>137</v>
      </c>
      <c r="C14" s="113">
        <v>5.2677894098012441</v>
      </c>
      <c r="D14" s="115">
        <v>1736</v>
      </c>
      <c r="E14" s="114">
        <v>1762</v>
      </c>
      <c r="F14" s="114">
        <v>1749</v>
      </c>
      <c r="G14" s="114">
        <v>1803</v>
      </c>
      <c r="H14" s="140">
        <v>1790</v>
      </c>
      <c r="I14" s="115">
        <v>-54</v>
      </c>
      <c r="J14" s="116">
        <v>-3.016759776536313</v>
      </c>
      <c r="K14" s="110"/>
      <c r="L14" s="110"/>
      <c r="M14" s="110"/>
      <c r="N14" s="110"/>
      <c r="O14" s="110"/>
    </row>
    <row r="15" spans="1:15" s="110" customFormat="1" ht="24.95" customHeight="1" x14ac:dyDescent="0.2">
      <c r="A15" s="193" t="s">
        <v>216</v>
      </c>
      <c r="B15" s="199" t="s">
        <v>217</v>
      </c>
      <c r="C15" s="113">
        <v>3.507813685328478</v>
      </c>
      <c r="D15" s="115">
        <v>1156</v>
      </c>
      <c r="E15" s="114">
        <v>1130</v>
      </c>
      <c r="F15" s="114">
        <v>1112</v>
      </c>
      <c r="G15" s="114">
        <v>1136</v>
      </c>
      <c r="H15" s="140">
        <v>1111</v>
      </c>
      <c r="I15" s="115">
        <v>45</v>
      </c>
      <c r="J15" s="116">
        <v>4.0504050405040504</v>
      </c>
    </row>
    <row r="16" spans="1:15" s="287" customFormat="1" ht="24.95" customHeight="1" x14ac:dyDescent="0.2">
      <c r="A16" s="193" t="s">
        <v>218</v>
      </c>
      <c r="B16" s="199" t="s">
        <v>141</v>
      </c>
      <c r="C16" s="113">
        <v>1.5141860112274312</v>
      </c>
      <c r="D16" s="115">
        <v>499</v>
      </c>
      <c r="E16" s="114">
        <v>546</v>
      </c>
      <c r="F16" s="114">
        <v>551</v>
      </c>
      <c r="G16" s="114">
        <v>580</v>
      </c>
      <c r="H16" s="140">
        <v>581</v>
      </c>
      <c r="I16" s="115">
        <v>-82</v>
      </c>
      <c r="J16" s="116">
        <v>-14.113597246127366</v>
      </c>
      <c r="K16" s="110"/>
      <c r="L16" s="110"/>
      <c r="M16" s="110"/>
      <c r="N16" s="110"/>
      <c r="O16" s="110"/>
    </row>
    <row r="17" spans="1:15" s="110" customFormat="1" ht="24.95" customHeight="1" x14ac:dyDescent="0.2">
      <c r="A17" s="193" t="s">
        <v>142</v>
      </c>
      <c r="B17" s="199" t="s">
        <v>220</v>
      </c>
      <c r="C17" s="113">
        <v>0.24578971324533455</v>
      </c>
      <c r="D17" s="115">
        <v>81</v>
      </c>
      <c r="E17" s="114">
        <v>86</v>
      </c>
      <c r="F17" s="114">
        <v>86</v>
      </c>
      <c r="G17" s="114">
        <v>87</v>
      </c>
      <c r="H17" s="140">
        <v>98</v>
      </c>
      <c r="I17" s="115">
        <v>-17</v>
      </c>
      <c r="J17" s="116">
        <v>-17.346938775510203</v>
      </c>
    </row>
    <row r="18" spans="1:15" s="287" customFormat="1" ht="24.95" customHeight="1" x14ac:dyDescent="0.2">
      <c r="A18" s="201" t="s">
        <v>144</v>
      </c>
      <c r="B18" s="202" t="s">
        <v>145</v>
      </c>
      <c r="C18" s="113">
        <v>2.6247913821878317</v>
      </c>
      <c r="D18" s="115">
        <v>865</v>
      </c>
      <c r="E18" s="114">
        <v>872</v>
      </c>
      <c r="F18" s="114">
        <v>866</v>
      </c>
      <c r="G18" s="114">
        <v>836</v>
      </c>
      <c r="H18" s="140">
        <v>841</v>
      </c>
      <c r="I18" s="115">
        <v>24</v>
      </c>
      <c r="J18" s="116">
        <v>2.853745541022592</v>
      </c>
      <c r="K18" s="110"/>
      <c r="L18" s="110"/>
      <c r="M18" s="110"/>
      <c r="N18" s="110"/>
      <c r="O18" s="110"/>
    </row>
    <row r="19" spans="1:15" s="110" customFormat="1" ht="24.95" customHeight="1" x14ac:dyDescent="0.2">
      <c r="A19" s="193" t="s">
        <v>146</v>
      </c>
      <c r="B19" s="199" t="s">
        <v>147</v>
      </c>
      <c r="C19" s="113">
        <v>13.864360491579426</v>
      </c>
      <c r="D19" s="115">
        <v>4569</v>
      </c>
      <c r="E19" s="114">
        <v>4768</v>
      </c>
      <c r="F19" s="114">
        <v>4525</v>
      </c>
      <c r="G19" s="114">
        <v>4659</v>
      </c>
      <c r="H19" s="140">
        <v>4580</v>
      </c>
      <c r="I19" s="115">
        <v>-11</v>
      </c>
      <c r="J19" s="116">
        <v>-0.24017467248908297</v>
      </c>
    </row>
    <row r="20" spans="1:15" s="287" customFormat="1" ht="24.95" customHeight="1" x14ac:dyDescent="0.2">
      <c r="A20" s="193" t="s">
        <v>148</v>
      </c>
      <c r="B20" s="199" t="s">
        <v>149</v>
      </c>
      <c r="C20" s="113">
        <v>3.6929145804885448</v>
      </c>
      <c r="D20" s="115">
        <v>1217</v>
      </c>
      <c r="E20" s="114">
        <v>1184</v>
      </c>
      <c r="F20" s="114">
        <v>1312</v>
      </c>
      <c r="G20" s="114">
        <v>1264</v>
      </c>
      <c r="H20" s="140">
        <v>1383</v>
      </c>
      <c r="I20" s="115">
        <v>-166</v>
      </c>
      <c r="J20" s="116">
        <v>-12.002892263195951</v>
      </c>
      <c r="K20" s="110"/>
      <c r="L20" s="110"/>
      <c r="M20" s="110"/>
      <c r="N20" s="110"/>
      <c r="O20" s="110"/>
    </row>
    <row r="21" spans="1:15" s="110" customFormat="1" ht="24.95" customHeight="1" x14ac:dyDescent="0.2">
      <c r="A21" s="201" t="s">
        <v>150</v>
      </c>
      <c r="B21" s="202" t="s">
        <v>151</v>
      </c>
      <c r="C21" s="113">
        <v>13.645880746472463</v>
      </c>
      <c r="D21" s="115">
        <v>4497</v>
      </c>
      <c r="E21" s="114">
        <v>5089</v>
      </c>
      <c r="F21" s="114">
        <v>5165</v>
      </c>
      <c r="G21" s="114">
        <v>5099</v>
      </c>
      <c r="H21" s="140">
        <v>5028</v>
      </c>
      <c r="I21" s="115">
        <v>-531</v>
      </c>
      <c r="J21" s="116">
        <v>-10.560859188544153</v>
      </c>
    </row>
    <row r="22" spans="1:15" s="110" customFormat="1" ht="24.95" customHeight="1" x14ac:dyDescent="0.2">
      <c r="A22" s="201" t="s">
        <v>152</v>
      </c>
      <c r="B22" s="199" t="s">
        <v>153</v>
      </c>
      <c r="C22" s="113">
        <v>4.9066909421939009</v>
      </c>
      <c r="D22" s="115">
        <v>1617</v>
      </c>
      <c r="E22" s="114">
        <v>1589</v>
      </c>
      <c r="F22" s="114">
        <v>1634</v>
      </c>
      <c r="G22" s="114">
        <v>1722</v>
      </c>
      <c r="H22" s="140">
        <v>1725</v>
      </c>
      <c r="I22" s="115">
        <v>-108</v>
      </c>
      <c r="J22" s="116">
        <v>-6.2608695652173916</v>
      </c>
    </row>
    <row r="23" spans="1:15" s="110" customFormat="1" ht="24.95" customHeight="1" x14ac:dyDescent="0.2">
      <c r="A23" s="193" t="s">
        <v>154</v>
      </c>
      <c r="B23" s="199" t="s">
        <v>155</v>
      </c>
      <c r="C23" s="113">
        <v>0.91336671218328025</v>
      </c>
      <c r="D23" s="115">
        <v>301</v>
      </c>
      <c r="E23" s="114">
        <v>299</v>
      </c>
      <c r="F23" s="114">
        <v>305</v>
      </c>
      <c r="G23" s="114">
        <v>315</v>
      </c>
      <c r="H23" s="140">
        <v>299</v>
      </c>
      <c r="I23" s="115">
        <v>2</v>
      </c>
      <c r="J23" s="116">
        <v>0.66889632107023411</v>
      </c>
    </row>
    <row r="24" spans="1:15" s="110" customFormat="1" ht="24.95" customHeight="1" x14ac:dyDescent="0.2">
      <c r="A24" s="193" t="s">
        <v>156</v>
      </c>
      <c r="B24" s="199" t="s">
        <v>221</v>
      </c>
      <c r="C24" s="113">
        <v>11.797906235776058</v>
      </c>
      <c r="D24" s="115">
        <v>3888</v>
      </c>
      <c r="E24" s="114">
        <v>3839</v>
      </c>
      <c r="F24" s="114">
        <v>3854</v>
      </c>
      <c r="G24" s="114">
        <v>3867</v>
      </c>
      <c r="H24" s="140">
        <v>3783</v>
      </c>
      <c r="I24" s="115">
        <v>105</v>
      </c>
      <c r="J24" s="116">
        <v>2.775574940523394</v>
      </c>
    </row>
    <row r="25" spans="1:15" s="110" customFormat="1" ht="24.95" customHeight="1" x14ac:dyDescent="0.2">
      <c r="A25" s="193" t="s">
        <v>222</v>
      </c>
      <c r="B25" s="204" t="s">
        <v>159</v>
      </c>
      <c r="C25" s="113">
        <v>14.856622667273555</v>
      </c>
      <c r="D25" s="115">
        <v>4896</v>
      </c>
      <c r="E25" s="114">
        <v>5204</v>
      </c>
      <c r="F25" s="114">
        <v>5231</v>
      </c>
      <c r="G25" s="114">
        <v>5095</v>
      </c>
      <c r="H25" s="140">
        <v>5117</v>
      </c>
      <c r="I25" s="115">
        <v>-221</v>
      </c>
      <c r="J25" s="116">
        <v>-4.3189368770764123</v>
      </c>
    </row>
    <row r="26" spans="1:15" s="110" customFormat="1" ht="24.95" customHeight="1" x14ac:dyDescent="0.2">
      <c r="A26" s="201">
        <v>782.78300000000002</v>
      </c>
      <c r="B26" s="203" t="s">
        <v>160</v>
      </c>
      <c r="C26" s="113">
        <v>1.0832954028220301</v>
      </c>
      <c r="D26" s="115">
        <v>357</v>
      </c>
      <c r="E26" s="114">
        <v>486</v>
      </c>
      <c r="F26" s="114">
        <v>529</v>
      </c>
      <c r="G26" s="114">
        <v>562</v>
      </c>
      <c r="H26" s="140">
        <v>492</v>
      </c>
      <c r="I26" s="115">
        <v>-135</v>
      </c>
      <c r="J26" s="116">
        <v>-27.439024390243901</v>
      </c>
    </row>
    <row r="27" spans="1:15" s="110" customFormat="1" ht="24.95" customHeight="1" x14ac:dyDescent="0.2">
      <c r="A27" s="193" t="s">
        <v>161</v>
      </c>
      <c r="B27" s="199" t="s">
        <v>162</v>
      </c>
      <c r="C27" s="113">
        <v>0.57957821271430743</v>
      </c>
      <c r="D27" s="115">
        <v>191</v>
      </c>
      <c r="E27" s="114">
        <v>193</v>
      </c>
      <c r="F27" s="114">
        <v>200</v>
      </c>
      <c r="G27" s="114">
        <v>212</v>
      </c>
      <c r="H27" s="140">
        <v>195</v>
      </c>
      <c r="I27" s="115">
        <v>-4</v>
      </c>
      <c r="J27" s="116">
        <v>-2.0512820512820511</v>
      </c>
    </row>
    <row r="28" spans="1:15" s="110" customFormat="1" ht="24.95" customHeight="1" x14ac:dyDescent="0.2">
      <c r="A28" s="193" t="s">
        <v>163</v>
      </c>
      <c r="B28" s="199" t="s">
        <v>164</v>
      </c>
      <c r="C28" s="113">
        <v>2.9009255044758002</v>
      </c>
      <c r="D28" s="115">
        <v>956</v>
      </c>
      <c r="E28" s="114">
        <v>1223</v>
      </c>
      <c r="F28" s="114">
        <v>923</v>
      </c>
      <c r="G28" s="114">
        <v>1244</v>
      </c>
      <c r="H28" s="140">
        <v>977</v>
      </c>
      <c r="I28" s="115">
        <v>-21</v>
      </c>
      <c r="J28" s="116">
        <v>-2.1494370522006143</v>
      </c>
    </row>
    <row r="29" spans="1:15" s="110" customFormat="1" ht="24.95" customHeight="1" x14ac:dyDescent="0.2">
      <c r="A29" s="193">
        <v>86</v>
      </c>
      <c r="B29" s="199" t="s">
        <v>165</v>
      </c>
      <c r="C29" s="113">
        <v>5.8777120315581852</v>
      </c>
      <c r="D29" s="115">
        <v>1937</v>
      </c>
      <c r="E29" s="114">
        <v>1954</v>
      </c>
      <c r="F29" s="114">
        <v>1950</v>
      </c>
      <c r="G29" s="114">
        <v>1945</v>
      </c>
      <c r="H29" s="140">
        <v>1954</v>
      </c>
      <c r="I29" s="115">
        <v>-17</v>
      </c>
      <c r="J29" s="116">
        <v>-0.87001023541453426</v>
      </c>
    </row>
    <row r="30" spans="1:15" s="110" customFormat="1" ht="24.95" customHeight="1" x14ac:dyDescent="0.2">
      <c r="A30" s="193">
        <v>87.88</v>
      </c>
      <c r="B30" s="204" t="s">
        <v>166</v>
      </c>
      <c r="C30" s="113">
        <v>4.5152480655439238</v>
      </c>
      <c r="D30" s="115">
        <v>1488</v>
      </c>
      <c r="E30" s="114">
        <v>1486</v>
      </c>
      <c r="F30" s="114">
        <v>1507</v>
      </c>
      <c r="G30" s="114">
        <v>1457</v>
      </c>
      <c r="H30" s="140">
        <v>1502</v>
      </c>
      <c r="I30" s="115">
        <v>-14</v>
      </c>
      <c r="J30" s="116">
        <v>-0.93209054593874829</v>
      </c>
    </row>
    <row r="31" spans="1:15" s="110" customFormat="1" ht="24.95" customHeight="1" x14ac:dyDescent="0.2">
      <c r="A31" s="193" t="s">
        <v>167</v>
      </c>
      <c r="B31" s="199" t="s">
        <v>168</v>
      </c>
      <c r="C31" s="113">
        <v>13.172507965407373</v>
      </c>
      <c r="D31" s="115">
        <v>4341</v>
      </c>
      <c r="E31" s="114">
        <v>4572</v>
      </c>
      <c r="F31" s="114">
        <v>4573</v>
      </c>
      <c r="G31" s="114">
        <v>4656</v>
      </c>
      <c r="H31" s="140">
        <v>4623</v>
      </c>
      <c r="I31" s="115">
        <v>-282</v>
      </c>
      <c r="J31" s="116">
        <v>-6.0999351070733292</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0.18206645425580337</v>
      </c>
      <c r="D34" s="115">
        <v>60</v>
      </c>
      <c r="E34" s="114">
        <v>56</v>
      </c>
      <c r="F34" s="114">
        <v>60</v>
      </c>
      <c r="G34" s="114">
        <v>58</v>
      </c>
      <c r="H34" s="140">
        <v>54</v>
      </c>
      <c r="I34" s="115">
        <v>6</v>
      </c>
      <c r="J34" s="116">
        <v>11.111111111111111</v>
      </c>
    </row>
    <row r="35" spans="1:10" s="110" customFormat="1" ht="24.95" customHeight="1" x14ac:dyDescent="0.2">
      <c r="A35" s="292" t="s">
        <v>171</v>
      </c>
      <c r="B35" s="293" t="s">
        <v>172</v>
      </c>
      <c r="C35" s="113">
        <v>8.0109239872553477</v>
      </c>
      <c r="D35" s="115">
        <v>2640</v>
      </c>
      <c r="E35" s="114">
        <v>2670</v>
      </c>
      <c r="F35" s="114">
        <v>2659</v>
      </c>
      <c r="G35" s="114">
        <v>2684</v>
      </c>
      <c r="H35" s="140">
        <v>2679</v>
      </c>
      <c r="I35" s="115">
        <v>-39</v>
      </c>
      <c r="J35" s="116">
        <v>-1.4557670772676372</v>
      </c>
    </row>
    <row r="36" spans="1:10" s="110" customFormat="1" ht="24.95" customHeight="1" x14ac:dyDescent="0.2">
      <c r="A36" s="294" t="s">
        <v>173</v>
      </c>
      <c r="B36" s="295" t="s">
        <v>174</v>
      </c>
      <c r="C36" s="125">
        <v>91.807009558488843</v>
      </c>
      <c r="D36" s="143">
        <v>30255</v>
      </c>
      <c r="E36" s="144">
        <v>31886</v>
      </c>
      <c r="F36" s="144">
        <v>31708</v>
      </c>
      <c r="G36" s="144">
        <v>32097</v>
      </c>
      <c r="H36" s="145">
        <v>31658</v>
      </c>
      <c r="I36" s="143">
        <v>-1403</v>
      </c>
      <c r="J36" s="146">
        <v>-4.431739212837198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32955</v>
      </c>
      <c r="F11" s="264">
        <v>34613</v>
      </c>
      <c r="G11" s="264">
        <v>34428</v>
      </c>
      <c r="H11" s="264">
        <v>34840</v>
      </c>
      <c r="I11" s="265">
        <v>34392</v>
      </c>
      <c r="J11" s="263">
        <v>-1437</v>
      </c>
      <c r="K11" s="266">
        <v>-4.1782972784368457</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46.014261872250039</v>
      </c>
      <c r="E13" s="115">
        <v>15164</v>
      </c>
      <c r="F13" s="114">
        <v>15617</v>
      </c>
      <c r="G13" s="114">
        <v>15753</v>
      </c>
      <c r="H13" s="114">
        <v>15749</v>
      </c>
      <c r="I13" s="140">
        <v>15743</v>
      </c>
      <c r="J13" s="115">
        <v>-579</v>
      </c>
      <c r="K13" s="116">
        <v>-3.6778250651083022</v>
      </c>
    </row>
    <row r="14" spans="1:15" ht="15.95" customHeight="1" x14ac:dyDescent="0.2">
      <c r="A14" s="306" t="s">
        <v>230</v>
      </c>
      <c r="B14" s="307"/>
      <c r="C14" s="308"/>
      <c r="D14" s="113">
        <v>40.382339553937186</v>
      </c>
      <c r="E14" s="115">
        <v>13308</v>
      </c>
      <c r="F14" s="114">
        <v>14173</v>
      </c>
      <c r="G14" s="114">
        <v>14183</v>
      </c>
      <c r="H14" s="114">
        <v>14186</v>
      </c>
      <c r="I14" s="140">
        <v>14115</v>
      </c>
      <c r="J14" s="115">
        <v>-807</v>
      </c>
      <c r="K14" s="116">
        <v>-5.7173219978746017</v>
      </c>
    </row>
    <row r="15" spans="1:15" ht="15.95" customHeight="1" x14ac:dyDescent="0.2">
      <c r="A15" s="306" t="s">
        <v>231</v>
      </c>
      <c r="B15" s="307"/>
      <c r="C15" s="308"/>
      <c r="D15" s="113">
        <v>5.6228189956000607</v>
      </c>
      <c r="E15" s="115">
        <v>1853</v>
      </c>
      <c r="F15" s="114">
        <v>1917</v>
      </c>
      <c r="G15" s="114">
        <v>1900</v>
      </c>
      <c r="H15" s="114">
        <v>1858</v>
      </c>
      <c r="I15" s="140">
        <v>1812</v>
      </c>
      <c r="J15" s="115">
        <v>41</v>
      </c>
      <c r="K15" s="116">
        <v>2.2626931567328916</v>
      </c>
    </row>
    <row r="16" spans="1:15" ht="15.95" customHeight="1" x14ac:dyDescent="0.2">
      <c r="A16" s="306" t="s">
        <v>232</v>
      </c>
      <c r="B16" s="307"/>
      <c r="C16" s="308"/>
      <c r="D16" s="113">
        <v>4.7185556061295708</v>
      </c>
      <c r="E16" s="115">
        <v>1555</v>
      </c>
      <c r="F16" s="114">
        <v>1796</v>
      </c>
      <c r="G16" s="114">
        <v>1498</v>
      </c>
      <c r="H16" s="114">
        <v>1889</v>
      </c>
      <c r="I16" s="140">
        <v>1592</v>
      </c>
      <c r="J16" s="115">
        <v>-37</v>
      </c>
      <c r="K16" s="116">
        <v>-2.3241206030150754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0.25185859505386132</v>
      </c>
      <c r="E18" s="115">
        <v>83</v>
      </c>
      <c r="F18" s="114">
        <v>73</v>
      </c>
      <c r="G18" s="114">
        <v>87</v>
      </c>
      <c r="H18" s="114">
        <v>87</v>
      </c>
      <c r="I18" s="140">
        <v>81</v>
      </c>
      <c r="J18" s="115">
        <v>2</v>
      </c>
      <c r="K18" s="116">
        <v>2.4691358024691357</v>
      </c>
    </row>
    <row r="19" spans="1:11" ht="14.1" customHeight="1" x14ac:dyDescent="0.2">
      <c r="A19" s="306" t="s">
        <v>235</v>
      </c>
      <c r="B19" s="307" t="s">
        <v>236</v>
      </c>
      <c r="C19" s="308"/>
      <c r="D19" s="113">
        <v>0.10013654984069185</v>
      </c>
      <c r="E19" s="115">
        <v>33</v>
      </c>
      <c r="F19" s="114">
        <v>27</v>
      </c>
      <c r="G19" s="114">
        <v>42</v>
      </c>
      <c r="H19" s="114">
        <v>42</v>
      </c>
      <c r="I19" s="140">
        <v>36</v>
      </c>
      <c r="J19" s="115">
        <v>-3</v>
      </c>
      <c r="K19" s="116">
        <v>-8.3333333333333339</v>
      </c>
    </row>
    <row r="20" spans="1:11" ht="14.1" customHeight="1" x14ac:dyDescent="0.2">
      <c r="A20" s="306">
        <v>12</v>
      </c>
      <c r="B20" s="307" t="s">
        <v>237</v>
      </c>
      <c r="C20" s="308"/>
      <c r="D20" s="113">
        <v>0.49461386739493246</v>
      </c>
      <c r="E20" s="115">
        <v>163</v>
      </c>
      <c r="F20" s="114">
        <v>176</v>
      </c>
      <c r="G20" s="114">
        <v>187</v>
      </c>
      <c r="H20" s="114">
        <v>175</v>
      </c>
      <c r="I20" s="140">
        <v>167</v>
      </c>
      <c r="J20" s="115">
        <v>-4</v>
      </c>
      <c r="K20" s="116">
        <v>-2.3952095808383231</v>
      </c>
    </row>
    <row r="21" spans="1:11" ht="14.1" customHeight="1" x14ac:dyDescent="0.2">
      <c r="A21" s="306">
        <v>21</v>
      </c>
      <c r="B21" s="307" t="s">
        <v>238</v>
      </c>
      <c r="C21" s="308"/>
      <c r="D21" s="113" t="s">
        <v>513</v>
      </c>
      <c r="E21" s="115" t="s">
        <v>513</v>
      </c>
      <c r="F21" s="114">
        <v>26</v>
      </c>
      <c r="G21" s="114" t="s">
        <v>513</v>
      </c>
      <c r="H21" s="114" t="s">
        <v>513</v>
      </c>
      <c r="I21" s="140">
        <v>27</v>
      </c>
      <c r="J21" s="115" t="s">
        <v>513</v>
      </c>
      <c r="K21" s="116" t="s">
        <v>513</v>
      </c>
    </row>
    <row r="22" spans="1:11" ht="14.1" customHeight="1" x14ac:dyDescent="0.2">
      <c r="A22" s="306">
        <v>22</v>
      </c>
      <c r="B22" s="307" t="s">
        <v>239</v>
      </c>
      <c r="C22" s="308"/>
      <c r="D22" s="113">
        <v>0.20027309968138371</v>
      </c>
      <c r="E22" s="115">
        <v>66</v>
      </c>
      <c r="F22" s="114">
        <v>70</v>
      </c>
      <c r="G22" s="114">
        <v>74</v>
      </c>
      <c r="H22" s="114">
        <v>73</v>
      </c>
      <c r="I22" s="140">
        <v>82</v>
      </c>
      <c r="J22" s="115">
        <v>-16</v>
      </c>
      <c r="K22" s="116">
        <v>-19.512195121951219</v>
      </c>
    </row>
    <row r="23" spans="1:11" ht="14.1" customHeight="1" x14ac:dyDescent="0.2">
      <c r="A23" s="306">
        <v>23</v>
      </c>
      <c r="B23" s="307" t="s">
        <v>240</v>
      </c>
      <c r="C23" s="308"/>
      <c r="D23" s="113">
        <v>0.36716734941587015</v>
      </c>
      <c r="E23" s="115">
        <v>121</v>
      </c>
      <c r="F23" s="114">
        <v>130</v>
      </c>
      <c r="G23" s="114">
        <v>129</v>
      </c>
      <c r="H23" s="114">
        <v>133</v>
      </c>
      <c r="I23" s="140">
        <v>126</v>
      </c>
      <c r="J23" s="115">
        <v>-5</v>
      </c>
      <c r="K23" s="116">
        <v>-3.9682539682539684</v>
      </c>
    </row>
    <row r="24" spans="1:11" ht="14.1" customHeight="1" x14ac:dyDescent="0.2">
      <c r="A24" s="306">
        <v>24</v>
      </c>
      <c r="B24" s="307" t="s">
        <v>241</v>
      </c>
      <c r="C24" s="308"/>
      <c r="D24" s="113">
        <v>0.33378849946897282</v>
      </c>
      <c r="E24" s="115">
        <v>110</v>
      </c>
      <c r="F24" s="114">
        <v>110</v>
      </c>
      <c r="G24" s="114">
        <v>111</v>
      </c>
      <c r="H24" s="114">
        <v>114</v>
      </c>
      <c r="I24" s="140">
        <v>122</v>
      </c>
      <c r="J24" s="115">
        <v>-12</v>
      </c>
      <c r="K24" s="116">
        <v>-9.8360655737704921</v>
      </c>
    </row>
    <row r="25" spans="1:11" ht="14.1" customHeight="1" x14ac:dyDescent="0.2">
      <c r="A25" s="306">
        <v>25</v>
      </c>
      <c r="B25" s="307" t="s">
        <v>242</v>
      </c>
      <c r="C25" s="308"/>
      <c r="D25" s="113">
        <v>0.7100591715976331</v>
      </c>
      <c r="E25" s="115">
        <v>234</v>
      </c>
      <c r="F25" s="114">
        <v>259</v>
      </c>
      <c r="G25" s="114">
        <v>267</v>
      </c>
      <c r="H25" s="114">
        <v>269</v>
      </c>
      <c r="I25" s="140">
        <v>256</v>
      </c>
      <c r="J25" s="115">
        <v>-22</v>
      </c>
      <c r="K25" s="116">
        <v>-8.59375</v>
      </c>
    </row>
    <row r="26" spans="1:11" ht="14.1" customHeight="1" x14ac:dyDescent="0.2">
      <c r="A26" s="306">
        <v>26</v>
      </c>
      <c r="B26" s="307" t="s">
        <v>243</v>
      </c>
      <c r="C26" s="308"/>
      <c r="D26" s="113">
        <v>0.53102715824609314</v>
      </c>
      <c r="E26" s="115">
        <v>175</v>
      </c>
      <c r="F26" s="114">
        <v>179</v>
      </c>
      <c r="G26" s="114">
        <v>188</v>
      </c>
      <c r="H26" s="114">
        <v>185</v>
      </c>
      <c r="I26" s="140">
        <v>194</v>
      </c>
      <c r="J26" s="115">
        <v>-19</v>
      </c>
      <c r="K26" s="116">
        <v>-9.7938144329896915</v>
      </c>
    </row>
    <row r="27" spans="1:11" ht="14.1" customHeight="1" x14ac:dyDescent="0.2">
      <c r="A27" s="306">
        <v>27</v>
      </c>
      <c r="B27" s="307" t="s">
        <v>244</v>
      </c>
      <c r="C27" s="308"/>
      <c r="D27" s="113">
        <v>0.35806402670307996</v>
      </c>
      <c r="E27" s="115">
        <v>118</v>
      </c>
      <c r="F27" s="114">
        <v>129</v>
      </c>
      <c r="G27" s="114">
        <v>140</v>
      </c>
      <c r="H27" s="114">
        <v>138</v>
      </c>
      <c r="I27" s="140">
        <v>129</v>
      </c>
      <c r="J27" s="115">
        <v>-11</v>
      </c>
      <c r="K27" s="116">
        <v>-8.5271317829457356</v>
      </c>
    </row>
    <row r="28" spans="1:11" ht="14.1" customHeight="1" x14ac:dyDescent="0.2">
      <c r="A28" s="306">
        <v>28</v>
      </c>
      <c r="B28" s="307" t="s">
        <v>245</v>
      </c>
      <c r="C28" s="308"/>
      <c r="D28" s="113">
        <v>0.18813533606433014</v>
      </c>
      <c r="E28" s="115">
        <v>62</v>
      </c>
      <c r="F28" s="114">
        <v>70</v>
      </c>
      <c r="G28" s="114">
        <v>63</v>
      </c>
      <c r="H28" s="114">
        <v>65</v>
      </c>
      <c r="I28" s="140">
        <v>57</v>
      </c>
      <c r="J28" s="115">
        <v>5</v>
      </c>
      <c r="K28" s="116">
        <v>8.7719298245614041</v>
      </c>
    </row>
    <row r="29" spans="1:11" ht="14.1" customHeight="1" x14ac:dyDescent="0.2">
      <c r="A29" s="306">
        <v>29</v>
      </c>
      <c r="B29" s="307" t="s">
        <v>246</v>
      </c>
      <c r="C29" s="308"/>
      <c r="D29" s="113">
        <v>2.8189956000606888</v>
      </c>
      <c r="E29" s="115">
        <v>929</v>
      </c>
      <c r="F29" s="114">
        <v>1018</v>
      </c>
      <c r="G29" s="114">
        <v>1003</v>
      </c>
      <c r="H29" s="114">
        <v>1014</v>
      </c>
      <c r="I29" s="140">
        <v>1010</v>
      </c>
      <c r="J29" s="115">
        <v>-81</v>
      </c>
      <c r="K29" s="116">
        <v>-8.0198019801980198</v>
      </c>
    </row>
    <row r="30" spans="1:11" ht="14.1" customHeight="1" x14ac:dyDescent="0.2">
      <c r="A30" s="306" t="s">
        <v>247</v>
      </c>
      <c r="B30" s="307" t="s">
        <v>248</v>
      </c>
      <c r="C30" s="308"/>
      <c r="D30" s="113">
        <v>0.19723865877712032</v>
      </c>
      <c r="E30" s="115">
        <v>65</v>
      </c>
      <c r="F30" s="114">
        <v>73</v>
      </c>
      <c r="G30" s="114">
        <v>71</v>
      </c>
      <c r="H30" s="114">
        <v>74</v>
      </c>
      <c r="I30" s="140">
        <v>73</v>
      </c>
      <c r="J30" s="115">
        <v>-8</v>
      </c>
      <c r="K30" s="116">
        <v>-10.95890410958904</v>
      </c>
    </row>
    <row r="31" spans="1:11" ht="14.1" customHeight="1" x14ac:dyDescent="0.2">
      <c r="A31" s="306" t="s">
        <v>249</v>
      </c>
      <c r="B31" s="307" t="s">
        <v>250</v>
      </c>
      <c r="C31" s="308"/>
      <c r="D31" s="113">
        <v>2.5914125322409345</v>
      </c>
      <c r="E31" s="115">
        <v>854</v>
      </c>
      <c r="F31" s="114">
        <v>936</v>
      </c>
      <c r="G31" s="114">
        <v>922</v>
      </c>
      <c r="H31" s="114">
        <v>930</v>
      </c>
      <c r="I31" s="140">
        <v>928</v>
      </c>
      <c r="J31" s="115">
        <v>-74</v>
      </c>
      <c r="K31" s="116">
        <v>-7.9741379310344831</v>
      </c>
    </row>
    <row r="32" spans="1:11" ht="14.1" customHeight="1" x14ac:dyDescent="0.2">
      <c r="A32" s="306">
        <v>31</v>
      </c>
      <c r="B32" s="307" t="s">
        <v>251</v>
      </c>
      <c r="C32" s="308"/>
      <c r="D32" s="113">
        <v>0.33378849946897282</v>
      </c>
      <c r="E32" s="115">
        <v>110</v>
      </c>
      <c r="F32" s="114">
        <v>113</v>
      </c>
      <c r="G32" s="114">
        <v>110</v>
      </c>
      <c r="H32" s="114">
        <v>116</v>
      </c>
      <c r="I32" s="140">
        <v>110</v>
      </c>
      <c r="J32" s="115">
        <v>0</v>
      </c>
      <c r="K32" s="116">
        <v>0</v>
      </c>
    </row>
    <row r="33" spans="1:11" ht="14.1" customHeight="1" x14ac:dyDescent="0.2">
      <c r="A33" s="306">
        <v>32</v>
      </c>
      <c r="B33" s="307" t="s">
        <v>252</v>
      </c>
      <c r="C33" s="308"/>
      <c r="D33" s="113">
        <v>0.36413290851160673</v>
      </c>
      <c r="E33" s="115">
        <v>120</v>
      </c>
      <c r="F33" s="114">
        <v>133</v>
      </c>
      <c r="G33" s="114">
        <v>169</v>
      </c>
      <c r="H33" s="114">
        <v>159</v>
      </c>
      <c r="I33" s="140">
        <v>141</v>
      </c>
      <c r="J33" s="115">
        <v>-21</v>
      </c>
      <c r="K33" s="116">
        <v>-14.893617021276595</v>
      </c>
    </row>
    <row r="34" spans="1:11" ht="14.1" customHeight="1" x14ac:dyDescent="0.2">
      <c r="A34" s="306">
        <v>33</v>
      </c>
      <c r="B34" s="307" t="s">
        <v>253</v>
      </c>
      <c r="C34" s="308"/>
      <c r="D34" s="113">
        <v>0.29130632680928537</v>
      </c>
      <c r="E34" s="115">
        <v>96</v>
      </c>
      <c r="F34" s="114">
        <v>116</v>
      </c>
      <c r="G34" s="114">
        <v>104</v>
      </c>
      <c r="H34" s="114">
        <v>96</v>
      </c>
      <c r="I34" s="140">
        <v>87</v>
      </c>
      <c r="J34" s="115">
        <v>9</v>
      </c>
      <c r="K34" s="116">
        <v>10.344827586206897</v>
      </c>
    </row>
    <row r="35" spans="1:11" ht="14.1" customHeight="1" x14ac:dyDescent="0.2">
      <c r="A35" s="306">
        <v>34</v>
      </c>
      <c r="B35" s="307" t="s">
        <v>254</v>
      </c>
      <c r="C35" s="308"/>
      <c r="D35" s="113">
        <v>3.4016082536792598</v>
      </c>
      <c r="E35" s="115">
        <v>1121</v>
      </c>
      <c r="F35" s="114">
        <v>1145</v>
      </c>
      <c r="G35" s="114">
        <v>1140</v>
      </c>
      <c r="H35" s="114">
        <v>1112</v>
      </c>
      <c r="I35" s="140">
        <v>1134</v>
      </c>
      <c r="J35" s="115">
        <v>-13</v>
      </c>
      <c r="K35" s="116">
        <v>-1.1463844797178131</v>
      </c>
    </row>
    <row r="36" spans="1:11" ht="14.1" customHeight="1" x14ac:dyDescent="0.2">
      <c r="A36" s="306">
        <v>41</v>
      </c>
      <c r="B36" s="307" t="s">
        <v>255</v>
      </c>
      <c r="C36" s="308"/>
      <c r="D36" s="113">
        <v>0.29434076771354878</v>
      </c>
      <c r="E36" s="115">
        <v>97</v>
      </c>
      <c r="F36" s="114">
        <v>100</v>
      </c>
      <c r="G36" s="114">
        <v>88</v>
      </c>
      <c r="H36" s="114">
        <v>90</v>
      </c>
      <c r="I36" s="140">
        <v>90</v>
      </c>
      <c r="J36" s="115">
        <v>7</v>
      </c>
      <c r="K36" s="116">
        <v>7.7777777777777777</v>
      </c>
    </row>
    <row r="37" spans="1:11" ht="14.1" customHeight="1" x14ac:dyDescent="0.2">
      <c r="A37" s="306">
        <v>42</v>
      </c>
      <c r="B37" s="307" t="s">
        <v>256</v>
      </c>
      <c r="C37" s="308"/>
      <c r="D37" s="113">
        <v>0.12744651797906237</v>
      </c>
      <c r="E37" s="115">
        <v>42</v>
      </c>
      <c r="F37" s="114">
        <v>44</v>
      </c>
      <c r="G37" s="114">
        <v>40</v>
      </c>
      <c r="H37" s="114">
        <v>40</v>
      </c>
      <c r="I37" s="140">
        <v>47</v>
      </c>
      <c r="J37" s="115">
        <v>-5</v>
      </c>
      <c r="K37" s="116">
        <v>-10.638297872340425</v>
      </c>
    </row>
    <row r="38" spans="1:11" ht="14.1" customHeight="1" x14ac:dyDescent="0.2">
      <c r="A38" s="306">
        <v>43</v>
      </c>
      <c r="B38" s="307" t="s">
        <v>257</v>
      </c>
      <c r="C38" s="308"/>
      <c r="D38" s="113">
        <v>0.91336671218328025</v>
      </c>
      <c r="E38" s="115">
        <v>301</v>
      </c>
      <c r="F38" s="114">
        <v>309</v>
      </c>
      <c r="G38" s="114">
        <v>296</v>
      </c>
      <c r="H38" s="114">
        <v>297</v>
      </c>
      <c r="I38" s="140">
        <v>277</v>
      </c>
      <c r="J38" s="115">
        <v>24</v>
      </c>
      <c r="K38" s="116">
        <v>8.6642599277978345</v>
      </c>
    </row>
    <row r="39" spans="1:11" ht="14.1" customHeight="1" x14ac:dyDescent="0.2">
      <c r="A39" s="306">
        <v>51</v>
      </c>
      <c r="B39" s="307" t="s">
        <v>258</v>
      </c>
      <c r="C39" s="308"/>
      <c r="D39" s="113">
        <v>11.063571536944318</v>
      </c>
      <c r="E39" s="115">
        <v>3646</v>
      </c>
      <c r="F39" s="114">
        <v>3610</v>
      </c>
      <c r="G39" s="114">
        <v>3695</v>
      </c>
      <c r="H39" s="114">
        <v>3760</v>
      </c>
      <c r="I39" s="140">
        <v>3692</v>
      </c>
      <c r="J39" s="115">
        <v>-46</v>
      </c>
      <c r="K39" s="116">
        <v>-1.2459371614301191</v>
      </c>
    </row>
    <row r="40" spans="1:11" ht="14.1" customHeight="1" x14ac:dyDescent="0.2">
      <c r="A40" s="306" t="s">
        <v>259</v>
      </c>
      <c r="B40" s="307" t="s">
        <v>260</v>
      </c>
      <c r="C40" s="308"/>
      <c r="D40" s="113">
        <v>10.608405401304809</v>
      </c>
      <c r="E40" s="115">
        <v>3496</v>
      </c>
      <c r="F40" s="114">
        <v>3452</v>
      </c>
      <c r="G40" s="114">
        <v>3533</v>
      </c>
      <c r="H40" s="114">
        <v>3593</v>
      </c>
      <c r="I40" s="140">
        <v>3531</v>
      </c>
      <c r="J40" s="115">
        <v>-35</v>
      </c>
      <c r="K40" s="116">
        <v>-0.99122061738884171</v>
      </c>
    </row>
    <row r="41" spans="1:11" ht="14.1" customHeight="1" x14ac:dyDescent="0.2">
      <c r="A41" s="306"/>
      <c r="B41" s="307" t="s">
        <v>261</v>
      </c>
      <c r="C41" s="308"/>
      <c r="D41" s="113">
        <v>2.8189956000606888</v>
      </c>
      <c r="E41" s="115">
        <v>929</v>
      </c>
      <c r="F41" s="114">
        <v>1004</v>
      </c>
      <c r="G41" s="114">
        <v>1012</v>
      </c>
      <c r="H41" s="114">
        <v>1003</v>
      </c>
      <c r="I41" s="140">
        <v>989</v>
      </c>
      <c r="J41" s="115">
        <v>-60</v>
      </c>
      <c r="K41" s="116">
        <v>-6.0667340748230538</v>
      </c>
    </row>
    <row r="42" spans="1:11" ht="14.1" customHeight="1" x14ac:dyDescent="0.2">
      <c r="A42" s="306">
        <v>52</v>
      </c>
      <c r="B42" s="307" t="s">
        <v>262</v>
      </c>
      <c r="C42" s="308"/>
      <c r="D42" s="113">
        <v>3.2134729176149293</v>
      </c>
      <c r="E42" s="115">
        <v>1059</v>
      </c>
      <c r="F42" s="114">
        <v>1065</v>
      </c>
      <c r="G42" s="114">
        <v>1166</v>
      </c>
      <c r="H42" s="114">
        <v>1147</v>
      </c>
      <c r="I42" s="140">
        <v>1254</v>
      </c>
      <c r="J42" s="115">
        <v>-195</v>
      </c>
      <c r="K42" s="116">
        <v>-15.55023923444976</v>
      </c>
    </row>
    <row r="43" spans="1:11" ht="14.1" customHeight="1" x14ac:dyDescent="0.2">
      <c r="A43" s="306" t="s">
        <v>263</v>
      </c>
      <c r="B43" s="307" t="s">
        <v>264</v>
      </c>
      <c r="C43" s="308"/>
      <c r="D43" s="113">
        <v>3.1376118950083449</v>
      </c>
      <c r="E43" s="115">
        <v>1034</v>
      </c>
      <c r="F43" s="114">
        <v>1041</v>
      </c>
      <c r="G43" s="114">
        <v>1141</v>
      </c>
      <c r="H43" s="114">
        <v>1121</v>
      </c>
      <c r="I43" s="140">
        <v>1227</v>
      </c>
      <c r="J43" s="115">
        <v>-193</v>
      </c>
      <c r="K43" s="116">
        <v>-15.729421352893235</v>
      </c>
    </row>
    <row r="44" spans="1:11" ht="14.1" customHeight="1" x14ac:dyDescent="0.2">
      <c r="A44" s="306">
        <v>53</v>
      </c>
      <c r="B44" s="307" t="s">
        <v>265</v>
      </c>
      <c r="C44" s="308"/>
      <c r="D44" s="113">
        <v>2.300106205431649</v>
      </c>
      <c r="E44" s="115">
        <v>758</v>
      </c>
      <c r="F44" s="114">
        <v>804</v>
      </c>
      <c r="G44" s="114">
        <v>778</v>
      </c>
      <c r="H44" s="114">
        <v>754</v>
      </c>
      <c r="I44" s="140">
        <v>772</v>
      </c>
      <c r="J44" s="115">
        <v>-14</v>
      </c>
      <c r="K44" s="116">
        <v>-1.8134715025906736</v>
      </c>
    </row>
    <row r="45" spans="1:11" ht="14.1" customHeight="1" x14ac:dyDescent="0.2">
      <c r="A45" s="306" t="s">
        <v>266</v>
      </c>
      <c r="B45" s="307" t="s">
        <v>267</v>
      </c>
      <c r="C45" s="308"/>
      <c r="D45" s="113">
        <v>2.2545895918676986</v>
      </c>
      <c r="E45" s="115">
        <v>743</v>
      </c>
      <c r="F45" s="114">
        <v>785</v>
      </c>
      <c r="G45" s="114">
        <v>763</v>
      </c>
      <c r="H45" s="114">
        <v>741</v>
      </c>
      <c r="I45" s="140">
        <v>760</v>
      </c>
      <c r="J45" s="115">
        <v>-17</v>
      </c>
      <c r="K45" s="116">
        <v>-2.236842105263158</v>
      </c>
    </row>
    <row r="46" spans="1:11" ht="14.1" customHeight="1" x14ac:dyDescent="0.2">
      <c r="A46" s="306">
        <v>54</v>
      </c>
      <c r="B46" s="307" t="s">
        <v>268</v>
      </c>
      <c r="C46" s="308"/>
      <c r="D46" s="113">
        <v>17.020179032013353</v>
      </c>
      <c r="E46" s="115">
        <v>5609</v>
      </c>
      <c r="F46" s="114">
        <v>5789</v>
      </c>
      <c r="G46" s="114">
        <v>5843</v>
      </c>
      <c r="H46" s="114">
        <v>5716</v>
      </c>
      <c r="I46" s="140">
        <v>5739</v>
      </c>
      <c r="J46" s="115">
        <v>-130</v>
      </c>
      <c r="K46" s="116">
        <v>-2.2652029970378114</v>
      </c>
    </row>
    <row r="47" spans="1:11" ht="14.1" customHeight="1" x14ac:dyDescent="0.2">
      <c r="A47" s="306">
        <v>61</v>
      </c>
      <c r="B47" s="307" t="s">
        <v>269</v>
      </c>
      <c r="C47" s="308"/>
      <c r="D47" s="113">
        <v>0.7373691397360036</v>
      </c>
      <c r="E47" s="115">
        <v>243</v>
      </c>
      <c r="F47" s="114">
        <v>257</v>
      </c>
      <c r="G47" s="114">
        <v>237</v>
      </c>
      <c r="H47" s="114">
        <v>246</v>
      </c>
      <c r="I47" s="140">
        <v>235</v>
      </c>
      <c r="J47" s="115">
        <v>8</v>
      </c>
      <c r="K47" s="116">
        <v>3.4042553191489362</v>
      </c>
    </row>
    <row r="48" spans="1:11" ht="14.1" customHeight="1" x14ac:dyDescent="0.2">
      <c r="A48" s="306">
        <v>62</v>
      </c>
      <c r="B48" s="307" t="s">
        <v>270</v>
      </c>
      <c r="C48" s="308"/>
      <c r="D48" s="113">
        <v>9.5433166439083603</v>
      </c>
      <c r="E48" s="115">
        <v>3145</v>
      </c>
      <c r="F48" s="114">
        <v>3333</v>
      </c>
      <c r="G48" s="114">
        <v>3202</v>
      </c>
      <c r="H48" s="114">
        <v>3322</v>
      </c>
      <c r="I48" s="140">
        <v>3289</v>
      </c>
      <c r="J48" s="115">
        <v>-144</v>
      </c>
      <c r="K48" s="116">
        <v>-4.378230465186987</v>
      </c>
    </row>
    <row r="49" spans="1:11" ht="14.1" customHeight="1" x14ac:dyDescent="0.2">
      <c r="A49" s="306">
        <v>63</v>
      </c>
      <c r="B49" s="307" t="s">
        <v>271</v>
      </c>
      <c r="C49" s="308"/>
      <c r="D49" s="113">
        <v>12.614170839022909</v>
      </c>
      <c r="E49" s="115">
        <v>4157</v>
      </c>
      <c r="F49" s="114">
        <v>4772</v>
      </c>
      <c r="G49" s="114">
        <v>4776</v>
      </c>
      <c r="H49" s="114">
        <v>4756</v>
      </c>
      <c r="I49" s="140">
        <v>4660</v>
      </c>
      <c r="J49" s="115">
        <v>-503</v>
      </c>
      <c r="K49" s="116">
        <v>-10.793991416309012</v>
      </c>
    </row>
    <row r="50" spans="1:11" ht="14.1" customHeight="1" x14ac:dyDescent="0.2">
      <c r="A50" s="306" t="s">
        <v>272</v>
      </c>
      <c r="B50" s="307" t="s">
        <v>273</v>
      </c>
      <c r="C50" s="308"/>
      <c r="D50" s="113">
        <v>0.54316492186314669</v>
      </c>
      <c r="E50" s="115">
        <v>179</v>
      </c>
      <c r="F50" s="114">
        <v>186</v>
      </c>
      <c r="G50" s="114">
        <v>185</v>
      </c>
      <c r="H50" s="114">
        <v>186</v>
      </c>
      <c r="I50" s="140">
        <v>189</v>
      </c>
      <c r="J50" s="115">
        <v>-10</v>
      </c>
      <c r="K50" s="116">
        <v>-5.2910052910052912</v>
      </c>
    </row>
    <row r="51" spans="1:11" ht="14.1" customHeight="1" x14ac:dyDescent="0.2">
      <c r="A51" s="306" t="s">
        <v>274</v>
      </c>
      <c r="B51" s="307" t="s">
        <v>275</v>
      </c>
      <c r="C51" s="308"/>
      <c r="D51" s="113">
        <v>11.430738886360189</v>
      </c>
      <c r="E51" s="115">
        <v>3767</v>
      </c>
      <c r="F51" s="114">
        <v>4337</v>
      </c>
      <c r="G51" s="114">
        <v>4324</v>
      </c>
      <c r="H51" s="114">
        <v>4342</v>
      </c>
      <c r="I51" s="140">
        <v>4224</v>
      </c>
      <c r="J51" s="115">
        <v>-457</v>
      </c>
      <c r="K51" s="116">
        <v>-10.819128787878787</v>
      </c>
    </row>
    <row r="52" spans="1:11" ht="14.1" customHeight="1" x14ac:dyDescent="0.2">
      <c r="A52" s="306">
        <v>71</v>
      </c>
      <c r="B52" s="307" t="s">
        <v>276</v>
      </c>
      <c r="C52" s="308"/>
      <c r="D52" s="113">
        <v>12.778030647853132</v>
      </c>
      <c r="E52" s="115">
        <v>4211</v>
      </c>
      <c r="F52" s="114">
        <v>4266</v>
      </c>
      <c r="G52" s="114">
        <v>4294</v>
      </c>
      <c r="H52" s="114">
        <v>4379</v>
      </c>
      <c r="I52" s="140">
        <v>4317</v>
      </c>
      <c r="J52" s="115">
        <v>-106</v>
      </c>
      <c r="K52" s="116">
        <v>-2.4554088487375494</v>
      </c>
    </row>
    <row r="53" spans="1:11" ht="14.1" customHeight="1" x14ac:dyDescent="0.2">
      <c r="A53" s="306" t="s">
        <v>277</v>
      </c>
      <c r="B53" s="307" t="s">
        <v>278</v>
      </c>
      <c r="C53" s="308"/>
      <c r="D53" s="113">
        <v>1.1379153390987711</v>
      </c>
      <c r="E53" s="115">
        <v>375</v>
      </c>
      <c r="F53" s="114">
        <v>389</v>
      </c>
      <c r="G53" s="114">
        <v>381</v>
      </c>
      <c r="H53" s="114">
        <v>370</v>
      </c>
      <c r="I53" s="140">
        <v>368</v>
      </c>
      <c r="J53" s="115">
        <v>7</v>
      </c>
      <c r="K53" s="116">
        <v>1.9021739130434783</v>
      </c>
    </row>
    <row r="54" spans="1:11" ht="14.1" customHeight="1" x14ac:dyDescent="0.2">
      <c r="A54" s="306" t="s">
        <v>279</v>
      </c>
      <c r="B54" s="307" t="s">
        <v>280</v>
      </c>
      <c r="C54" s="308"/>
      <c r="D54" s="113">
        <v>11.069640418752845</v>
      </c>
      <c r="E54" s="115">
        <v>3648</v>
      </c>
      <c r="F54" s="114">
        <v>3704</v>
      </c>
      <c r="G54" s="114">
        <v>3729</v>
      </c>
      <c r="H54" s="114">
        <v>3826</v>
      </c>
      <c r="I54" s="140">
        <v>3771</v>
      </c>
      <c r="J54" s="115">
        <v>-123</v>
      </c>
      <c r="K54" s="116">
        <v>-3.2617342879872715</v>
      </c>
    </row>
    <row r="55" spans="1:11" ht="14.1" customHeight="1" x14ac:dyDescent="0.2">
      <c r="A55" s="306">
        <v>72</v>
      </c>
      <c r="B55" s="307" t="s">
        <v>281</v>
      </c>
      <c r="C55" s="308"/>
      <c r="D55" s="113">
        <v>1.2896373843119404</v>
      </c>
      <c r="E55" s="115">
        <v>425</v>
      </c>
      <c r="F55" s="114">
        <v>417</v>
      </c>
      <c r="G55" s="114">
        <v>418</v>
      </c>
      <c r="H55" s="114">
        <v>425</v>
      </c>
      <c r="I55" s="140">
        <v>417</v>
      </c>
      <c r="J55" s="115">
        <v>8</v>
      </c>
      <c r="K55" s="116">
        <v>1.9184652278177459</v>
      </c>
    </row>
    <row r="56" spans="1:11" ht="14.1" customHeight="1" x14ac:dyDescent="0.2">
      <c r="A56" s="306" t="s">
        <v>282</v>
      </c>
      <c r="B56" s="307" t="s">
        <v>283</v>
      </c>
      <c r="C56" s="308"/>
      <c r="D56" s="113">
        <v>0.25792747686238809</v>
      </c>
      <c r="E56" s="115">
        <v>85</v>
      </c>
      <c r="F56" s="114">
        <v>90</v>
      </c>
      <c r="G56" s="114">
        <v>92</v>
      </c>
      <c r="H56" s="114">
        <v>96</v>
      </c>
      <c r="I56" s="140">
        <v>95</v>
      </c>
      <c r="J56" s="115">
        <v>-10</v>
      </c>
      <c r="K56" s="116">
        <v>-10.526315789473685</v>
      </c>
    </row>
    <row r="57" spans="1:11" ht="14.1" customHeight="1" x14ac:dyDescent="0.2">
      <c r="A57" s="306" t="s">
        <v>284</v>
      </c>
      <c r="B57" s="307" t="s">
        <v>285</v>
      </c>
      <c r="C57" s="308"/>
      <c r="D57" s="113">
        <v>0.77074798968290092</v>
      </c>
      <c r="E57" s="115">
        <v>254</v>
      </c>
      <c r="F57" s="114">
        <v>244</v>
      </c>
      <c r="G57" s="114">
        <v>244</v>
      </c>
      <c r="H57" s="114">
        <v>248</v>
      </c>
      <c r="I57" s="140">
        <v>244</v>
      </c>
      <c r="J57" s="115">
        <v>10</v>
      </c>
      <c r="K57" s="116">
        <v>4.0983606557377046</v>
      </c>
    </row>
    <row r="58" spans="1:11" ht="14.1" customHeight="1" x14ac:dyDescent="0.2">
      <c r="A58" s="306">
        <v>73</v>
      </c>
      <c r="B58" s="307" t="s">
        <v>286</v>
      </c>
      <c r="C58" s="308"/>
      <c r="D58" s="113">
        <v>1.1197086936731908</v>
      </c>
      <c r="E58" s="115">
        <v>369</v>
      </c>
      <c r="F58" s="114">
        <v>379</v>
      </c>
      <c r="G58" s="114">
        <v>368</v>
      </c>
      <c r="H58" s="114">
        <v>376</v>
      </c>
      <c r="I58" s="140">
        <v>374</v>
      </c>
      <c r="J58" s="115">
        <v>-5</v>
      </c>
      <c r="K58" s="116">
        <v>-1.3368983957219251</v>
      </c>
    </row>
    <row r="59" spans="1:11" ht="14.1" customHeight="1" x14ac:dyDescent="0.2">
      <c r="A59" s="306" t="s">
        <v>287</v>
      </c>
      <c r="B59" s="307" t="s">
        <v>288</v>
      </c>
      <c r="C59" s="308"/>
      <c r="D59" s="113">
        <v>0.69185252617205284</v>
      </c>
      <c r="E59" s="115">
        <v>228</v>
      </c>
      <c r="F59" s="114">
        <v>235</v>
      </c>
      <c r="G59" s="114">
        <v>221</v>
      </c>
      <c r="H59" s="114">
        <v>225</v>
      </c>
      <c r="I59" s="140">
        <v>222</v>
      </c>
      <c r="J59" s="115">
        <v>6</v>
      </c>
      <c r="K59" s="116">
        <v>2.7027027027027026</v>
      </c>
    </row>
    <row r="60" spans="1:11" ht="14.1" customHeight="1" x14ac:dyDescent="0.2">
      <c r="A60" s="306">
        <v>81</v>
      </c>
      <c r="B60" s="307" t="s">
        <v>289</v>
      </c>
      <c r="C60" s="308"/>
      <c r="D60" s="113">
        <v>4.2239417387346379</v>
      </c>
      <c r="E60" s="115">
        <v>1392</v>
      </c>
      <c r="F60" s="114">
        <v>1403</v>
      </c>
      <c r="G60" s="114">
        <v>1412</v>
      </c>
      <c r="H60" s="114">
        <v>1405</v>
      </c>
      <c r="I60" s="140">
        <v>1421</v>
      </c>
      <c r="J60" s="115">
        <v>-29</v>
      </c>
      <c r="K60" s="116">
        <v>-2.0408163265306123</v>
      </c>
    </row>
    <row r="61" spans="1:11" ht="14.1" customHeight="1" x14ac:dyDescent="0.2">
      <c r="A61" s="306" t="s">
        <v>290</v>
      </c>
      <c r="B61" s="307" t="s">
        <v>291</v>
      </c>
      <c r="C61" s="308"/>
      <c r="D61" s="113">
        <v>1.4322561068123199</v>
      </c>
      <c r="E61" s="115">
        <v>472</v>
      </c>
      <c r="F61" s="114">
        <v>467</v>
      </c>
      <c r="G61" s="114">
        <v>482</v>
      </c>
      <c r="H61" s="114">
        <v>478</v>
      </c>
      <c r="I61" s="140">
        <v>485</v>
      </c>
      <c r="J61" s="115">
        <v>-13</v>
      </c>
      <c r="K61" s="116">
        <v>-2.6804123711340204</v>
      </c>
    </row>
    <row r="62" spans="1:11" ht="14.1" customHeight="1" x14ac:dyDescent="0.2">
      <c r="A62" s="306" t="s">
        <v>292</v>
      </c>
      <c r="B62" s="307" t="s">
        <v>293</v>
      </c>
      <c r="C62" s="308"/>
      <c r="D62" s="113">
        <v>1.3533606433014718</v>
      </c>
      <c r="E62" s="115">
        <v>446</v>
      </c>
      <c r="F62" s="114">
        <v>448</v>
      </c>
      <c r="G62" s="114">
        <v>446</v>
      </c>
      <c r="H62" s="114">
        <v>436</v>
      </c>
      <c r="I62" s="140">
        <v>460</v>
      </c>
      <c r="J62" s="115">
        <v>-14</v>
      </c>
      <c r="K62" s="116">
        <v>-3.0434782608695654</v>
      </c>
    </row>
    <row r="63" spans="1:11" ht="14.1" customHeight="1" x14ac:dyDescent="0.2">
      <c r="A63" s="306"/>
      <c r="B63" s="307" t="s">
        <v>294</v>
      </c>
      <c r="C63" s="308"/>
      <c r="D63" s="113">
        <v>1.2107419208010923</v>
      </c>
      <c r="E63" s="115">
        <v>399</v>
      </c>
      <c r="F63" s="114">
        <v>402</v>
      </c>
      <c r="G63" s="114">
        <v>401</v>
      </c>
      <c r="H63" s="114">
        <v>390</v>
      </c>
      <c r="I63" s="140">
        <v>412</v>
      </c>
      <c r="J63" s="115">
        <v>-13</v>
      </c>
      <c r="K63" s="116">
        <v>-3.1553398058252426</v>
      </c>
    </row>
    <row r="64" spans="1:11" ht="14.1" customHeight="1" x14ac:dyDescent="0.2">
      <c r="A64" s="306" t="s">
        <v>295</v>
      </c>
      <c r="B64" s="307" t="s">
        <v>296</v>
      </c>
      <c r="C64" s="308"/>
      <c r="D64" s="113">
        <v>0.21847974510696405</v>
      </c>
      <c r="E64" s="115">
        <v>72</v>
      </c>
      <c r="F64" s="114">
        <v>64</v>
      </c>
      <c r="G64" s="114">
        <v>63</v>
      </c>
      <c r="H64" s="114">
        <v>65</v>
      </c>
      <c r="I64" s="140">
        <v>55</v>
      </c>
      <c r="J64" s="115">
        <v>17</v>
      </c>
      <c r="K64" s="116">
        <v>30.90909090909091</v>
      </c>
    </row>
    <row r="65" spans="1:11" ht="14.1" customHeight="1" x14ac:dyDescent="0.2">
      <c r="A65" s="306" t="s">
        <v>297</v>
      </c>
      <c r="B65" s="307" t="s">
        <v>298</v>
      </c>
      <c r="C65" s="308"/>
      <c r="D65" s="113">
        <v>0.63419814899104843</v>
      </c>
      <c r="E65" s="115">
        <v>209</v>
      </c>
      <c r="F65" s="114">
        <v>228</v>
      </c>
      <c r="G65" s="114">
        <v>229</v>
      </c>
      <c r="H65" s="114">
        <v>230</v>
      </c>
      <c r="I65" s="140">
        <v>230</v>
      </c>
      <c r="J65" s="115">
        <v>-21</v>
      </c>
      <c r="K65" s="116">
        <v>-9.1304347826086953</v>
      </c>
    </row>
    <row r="66" spans="1:11" ht="14.1" customHeight="1" x14ac:dyDescent="0.2">
      <c r="A66" s="306">
        <v>82</v>
      </c>
      <c r="B66" s="307" t="s">
        <v>299</v>
      </c>
      <c r="C66" s="308"/>
      <c r="D66" s="113">
        <v>1.8388711879836139</v>
      </c>
      <c r="E66" s="115">
        <v>606</v>
      </c>
      <c r="F66" s="114">
        <v>615</v>
      </c>
      <c r="G66" s="114">
        <v>623</v>
      </c>
      <c r="H66" s="114">
        <v>615</v>
      </c>
      <c r="I66" s="140">
        <v>627</v>
      </c>
      <c r="J66" s="115">
        <v>-21</v>
      </c>
      <c r="K66" s="116">
        <v>-3.3492822966507179</v>
      </c>
    </row>
    <row r="67" spans="1:11" ht="14.1" customHeight="1" x14ac:dyDescent="0.2">
      <c r="A67" s="306" t="s">
        <v>300</v>
      </c>
      <c r="B67" s="307" t="s">
        <v>301</v>
      </c>
      <c r="C67" s="308"/>
      <c r="D67" s="113">
        <v>0.86481565771506597</v>
      </c>
      <c r="E67" s="115">
        <v>285</v>
      </c>
      <c r="F67" s="114">
        <v>282</v>
      </c>
      <c r="G67" s="114">
        <v>286</v>
      </c>
      <c r="H67" s="114">
        <v>287</v>
      </c>
      <c r="I67" s="140">
        <v>294</v>
      </c>
      <c r="J67" s="115">
        <v>-9</v>
      </c>
      <c r="K67" s="116">
        <v>-3.0612244897959182</v>
      </c>
    </row>
    <row r="68" spans="1:11" ht="14.1" customHeight="1" x14ac:dyDescent="0.2">
      <c r="A68" s="306" t="s">
        <v>302</v>
      </c>
      <c r="B68" s="307" t="s">
        <v>303</v>
      </c>
      <c r="C68" s="308"/>
      <c r="D68" s="113">
        <v>0.6281292671825216</v>
      </c>
      <c r="E68" s="115">
        <v>207</v>
      </c>
      <c r="F68" s="114">
        <v>220</v>
      </c>
      <c r="G68" s="114">
        <v>225</v>
      </c>
      <c r="H68" s="114">
        <v>217</v>
      </c>
      <c r="I68" s="140">
        <v>221</v>
      </c>
      <c r="J68" s="115">
        <v>-14</v>
      </c>
      <c r="K68" s="116">
        <v>-6.3348416289592757</v>
      </c>
    </row>
    <row r="69" spans="1:11" ht="14.1" customHeight="1" x14ac:dyDescent="0.2">
      <c r="A69" s="306">
        <v>83</v>
      </c>
      <c r="B69" s="307" t="s">
        <v>304</v>
      </c>
      <c r="C69" s="308"/>
      <c r="D69" s="113">
        <v>2.2424518282506449</v>
      </c>
      <c r="E69" s="115">
        <v>739</v>
      </c>
      <c r="F69" s="114">
        <v>775</v>
      </c>
      <c r="G69" s="114">
        <v>762</v>
      </c>
      <c r="H69" s="114">
        <v>721</v>
      </c>
      <c r="I69" s="140">
        <v>737</v>
      </c>
      <c r="J69" s="115">
        <v>2</v>
      </c>
      <c r="K69" s="116">
        <v>0.27137042062415195</v>
      </c>
    </row>
    <row r="70" spans="1:11" ht="14.1" customHeight="1" x14ac:dyDescent="0.2">
      <c r="A70" s="306" t="s">
        <v>305</v>
      </c>
      <c r="B70" s="307" t="s">
        <v>306</v>
      </c>
      <c r="C70" s="308"/>
      <c r="D70" s="113">
        <v>1.4534971931421636</v>
      </c>
      <c r="E70" s="115">
        <v>479</v>
      </c>
      <c r="F70" s="114">
        <v>526</v>
      </c>
      <c r="G70" s="114">
        <v>527</v>
      </c>
      <c r="H70" s="114">
        <v>484</v>
      </c>
      <c r="I70" s="140">
        <v>504</v>
      </c>
      <c r="J70" s="115">
        <v>-25</v>
      </c>
      <c r="K70" s="116">
        <v>-4.9603174603174605</v>
      </c>
    </row>
    <row r="71" spans="1:11" ht="14.1" customHeight="1" x14ac:dyDescent="0.2">
      <c r="A71" s="306"/>
      <c r="B71" s="307" t="s">
        <v>307</v>
      </c>
      <c r="C71" s="308"/>
      <c r="D71" s="113">
        <v>0.91640115308754366</v>
      </c>
      <c r="E71" s="115">
        <v>302</v>
      </c>
      <c r="F71" s="114">
        <v>348</v>
      </c>
      <c r="G71" s="114">
        <v>351</v>
      </c>
      <c r="H71" s="114">
        <v>330</v>
      </c>
      <c r="I71" s="140">
        <v>358</v>
      </c>
      <c r="J71" s="115">
        <v>-56</v>
      </c>
      <c r="K71" s="116">
        <v>-15.64245810055866</v>
      </c>
    </row>
    <row r="72" spans="1:11" ht="14.1" customHeight="1" x14ac:dyDescent="0.2">
      <c r="A72" s="306">
        <v>84</v>
      </c>
      <c r="B72" s="307" t="s">
        <v>308</v>
      </c>
      <c r="C72" s="308"/>
      <c r="D72" s="113">
        <v>2.9343043544226974</v>
      </c>
      <c r="E72" s="115">
        <v>967</v>
      </c>
      <c r="F72" s="114">
        <v>1222</v>
      </c>
      <c r="G72" s="114">
        <v>943</v>
      </c>
      <c r="H72" s="114">
        <v>1288</v>
      </c>
      <c r="I72" s="140">
        <v>973</v>
      </c>
      <c r="J72" s="115">
        <v>-6</v>
      </c>
      <c r="K72" s="116">
        <v>-0.6166495375128469</v>
      </c>
    </row>
    <row r="73" spans="1:11" ht="14.1" customHeight="1" x14ac:dyDescent="0.2">
      <c r="A73" s="306" t="s">
        <v>309</v>
      </c>
      <c r="B73" s="307" t="s">
        <v>310</v>
      </c>
      <c r="C73" s="308"/>
      <c r="D73" s="113">
        <v>0.10317099074495524</v>
      </c>
      <c r="E73" s="115">
        <v>34</v>
      </c>
      <c r="F73" s="114">
        <v>30</v>
      </c>
      <c r="G73" s="114">
        <v>26</v>
      </c>
      <c r="H73" s="114">
        <v>35</v>
      </c>
      <c r="I73" s="140">
        <v>34</v>
      </c>
      <c r="J73" s="115">
        <v>0</v>
      </c>
      <c r="K73" s="116">
        <v>0</v>
      </c>
    </row>
    <row r="74" spans="1:11" ht="14.1" customHeight="1" x14ac:dyDescent="0.2">
      <c r="A74" s="306" t="s">
        <v>311</v>
      </c>
      <c r="B74" s="307" t="s">
        <v>312</v>
      </c>
      <c r="C74" s="308"/>
      <c r="D74" s="113">
        <v>0.12441207707479897</v>
      </c>
      <c r="E74" s="115">
        <v>41</v>
      </c>
      <c r="F74" s="114">
        <v>34</v>
      </c>
      <c r="G74" s="114">
        <v>29</v>
      </c>
      <c r="H74" s="114">
        <v>37</v>
      </c>
      <c r="I74" s="140">
        <v>32</v>
      </c>
      <c r="J74" s="115">
        <v>9</v>
      </c>
      <c r="K74" s="116">
        <v>28.125</v>
      </c>
    </row>
    <row r="75" spans="1:11" ht="14.1" customHeight="1" x14ac:dyDescent="0.2">
      <c r="A75" s="306" t="s">
        <v>313</v>
      </c>
      <c r="B75" s="307" t="s">
        <v>314</v>
      </c>
      <c r="C75" s="308"/>
      <c r="D75" s="113">
        <v>1.0317099074495524</v>
      </c>
      <c r="E75" s="115">
        <v>340</v>
      </c>
      <c r="F75" s="114">
        <v>465</v>
      </c>
      <c r="G75" s="114">
        <v>312</v>
      </c>
      <c r="H75" s="114">
        <v>507</v>
      </c>
      <c r="I75" s="140">
        <v>380</v>
      </c>
      <c r="J75" s="115">
        <v>-40</v>
      </c>
      <c r="K75" s="116">
        <v>-10.526315789473685</v>
      </c>
    </row>
    <row r="76" spans="1:11" ht="14.1" customHeight="1" x14ac:dyDescent="0.2">
      <c r="A76" s="306">
        <v>91</v>
      </c>
      <c r="B76" s="307" t="s">
        <v>315</v>
      </c>
      <c r="C76" s="308"/>
      <c r="D76" s="113">
        <v>0.31558185404339251</v>
      </c>
      <c r="E76" s="115">
        <v>104</v>
      </c>
      <c r="F76" s="114">
        <v>78</v>
      </c>
      <c r="G76" s="114">
        <v>89</v>
      </c>
      <c r="H76" s="114">
        <v>94</v>
      </c>
      <c r="I76" s="140">
        <v>102</v>
      </c>
      <c r="J76" s="115">
        <v>2</v>
      </c>
      <c r="K76" s="116">
        <v>1.9607843137254901</v>
      </c>
    </row>
    <row r="77" spans="1:11" ht="14.1" customHeight="1" x14ac:dyDescent="0.2">
      <c r="A77" s="306">
        <v>92</v>
      </c>
      <c r="B77" s="307" t="s">
        <v>316</v>
      </c>
      <c r="C77" s="308"/>
      <c r="D77" s="113">
        <v>0.6797147625549993</v>
      </c>
      <c r="E77" s="115">
        <v>224</v>
      </c>
      <c r="F77" s="114">
        <v>235</v>
      </c>
      <c r="G77" s="114">
        <v>241</v>
      </c>
      <c r="H77" s="114">
        <v>228</v>
      </c>
      <c r="I77" s="140">
        <v>232</v>
      </c>
      <c r="J77" s="115">
        <v>-8</v>
      </c>
      <c r="K77" s="116">
        <v>-3.4482758620689653</v>
      </c>
    </row>
    <row r="78" spans="1:11" ht="14.1" customHeight="1" x14ac:dyDescent="0.2">
      <c r="A78" s="306">
        <v>93</v>
      </c>
      <c r="B78" s="307" t="s">
        <v>317</v>
      </c>
      <c r="C78" s="308"/>
      <c r="D78" s="113">
        <v>0.15475648611743287</v>
      </c>
      <c r="E78" s="115">
        <v>51</v>
      </c>
      <c r="F78" s="114">
        <v>55</v>
      </c>
      <c r="G78" s="114">
        <v>50</v>
      </c>
      <c r="H78" s="114">
        <v>51</v>
      </c>
      <c r="I78" s="140">
        <v>49</v>
      </c>
      <c r="J78" s="115">
        <v>2</v>
      </c>
      <c r="K78" s="116">
        <v>4.0816326530612246</v>
      </c>
    </row>
    <row r="79" spans="1:11" ht="14.1" customHeight="1" x14ac:dyDescent="0.2">
      <c r="A79" s="306">
        <v>94</v>
      </c>
      <c r="B79" s="307" t="s">
        <v>318</v>
      </c>
      <c r="C79" s="308"/>
      <c r="D79" s="113">
        <v>0.61295706266120464</v>
      </c>
      <c r="E79" s="115">
        <v>202</v>
      </c>
      <c r="F79" s="114">
        <v>225</v>
      </c>
      <c r="G79" s="114">
        <v>215</v>
      </c>
      <c r="H79" s="114">
        <v>209</v>
      </c>
      <c r="I79" s="140">
        <v>230</v>
      </c>
      <c r="J79" s="115">
        <v>-28</v>
      </c>
      <c r="K79" s="116">
        <v>-12.173913043478262</v>
      </c>
    </row>
    <row r="80" spans="1:11" ht="14.1" customHeight="1" x14ac:dyDescent="0.2">
      <c r="A80" s="306" t="s">
        <v>319</v>
      </c>
      <c r="B80" s="307" t="s">
        <v>320</v>
      </c>
      <c r="C80" s="308"/>
      <c r="D80" s="113" t="s">
        <v>513</v>
      </c>
      <c r="E80" s="115" t="s">
        <v>513</v>
      </c>
      <c r="F80" s="114">
        <v>3</v>
      </c>
      <c r="G80" s="114" t="s">
        <v>513</v>
      </c>
      <c r="H80" s="114" t="s">
        <v>513</v>
      </c>
      <c r="I80" s="140">
        <v>5</v>
      </c>
      <c r="J80" s="115" t="s">
        <v>513</v>
      </c>
      <c r="K80" s="116" t="s">
        <v>513</v>
      </c>
    </row>
    <row r="81" spans="1:11" ht="14.1" customHeight="1" x14ac:dyDescent="0.2">
      <c r="A81" s="310" t="s">
        <v>321</v>
      </c>
      <c r="B81" s="311" t="s">
        <v>333</v>
      </c>
      <c r="C81" s="312"/>
      <c r="D81" s="125">
        <v>3.2620239720831439</v>
      </c>
      <c r="E81" s="143">
        <v>1075</v>
      </c>
      <c r="F81" s="144">
        <v>1110</v>
      </c>
      <c r="G81" s="144">
        <v>1094</v>
      </c>
      <c r="H81" s="144">
        <v>1158</v>
      </c>
      <c r="I81" s="145">
        <v>1130</v>
      </c>
      <c r="J81" s="143">
        <v>-55</v>
      </c>
      <c r="K81" s="146">
        <v>-4.8672566371681416</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14150</v>
      </c>
      <c r="G12" s="536">
        <v>12453</v>
      </c>
      <c r="H12" s="536">
        <v>17604</v>
      </c>
      <c r="I12" s="536">
        <v>12242</v>
      </c>
      <c r="J12" s="537">
        <v>14121</v>
      </c>
      <c r="K12" s="538">
        <v>29</v>
      </c>
      <c r="L12" s="349">
        <v>0.20536789179236598</v>
      </c>
    </row>
    <row r="13" spans="1:17" s="110" customFormat="1" ht="15" customHeight="1" x14ac:dyDescent="0.2">
      <c r="A13" s="350" t="s">
        <v>344</v>
      </c>
      <c r="B13" s="351" t="s">
        <v>345</v>
      </c>
      <c r="C13" s="347"/>
      <c r="D13" s="347"/>
      <c r="E13" s="348"/>
      <c r="F13" s="536">
        <v>7832</v>
      </c>
      <c r="G13" s="536">
        <v>6379</v>
      </c>
      <c r="H13" s="536">
        <v>9327</v>
      </c>
      <c r="I13" s="536">
        <v>6830</v>
      </c>
      <c r="J13" s="537">
        <v>7833</v>
      </c>
      <c r="K13" s="538">
        <v>-1</v>
      </c>
      <c r="L13" s="349">
        <v>-1.2766500702157539E-2</v>
      </c>
    </row>
    <row r="14" spans="1:17" s="110" customFormat="1" ht="22.5" customHeight="1" x14ac:dyDescent="0.2">
      <c r="A14" s="350"/>
      <c r="B14" s="351" t="s">
        <v>346</v>
      </c>
      <c r="C14" s="347"/>
      <c r="D14" s="347"/>
      <c r="E14" s="348"/>
      <c r="F14" s="536">
        <v>6318</v>
      </c>
      <c r="G14" s="536">
        <v>6074</v>
      </c>
      <c r="H14" s="536">
        <v>8277</v>
      </c>
      <c r="I14" s="536">
        <v>5412</v>
      </c>
      <c r="J14" s="537">
        <v>6288</v>
      </c>
      <c r="K14" s="538">
        <v>30</v>
      </c>
      <c r="L14" s="349">
        <v>0.47709923664122139</v>
      </c>
    </row>
    <row r="15" spans="1:17" s="110" customFormat="1" ht="15" customHeight="1" x14ac:dyDescent="0.2">
      <c r="A15" s="350" t="s">
        <v>347</v>
      </c>
      <c r="B15" s="351" t="s">
        <v>108</v>
      </c>
      <c r="C15" s="347"/>
      <c r="D15" s="347"/>
      <c r="E15" s="348"/>
      <c r="F15" s="536">
        <v>3085</v>
      </c>
      <c r="G15" s="536">
        <v>3605</v>
      </c>
      <c r="H15" s="536">
        <v>7052</v>
      </c>
      <c r="I15" s="536">
        <v>2780</v>
      </c>
      <c r="J15" s="537">
        <v>3223</v>
      </c>
      <c r="K15" s="538">
        <v>-138</v>
      </c>
      <c r="L15" s="349">
        <v>-4.2817251008377291</v>
      </c>
    </row>
    <row r="16" spans="1:17" s="110" customFormat="1" ht="15" customHeight="1" x14ac:dyDescent="0.2">
      <c r="A16" s="350"/>
      <c r="B16" s="351" t="s">
        <v>109</v>
      </c>
      <c r="C16" s="347"/>
      <c r="D16" s="347"/>
      <c r="E16" s="348"/>
      <c r="F16" s="536">
        <v>9653</v>
      </c>
      <c r="G16" s="536">
        <v>7891</v>
      </c>
      <c r="H16" s="536">
        <v>9391</v>
      </c>
      <c r="I16" s="536">
        <v>8379</v>
      </c>
      <c r="J16" s="537">
        <v>9673</v>
      </c>
      <c r="K16" s="538">
        <v>-20</v>
      </c>
      <c r="L16" s="349">
        <v>-0.20676108756332059</v>
      </c>
    </row>
    <row r="17" spans="1:12" s="110" customFormat="1" ht="15" customHeight="1" x14ac:dyDescent="0.2">
      <c r="A17" s="350"/>
      <c r="B17" s="351" t="s">
        <v>110</v>
      </c>
      <c r="C17" s="347"/>
      <c r="D17" s="347"/>
      <c r="E17" s="348"/>
      <c r="F17" s="536">
        <v>1228</v>
      </c>
      <c r="G17" s="536">
        <v>812</v>
      </c>
      <c r="H17" s="536">
        <v>978</v>
      </c>
      <c r="I17" s="536">
        <v>894</v>
      </c>
      <c r="J17" s="537">
        <v>1044</v>
      </c>
      <c r="K17" s="538">
        <v>184</v>
      </c>
      <c r="L17" s="349">
        <v>17.624521072796934</v>
      </c>
    </row>
    <row r="18" spans="1:12" s="110" customFormat="1" ht="15" customHeight="1" x14ac:dyDescent="0.2">
      <c r="A18" s="350"/>
      <c r="B18" s="351" t="s">
        <v>111</v>
      </c>
      <c r="C18" s="347"/>
      <c r="D18" s="347"/>
      <c r="E18" s="348"/>
      <c r="F18" s="536">
        <v>184</v>
      </c>
      <c r="G18" s="536">
        <v>145</v>
      </c>
      <c r="H18" s="536">
        <v>183</v>
      </c>
      <c r="I18" s="536">
        <v>189</v>
      </c>
      <c r="J18" s="537">
        <v>181</v>
      </c>
      <c r="K18" s="538">
        <v>3</v>
      </c>
      <c r="L18" s="349">
        <v>1.6574585635359116</v>
      </c>
    </row>
    <row r="19" spans="1:12" s="110" customFormat="1" ht="15" customHeight="1" x14ac:dyDescent="0.2">
      <c r="A19" s="118" t="s">
        <v>113</v>
      </c>
      <c r="B19" s="119" t="s">
        <v>181</v>
      </c>
      <c r="C19" s="347"/>
      <c r="D19" s="347"/>
      <c r="E19" s="348"/>
      <c r="F19" s="536">
        <v>8850</v>
      </c>
      <c r="G19" s="536">
        <v>7474</v>
      </c>
      <c r="H19" s="536">
        <v>12445</v>
      </c>
      <c r="I19" s="536">
        <v>7633</v>
      </c>
      <c r="J19" s="537">
        <v>8943</v>
      </c>
      <c r="K19" s="538">
        <v>-93</v>
      </c>
      <c r="L19" s="349">
        <v>-1.0399194901039919</v>
      </c>
    </row>
    <row r="20" spans="1:12" s="110" customFormat="1" ht="15" customHeight="1" x14ac:dyDescent="0.2">
      <c r="A20" s="118"/>
      <c r="B20" s="119" t="s">
        <v>182</v>
      </c>
      <c r="C20" s="347"/>
      <c r="D20" s="347"/>
      <c r="E20" s="348"/>
      <c r="F20" s="536">
        <v>5300</v>
      </c>
      <c r="G20" s="536">
        <v>4979</v>
      </c>
      <c r="H20" s="536">
        <v>5159</v>
      </c>
      <c r="I20" s="536">
        <v>4609</v>
      </c>
      <c r="J20" s="537">
        <v>5178</v>
      </c>
      <c r="K20" s="538">
        <v>122</v>
      </c>
      <c r="L20" s="349">
        <v>2.3561220548474315</v>
      </c>
    </row>
    <row r="21" spans="1:12" s="110" customFormat="1" ht="15" customHeight="1" x14ac:dyDescent="0.2">
      <c r="A21" s="118" t="s">
        <v>113</v>
      </c>
      <c r="B21" s="119" t="s">
        <v>116</v>
      </c>
      <c r="C21" s="347"/>
      <c r="D21" s="347"/>
      <c r="E21" s="348"/>
      <c r="F21" s="536">
        <v>9978</v>
      </c>
      <c r="G21" s="536">
        <v>9107</v>
      </c>
      <c r="H21" s="536">
        <v>12993</v>
      </c>
      <c r="I21" s="536">
        <v>8490</v>
      </c>
      <c r="J21" s="537">
        <v>10012</v>
      </c>
      <c r="K21" s="538">
        <v>-34</v>
      </c>
      <c r="L21" s="349">
        <v>-0.33959248901318417</v>
      </c>
    </row>
    <row r="22" spans="1:12" s="110" customFormat="1" ht="15" customHeight="1" x14ac:dyDescent="0.2">
      <c r="A22" s="118"/>
      <c r="B22" s="119" t="s">
        <v>117</v>
      </c>
      <c r="C22" s="347"/>
      <c r="D22" s="347"/>
      <c r="E22" s="348"/>
      <c r="F22" s="536">
        <v>4160</v>
      </c>
      <c r="G22" s="536">
        <v>3343</v>
      </c>
      <c r="H22" s="536">
        <v>4598</v>
      </c>
      <c r="I22" s="536">
        <v>3742</v>
      </c>
      <c r="J22" s="537">
        <v>4097</v>
      </c>
      <c r="K22" s="538">
        <v>63</v>
      </c>
      <c r="L22" s="349">
        <v>1.5377105198926044</v>
      </c>
    </row>
    <row r="23" spans="1:12" s="110" customFormat="1" ht="15" customHeight="1" x14ac:dyDescent="0.2">
      <c r="A23" s="352" t="s">
        <v>347</v>
      </c>
      <c r="B23" s="353" t="s">
        <v>193</v>
      </c>
      <c r="C23" s="354"/>
      <c r="D23" s="354"/>
      <c r="E23" s="355"/>
      <c r="F23" s="539">
        <v>216</v>
      </c>
      <c r="G23" s="539">
        <v>904</v>
      </c>
      <c r="H23" s="539">
        <v>2890</v>
      </c>
      <c r="I23" s="539">
        <v>240</v>
      </c>
      <c r="J23" s="540">
        <v>327</v>
      </c>
      <c r="K23" s="541">
        <v>-111</v>
      </c>
      <c r="L23" s="356">
        <v>-33.944954128440365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36.700000000000003</v>
      </c>
      <c r="G25" s="542">
        <v>44.8</v>
      </c>
      <c r="H25" s="542">
        <v>43.3</v>
      </c>
      <c r="I25" s="542">
        <v>44.4</v>
      </c>
      <c r="J25" s="542">
        <v>42.7</v>
      </c>
      <c r="K25" s="543" t="s">
        <v>349</v>
      </c>
      <c r="L25" s="364">
        <v>-6</v>
      </c>
    </row>
    <row r="26" spans="1:12" s="110" customFormat="1" ht="15" customHeight="1" x14ac:dyDescent="0.2">
      <c r="A26" s="365" t="s">
        <v>105</v>
      </c>
      <c r="B26" s="366" t="s">
        <v>345</v>
      </c>
      <c r="C26" s="362"/>
      <c r="D26" s="362"/>
      <c r="E26" s="363"/>
      <c r="F26" s="542">
        <v>35.5</v>
      </c>
      <c r="G26" s="542">
        <v>43.5</v>
      </c>
      <c r="H26" s="542">
        <v>41.5</v>
      </c>
      <c r="I26" s="542">
        <v>42.8</v>
      </c>
      <c r="J26" s="544">
        <v>41.5</v>
      </c>
      <c r="K26" s="543" t="s">
        <v>349</v>
      </c>
      <c r="L26" s="364">
        <v>-6</v>
      </c>
    </row>
    <row r="27" spans="1:12" s="110" customFormat="1" ht="15" customHeight="1" x14ac:dyDescent="0.2">
      <c r="A27" s="365"/>
      <c r="B27" s="366" t="s">
        <v>346</v>
      </c>
      <c r="C27" s="362"/>
      <c r="D27" s="362"/>
      <c r="E27" s="363"/>
      <c r="F27" s="542">
        <v>38.299999999999997</v>
      </c>
      <c r="G27" s="542">
        <v>46.3</v>
      </c>
      <c r="H27" s="542">
        <v>45.4</v>
      </c>
      <c r="I27" s="542">
        <v>46.4</v>
      </c>
      <c r="J27" s="542">
        <v>44.2</v>
      </c>
      <c r="K27" s="543" t="s">
        <v>349</v>
      </c>
      <c r="L27" s="364">
        <v>-5.9000000000000057</v>
      </c>
    </row>
    <row r="28" spans="1:12" s="110" customFormat="1" ht="15" customHeight="1" x14ac:dyDescent="0.2">
      <c r="A28" s="365" t="s">
        <v>113</v>
      </c>
      <c r="B28" s="366" t="s">
        <v>108</v>
      </c>
      <c r="C28" s="362"/>
      <c r="D28" s="362"/>
      <c r="E28" s="363"/>
      <c r="F28" s="542">
        <v>49.3</v>
      </c>
      <c r="G28" s="542">
        <v>57.9</v>
      </c>
      <c r="H28" s="542">
        <v>53.9</v>
      </c>
      <c r="I28" s="542">
        <v>58.4</v>
      </c>
      <c r="J28" s="542">
        <v>56</v>
      </c>
      <c r="K28" s="543" t="s">
        <v>349</v>
      </c>
      <c r="L28" s="364">
        <v>-6.7000000000000028</v>
      </c>
    </row>
    <row r="29" spans="1:12" s="110" customFormat="1" ht="11.25" x14ac:dyDescent="0.2">
      <c r="A29" s="365"/>
      <c r="B29" s="366" t="s">
        <v>109</v>
      </c>
      <c r="C29" s="362"/>
      <c r="D29" s="362"/>
      <c r="E29" s="363"/>
      <c r="F29" s="542">
        <v>33.700000000000003</v>
      </c>
      <c r="G29" s="542">
        <v>40.5</v>
      </c>
      <c r="H29" s="542">
        <v>39.1</v>
      </c>
      <c r="I29" s="542">
        <v>40.299999999999997</v>
      </c>
      <c r="J29" s="544">
        <v>39.4</v>
      </c>
      <c r="K29" s="543" t="s">
        <v>349</v>
      </c>
      <c r="L29" s="364">
        <v>-5.6999999999999957</v>
      </c>
    </row>
    <row r="30" spans="1:12" s="110" customFormat="1" ht="15" customHeight="1" x14ac:dyDescent="0.2">
      <c r="A30" s="365"/>
      <c r="B30" s="366" t="s">
        <v>110</v>
      </c>
      <c r="C30" s="362"/>
      <c r="D30" s="362"/>
      <c r="E30" s="363"/>
      <c r="F30" s="542">
        <v>30.4</v>
      </c>
      <c r="G30" s="542">
        <v>39.700000000000003</v>
      </c>
      <c r="H30" s="542">
        <v>40.5</v>
      </c>
      <c r="I30" s="542">
        <v>40</v>
      </c>
      <c r="J30" s="542">
        <v>35.1</v>
      </c>
      <c r="K30" s="543" t="s">
        <v>349</v>
      </c>
      <c r="L30" s="364">
        <v>-4.7000000000000028</v>
      </c>
    </row>
    <row r="31" spans="1:12" s="110" customFormat="1" ht="15" customHeight="1" x14ac:dyDescent="0.2">
      <c r="A31" s="365"/>
      <c r="B31" s="366" t="s">
        <v>111</v>
      </c>
      <c r="C31" s="362"/>
      <c r="D31" s="362"/>
      <c r="E31" s="363"/>
      <c r="F31" s="542">
        <v>48.9</v>
      </c>
      <c r="G31" s="542">
        <v>63.4</v>
      </c>
      <c r="H31" s="542">
        <v>59</v>
      </c>
      <c r="I31" s="542">
        <v>57.1</v>
      </c>
      <c r="J31" s="542">
        <v>53</v>
      </c>
      <c r="K31" s="543" t="s">
        <v>349</v>
      </c>
      <c r="L31" s="364">
        <v>-4.1000000000000014</v>
      </c>
    </row>
    <row r="32" spans="1:12" s="110" customFormat="1" ht="15" customHeight="1" x14ac:dyDescent="0.2">
      <c r="A32" s="367" t="s">
        <v>113</v>
      </c>
      <c r="B32" s="368" t="s">
        <v>181</v>
      </c>
      <c r="C32" s="362"/>
      <c r="D32" s="362"/>
      <c r="E32" s="363"/>
      <c r="F32" s="542">
        <v>30.2</v>
      </c>
      <c r="G32" s="542">
        <v>36</v>
      </c>
      <c r="H32" s="542">
        <v>36.700000000000003</v>
      </c>
      <c r="I32" s="542">
        <v>36.799999999999997</v>
      </c>
      <c r="J32" s="544">
        <v>37.1</v>
      </c>
      <c r="K32" s="543" t="s">
        <v>349</v>
      </c>
      <c r="L32" s="364">
        <v>-6.9000000000000021</v>
      </c>
    </row>
    <row r="33" spans="1:12" s="110" customFormat="1" ht="15" customHeight="1" x14ac:dyDescent="0.2">
      <c r="A33" s="367"/>
      <c r="B33" s="368" t="s">
        <v>182</v>
      </c>
      <c r="C33" s="362"/>
      <c r="D33" s="362"/>
      <c r="E33" s="363"/>
      <c r="F33" s="542">
        <v>47.2</v>
      </c>
      <c r="G33" s="542">
        <v>56.1</v>
      </c>
      <c r="H33" s="542">
        <v>54.3</v>
      </c>
      <c r="I33" s="542">
        <v>56.4</v>
      </c>
      <c r="J33" s="542">
        <v>51.8</v>
      </c>
      <c r="K33" s="543" t="s">
        <v>349</v>
      </c>
      <c r="L33" s="364">
        <v>-4.5999999999999943</v>
      </c>
    </row>
    <row r="34" spans="1:12" s="369" customFormat="1" ht="15" customHeight="1" x14ac:dyDescent="0.2">
      <c r="A34" s="367" t="s">
        <v>113</v>
      </c>
      <c r="B34" s="368" t="s">
        <v>116</v>
      </c>
      <c r="C34" s="362"/>
      <c r="D34" s="362"/>
      <c r="E34" s="363"/>
      <c r="F34" s="542">
        <v>35.700000000000003</v>
      </c>
      <c r="G34" s="542">
        <v>43.4</v>
      </c>
      <c r="H34" s="542">
        <v>42.4</v>
      </c>
      <c r="I34" s="542">
        <v>42.7</v>
      </c>
      <c r="J34" s="542">
        <v>40.4</v>
      </c>
      <c r="K34" s="543" t="s">
        <v>349</v>
      </c>
      <c r="L34" s="364">
        <v>-4.6999999999999957</v>
      </c>
    </row>
    <row r="35" spans="1:12" s="369" customFormat="1" ht="11.25" x14ac:dyDescent="0.2">
      <c r="A35" s="370"/>
      <c r="B35" s="371" t="s">
        <v>117</v>
      </c>
      <c r="C35" s="372"/>
      <c r="D35" s="372"/>
      <c r="E35" s="373"/>
      <c r="F35" s="545">
        <v>39.1</v>
      </c>
      <c r="G35" s="545">
        <v>48.5</v>
      </c>
      <c r="H35" s="545">
        <v>45.4</v>
      </c>
      <c r="I35" s="545">
        <v>48.3</v>
      </c>
      <c r="J35" s="546">
        <v>48.1</v>
      </c>
      <c r="K35" s="547" t="s">
        <v>349</v>
      </c>
      <c r="L35" s="374">
        <v>-9</v>
      </c>
    </row>
    <row r="36" spans="1:12" s="369" customFormat="1" ht="15.95" customHeight="1" x14ac:dyDescent="0.2">
      <c r="A36" s="375" t="s">
        <v>350</v>
      </c>
      <c r="B36" s="376"/>
      <c r="C36" s="377"/>
      <c r="D36" s="376"/>
      <c r="E36" s="378"/>
      <c r="F36" s="548">
        <v>13707</v>
      </c>
      <c r="G36" s="548">
        <v>11290</v>
      </c>
      <c r="H36" s="548">
        <v>13609</v>
      </c>
      <c r="I36" s="548">
        <v>11842</v>
      </c>
      <c r="J36" s="548">
        <v>13589</v>
      </c>
      <c r="K36" s="549">
        <v>118</v>
      </c>
      <c r="L36" s="380">
        <v>0.86834940025020235</v>
      </c>
    </row>
    <row r="37" spans="1:12" s="369" customFormat="1" ht="15.95" customHeight="1" x14ac:dyDescent="0.2">
      <c r="A37" s="381"/>
      <c r="B37" s="382" t="s">
        <v>113</v>
      </c>
      <c r="C37" s="382" t="s">
        <v>351</v>
      </c>
      <c r="D37" s="382"/>
      <c r="E37" s="383"/>
      <c r="F37" s="548">
        <v>5032</v>
      </c>
      <c r="G37" s="548">
        <v>5059</v>
      </c>
      <c r="H37" s="548">
        <v>5890</v>
      </c>
      <c r="I37" s="548">
        <v>5255</v>
      </c>
      <c r="J37" s="548">
        <v>5800</v>
      </c>
      <c r="K37" s="549">
        <v>-768</v>
      </c>
      <c r="L37" s="380">
        <v>-13.241379310344827</v>
      </c>
    </row>
    <row r="38" spans="1:12" s="369" customFormat="1" ht="15.95" customHeight="1" x14ac:dyDescent="0.2">
      <c r="A38" s="381"/>
      <c r="B38" s="384" t="s">
        <v>105</v>
      </c>
      <c r="C38" s="384" t="s">
        <v>106</v>
      </c>
      <c r="D38" s="385"/>
      <c r="E38" s="383"/>
      <c r="F38" s="548">
        <v>7660</v>
      </c>
      <c r="G38" s="548">
        <v>5876</v>
      </c>
      <c r="H38" s="548">
        <v>7313</v>
      </c>
      <c r="I38" s="548">
        <v>6654</v>
      </c>
      <c r="J38" s="550">
        <v>7618</v>
      </c>
      <c r="K38" s="549">
        <v>42</v>
      </c>
      <c r="L38" s="380">
        <v>0.55132580729850356</v>
      </c>
    </row>
    <row r="39" spans="1:12" s="369" customFormat="1" ht="15.95" customHeight="1" x14ac:dyDescent="0.2">
      <c r="A39" s="381"/>
      <c r="B39" s="385"/>
      <c r="C39" s="382" t="s">
        <v>352</v>
      </c>
      <c r="D39" s="385"/>
      <c r="E39" s="383"/>
      <c r="F39" s="548">
        <v>2716</v>
      </c>
      <c r="G39" s="548">
        <v>2554</v>
      </c>
      <c r="H39" s="548">
        <v>3034</v>
      </c>
      <c r="I39" s="548">
        <v>2848</v>
      </c>
      <c r="J39" s="548">
        <v>3162</v>
      </c>
      <c r="K39" s="549">
        <v>-446</v>
      </c>
      <c r="L39" s="380">
        <v>-14.104996837444656</v>
      </c>
    </row>
    <row r="40" spans="1:12" s="369" customFormat="1" ht="15.95" customHeight="1" x14ac:dyDescent="0.2">
      <c r="A40" s="381"/>
      <c r="B40" s="384"/>
      <c r="C40" s="384" t="s">
        <v>107</v>
      </c>
      <c r="D40" s="385"/>
      <c r="E40" s="383"/>
      <c r="F40" s="548">
        <v>6047</v>
      </c>
      <c r="G40" s="548">
        <v>5414</v>
      </c>
      <c r="H40" s="548">
        <v>6296</v>
      </c>
      <c r="I40" s="548">
        <v>5188</v>
      </c>
      <c r="J40" s="548">
        <v>5971</v>
      </c>
      <c r="K40" s="549">
        <v>76</v>
      </c>
      <c r="L40" s="380">
        <v>1.2728186233461731</v>
      </c>
    </row>
    <row r="41" spans="1:12" s="369" customFormat="1" ht="24" customHeight="1" x14ac:dyDescent="0.2">
      <c r="A41" s="381"/>
      <c r="B41" s="385"/>
      <c r="C41" s="382" t="s">
        <v>352</v>
      </c>
      <c r="D41" s="385"/>
      <c r="E41" s="383"/>
      <c r="F41" s="548">
        <v>2316</v>
      </c>
      <c r="G41" s="548">
        <v>2505</v>
      </c>
      <c r="H41" s="548">
        <v>2856</v>
      </c>
      <c r="I41" s="548">
        <v>2407</v>
      </c>
      <c r="J41" s="550">
        <v>2638</v>
      </c>
      <c r="K41" s="549">
        <v>-322</v>
      </c>
      <c r="L41" s="380">
        <v>-12.206216830932524</v>
      </c>
    </row>
    <row r="42" spans="1:12" s="110" customFormat="1" ht="15" customHeight="1" x14ac:dyDescent="0.2">
      <c r="A42" s="381"/>
      <c r="B42" s="384" t="s">
        <v>113</v>
      </c>
      <c r="C42" s="384" t="s">
        <v>353</v>
      </c>
      <c r="D42" s="385"/>
      <c r="E42" s="383"/>
      <c r="F42" s="548">
        <v>2757</v>
      </c>
      <c r="G42" s="548">
        <v>2656</v>
      </c>
      <c r="H42" s="548">
        <v>3527</v>
      </c>
      <c r="I42" s="548">
        <v>2500</v>
      </c>
      <c r="J42" s="548">
        <v>2809</v>
      </c>
      <c r="K42" s="549">
        <v>-52</v>
      </c>
      <c r="L42" s="380">
        <v>-1.8511925952296191</v>
      </c>
    </row>
    <row r="43" spans="1:12" s="110" customFormat="1" ht="15" customHeight="1" x14ac:dyDescent="0.2">
      <c r="A43" s="381"/>
      <c r="B43" s="385"/>
      <c r="C43" s="382" t="s">
        <v>352</v>
      </c>
      <c r="D43" s="385"/>
      <c r="E43" s="383"/>
      <c r="F43" s="548">
        <v>1358</v>
      </c>
      <c r="G43" s="548">
        <v>1537</v>
      </c>
      <c r="H43" s="548">
        <v>1901</v>
      </c>
      <c r="I43" s="548">
        <v>1461</v>
      </c>
      <c r="J43" s="548">
        <v>1572</v>
      </c>
      <c r="K43" s="549">
        <v>-214</v>
      </c>
      <c r="L43" s="380">
        <v>-13.61323155216285</v>
      </c>
    </row>
    <row r="44" spans="1:12" s="110" customFormat="1" ht="15" customHeight="1" x14ac:dyDescent="0.2">
      <c r="A44" s="381"/>
      <c r="B44" s="384"/>
      <c r="C44" s="366" t="s">
        <v>109</v>
      </c>
      <c r="D44" s="385"/>
      <c r="E44" s="383"/>
      <c r="F44" s="548">
        <v>9540</v>
      </c>
      <c r="G44" s="548">
        <v>7678</v>
      </c>
      <c r="H44" s="548">
        <v>8924</v>
      </c>
      <c r="I44" s="548">
        <v>8259</v>
      </c>
      <c r="J44" s="550">
        <v>9557</v>
      </c>
      <c r="K44" s="549">
        <v>-17</v>
      </c>
      <c r="L44" s="380">
        <v>-0.17788008789369048</v>
      </c>
    </row>
    <row r="45" spans="1:12" s="110" customFormat="1" ht="15" customHeight="1" x14ac:dyDescent="0.2">
      <c r="A45" s="381"/>
      <c r="B45" s="385"/>
      <c r="C45" s="382" t="s">
        <v>352</v>
      </c>
      <c r="D45" s="385"/>
      <c r="E45" s="383"/>
      <c r="F45" s="548">
        <v>3211</v>
      </c>
      <c r="G45" s="548">
        <v>3108</v>
      </c>
      <c r="H45" s="548">
        <v>3486</v>
      </c>
      <c r="I45" s="548">
        <v>3328</v>
      </c>
      <c r="J45" s="548">
        <v>3766</v>
      </c>
      <c r="K45" s="549">
        <v>-555</v>
      </c>
      <c r="L45" s="380">
        <v>-14.737121614445034</v>
      </c>
    </row>
    <row r="46" spans="1:12" s="110" customFormat="1" ht="15" customHeight="1" x14ac:dyDescent="0.2">
      <c r="A46" s="381"/>
      <c r="B46" s="384"/>
      <c r="C46" s="366" t="s">
        <v>110</v>
      </c>
      <c r="D46" s="385"/>
      <c r="E46" s="383"/>
      <c r="F46" s="548">
        <v>1226</v>
      </c>
      <c r="G46" s="548">
        <v>811</v>
      </c>
      <c r="H46" s="548">
        <v>975</v>
      </c>
      <c r="I46" s="548">
        <v>894</v>
      </c>
      <c r="J46" s="548">
        <v>1042</v>
      </c>
      <c r="K46" s="549">
        <v>184</v>
      </c>
      <c r="L46" s="380">
        <v>17.658349328214971</v>
      </c>
    </row>
    <row r="47" spans="1:12" s="110" customFormat="1" ht="15" customHeight="1" x14ac:dyDescent="0.2">
      <c r="A47" s="381"/>
      <c r="B47" s="385"/>
      <c r="C47" s="382" t="s">
        <v>352</v>
      </c>
      <c r="D47" s="385"/>
      <c r="E47" s="383"/>
      <c r="F47" s="548">
        <v>373</v>
      </c>
      <c r="G47" s="548">
        <v>322</v>
      </c>
      <c r="H47" s="548">
        <v>395</v>
      </c>
      <c r="I47" s="548">
        <v>358</v>
      </c>
      <c r="J47" s="550">
        <v>366</v>
      </c>
      <c r="K47" s="549">
        <v>7</v>
      </c>
      <c r="L47" s="380">
        <v>1.9125683060109289</v>
      </c>
    </row>
    <row r="48" spans="1:12" s="110" customFormat="1" ht="15" customHeight="1" x14ac:dyDescent="0.2">
      <c r="A48" s="381"/>
      <c r="B48" s="385"/>
      <c r="C48" s="366" t="s">
        <v>111</v>
      </c>
      <c r="D48" s="386"/>
      <c r="E48" s="387"/>
      <c r="F48" s="548">
        <v>184</v>
      </c>
      <c r="G48" s="548">
        <v>145</v>
      </c>
      <c r="H48" s="548">
        <v>183</v>
      </c>
      <c r="I48" s="548">
        <v>189</v>
      </c>
      <c r="J48" s="548">
        <v>181</v>
      </c>
      <c r="K48" s="549">
        <v>3</v>
      </c>
      <c r="L48" s="380">
        <v>1.6574585635359116</v>
      </c>
    </row>
    <row r="49" spans="1:12" s="110" customFormat="1" ht="15" customHeight="1" x14ac:dyDescent="0.2">
      <c r="A49" s="381"/>
      <c r="B49" s="385"/>
      <c r="C49" s="382" t="s">
        <v>352</v>
      </c>
      <c r="D49" s="385"/>
      <c r="E49" s="383"/>
      <c r="F49" s="548">
        <v>90</v>
      </c>
      <c r="G49" s="548">
        <v>92</v>
      </c>
      <c r="H49" s="548">
        <v>108</v>
      </c>
      <c r="I49" s="548">
        <v>108</v>
      </c>
      <c r="J49" s="548">
        <v>96</v>
      </c>
      <c r="K49" s="549">
        <v>-6</v>
      </c>
      <c r="L49" s="380">
        <v>-6.25</v>
      </c>
    </row>
    <row r="50" spans="1:12" s="110" customFormat="1" ht="15" customHeight="1" x14ac:dyDescent="0.2">
      <c r="A50" s="381"/>
      <c r="B50" s="384" t="s">
        <v>113</v>
      </c>
      <c r="C50" s="382" t="s">
        <v>181</v>
      </c>
      <c r="D50" s="385"/>
      <c r="E50" s="383"/>
      <c r="F50" s="548">
        <v>8437</v>
      </c>
      <c r="G50" s="548">
        <v>6354</v>
      </c>
      <c r="H50" s="548">
        <v>8536</v>
      </c>
      <c r="I50" s="548">
        <v>7259</v>
      </c>
      <c r="J50" s="550">
        <v>8439</v>
      </c>
      <c r="K50" s="549">
        <v>-2</v>
      </c>
      <c r="L50" s="380">
        <v>-2.369949046095509E-2</v>
      </c>
    </row>
    <row r="51" spans="1:12" s="110" customFormat="1" ht="15" customHeight="1" x14ac:dyDescent="0.2">
      <c r="A51" s="381"/>
      <c r="B51" s="385"/>
      <c r="C51" s="382" t="s">
        <v>352</v>
      </c>
      <c r="D51" s="385"/>
      <c r="E51" s="383"/>
      <c r="F51" s="548">
        <v>2546</v>
      </c>
      <c r="G51" s="548">
        <v>2288</v>
      </c>
      <c r="H51" s="548">
        <v>3133</v>
      </c>
      <c r="I51" s="548">
        <v>2671</v>
      </c>
      <c r="J51" s="548">
        <v>3134</v>
      </c>
      <c r="K51" s="549">
        <v>-588</v>
      </c>
      <c r="L51" s="380">
        <v>-18.761965539246969</v>
      </c>
    </row>
    <row r="52" spans="1:12" s="110" customFormat="1" ht="15" customHeight="1" x14ac:dyDescent="0.2">
      <c r="A52" s="381"/>
      <c r="B52" s="384"/>
      <c r="C52" s="382" t="s">
        <v>182</v>
      </c>
      <c r="D52" s="385"/>
      <c r="E52" s="383"/>
      <c r="F52" s="548">
        <v>5270</v>
      </c>
      <c r="G52" s="548">
        <v>4936</v>
      </c>
      <c r="H52" s="548">
        <v>5073</v>
      </c>
      <c r="I52" s="548">
        <v>4583</v>
      </c>
      <c r="J52" s="548">
        <v>5150</v>
      </c>
      <c r="K52" s="549">
        <v>120</v>
      </c>
      <c r="L52" s="380">
        <v>2.3300970873786406</v>
      </c>
    </row>
    <row r="53" spans="1:12" s="269" customFormat="1" ht="11.25" customHeight="1" x14ac:dyDescent="0.2">
      <c r="A53" s="381"/>
      <c r="B53" s="385"/>
      <c r="C53" s="382" t="s">
        <v>352</v>
      </c>
      <c r="D53" s="385"/>
      <c r="E53" s="383"/>
      <c r="F53" s="548">
        <v>2486</v>
      </c>
      <c r="G53" s="548">
        <v>2771</v>
      </c>
      <c r="H53" s="548">
        <v>2757</v>
      </c>
      <c r="I53" s="548">
        <v>2584</v>
      </c>
      <c r="J53" s="550">
        <v>2666</v>
      </c>
      <c r="K53" s="549">
        <v>-180</v>
      </c>
      <c r="L53" s="380">
        <v>-6.7516879219804951</v>
      </c>
    </row>
    <row r="54" spans="1:12" s="151" customFormat="1" ht="12.75" customHeight="1" x14ac:dyDescent="0.2">
      <c r="A54" s="381"/>
      <c r="B54" s="384" t="s">
        <v>113</v>
      </c>
      <c r="C54" s="384" t="s">
        <v>116</v>
      </c>
      <c r="D54" s="385"/>
      <c r="E54" s="383"/>
      <c r="F54" s="548">
        <v>9651</v>
      </c>
      <c r="G54" s="548">
        <v>8153</v>
      </c>
      <c r="H54" s="548">
        <v>9645</v>
      </c>
      <c r="I54" s="548">
        <v>8203</v>
      </c>
      <c r="J54" s="548">
        <v>9603</v>
      </c>
      <c r="K54" s="549">
        <v>48</v>
      </c>
      <c r="L54" s="380">
        <v>0.499843798812871</v>
      </c>
    </row>
    <row r="55" spans="1:12" ht="11.25" x14ac:dyDescent="0.2">
      <c r="A55" s="381"/>
      <c r="B55" s="385"/>
      <c r="C55" s="382" t="s">
        <v>352</v>
      </c>
      <c r="D55" s="385"/>
      <c r="E55" s="383"/>
      <c r="F55" s="548">
        <v>3448</v>
      </c>
      <c r="G55" s="548">
        <v>3536</v>
      </c>
      <c r="H55" s="548">
        <v>4092</v>
      </c>
      <c r="I55" s="548">
        <v>3500</v>
      </c>
      <c r="J55" s="548">
        <v>3881</v>
      </c>
      <c r="K55" s="549">
        <v>-433</v>
      </c>
      <c r="L55" s="380">
        <v>-11.156918320020614</v>
      </c>
    </row>
    <row r="56" spans="1:12" ht="14.25" customHeight="1" x14ac:dyDescent="0.2">
      <c r="A56" s="381"/>
      <c r="B56" s="385"/>
      <c r="C56" s="384" t="s">
        <v>117</v>
      </c>
      <c r="D56" s="385"/>
      <c r="E56" s="383"/>
      <c r="F56" s="548">
        <v>4044</v>
      </c>
      <c r="G56" s="548">
        <v>3134</v>
      </c>
      <c r="H56" s="548">
        <v>3953</v>
      </c>
      <c r="I56" s="548">
        <v>3629</v>
      </c>
      <c r="J56" s="548">
        <v>3974</v>
      </c>
      <c r="K56" s="549">
        <v>70</v>
      </c>
      <c r="L56" s="380">
        <v>1.7614494212380474</v>
      </c>
    </row>
    <row r="57" spans="1:12" ht="18.75" customHeight="1" x14ac:dyDescent="0.2">
      <c r="A57" s="388"/>
      <c r="B57" s="389"/>
      <c r="C57" s="390" t="s">
        <v>352</v>
      </c>
      <c r="D57" s="389"/>
      <c r="E57" s="391"/>
      <c r="F57" s="551">
        <v>1582</v>
      </c>
      <c r="G57" s="552">
        <v>1521</v>
      </c>
      <c r="H57" s="552">
        <v>1795</v>
      </c>
      <c r="I57" s="552">
        <v>1751</v>
      </c>
      <c r="J57" s="552">
        <v>1913</v>
      </c>
      <c r="K57" s="553">
        <f t="shared" ref="K57" si="0">IF(OR(F57=".",J57=".")=TRUE,".",IF(OR(F57="*",J57="*")=TRUE,"*",IF(AND(F57="-",J57="-")=TRUE,"-",IF(AND(ISNUMBER(J57),ISNUMBER(F57))=TRUE,IF(F57-J57=0,0,F57-J57),IF(ISNUMBER(F57)=TRUE,F57,-J57)))))</f>
        <v>-331</v>
      </c>
      <c r="L57" s="392">
        <f t="shared" ref="L57" si="1">IF(K57 =".",".",IF(K57 ="*","*",IF(K57="-","-",IF(K57=0,0,IF(OR(J57="-",J57=".",F57="-",F57=".")=TRUE,"X",IF(J57=0,"0,0",IF(ABS(K57*100/J57)&gt;250,".X",(K57*100/J57))))))))</f>
        <v>-17.302665969681129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14150</v>
      </c>
      <c r="E11" s="114">
        <v>12453</v>
      </c>
      <c r="F11" s="114">
        <v>17604</v>
      </c>
      <c r="G11" s="114">
        <v>12242</v>
      </c>
      <c r="H11" s="140">
        <v>14121</v>
      </c>
      <c r="I11" s="115">
        <v>29</v>
      </c>
      <c r="J11" s="116">
        <v>0.20536789179236598</v>
      </c>
    </row>
    <row r="12" spans="1:15" s="110" customFormat="1" ht="24.95" customHeight="1" x14ac:dyDescent="0.2">
      <c r="A12" s="193" t="s">
        <v>132</v>
      </c>
      <c r="B12" s="194" t="s">
        <v>133</v>
      </c>
      <c r="C12" s="113">
        <v>0.303886925795053</v>
      </c>
      <c r="D12" s="115">
        <v>43</v>
      </c>
      <c r="E12" s="114">
        <v>23</v>
      </c>
      <c r="F12" s="114">
        <v>50</v>
      </c>
      <c r="G12" s="114">
        <v>39</v>
      </c>
      <c r="H12" s="140">
        <v>33</v>
      </c>
      <c r="I12" s="115">
        <v>10</v>
      </c>
      <c r="J12" s="116">
        <v>30.303030303030305</v>
      </c>
    </row>
    <row r="13" spans="1:15" s="110" customFormat="1" ht="24.95" customHeight="1" x14ac:dyDescent="0.2">
      <c r="A13" s="193" t="s">
        <v>134</v>
      </c>
      <c r="B13" s="199" t="s">
        <v>214</v>
      </c>
      <c r="C13" s="113">
        <v>3.1660777385159009</v>
      </c>
      <c r="D13" s="115">
        <v>448</v>
      </c>
      <c r="E13" s="114">
        <v>103</v>
      </c>
      <c r="F13" s="114">
        <v>130</v>
      </c>
      <c r="G13" s="114">
        <v>52</v>
      </c>
      <c r="H13" s="140">
        <v>74</v>
      </c>
      <c r="I13" s="115">
        <v>374</v>
      </c>
      <c r="J13" s="116" t="s">
        <v>514</v>
      </c>
    </row>
    <row r="14" spans="1:15" s="287" customFormat="1" ht="24.95" customHeight="1" x14ac:dyDescent="0.2">
      <c r="A14" s="193" t="s">
        <v>215</v>
      </c>
      <c r="B14" s="199" t="s">
        <v>137</v>
      </c>
      <c r="C14" s="113">
        <v>5.5618374558303891</v>
      </c>
      <c r="D14" s="115">
        <v>787</v>
      </c>
      <c r="E14" s="114">
        <v>560</v>
      </c>
      <c r="F14" s="114">
        <v>933</v>
      </c>
      <c r="G14" s="114">
        <v>643</v>
      </c>
      <c r="H14" s="140">
        <v>716</v>
      </c>
      <c r="I14" s="115">
        <v>71</v>
      </c>
      <c r="J14" s="116">
        <v>9.916201117318435</v>
      </c>
      <c r="K14" s="110"/>
      <c r="L14" s="110"/>
      <c r="M14" s="110"/>
      <c r="N14" s="110"/>
      <c r="O14" s="110"/>
    </row>
    <row r="15" spans="1:15" s="110" customFormat="1" ht="24.95" customHeight="1" x14ac:dyDescent="0.2">
      <c r="A15" s="193" t="s">
        <v>216</v>
      </c>
      <c r="B15" s="199" t="s">
        <v>217</v>
      </c>
      <c r="C15" s="113">
        <v>0.96113074204946991</v>
      </c>
      <c r="D15" s="115">
        <v>136</v>
      </c>
      <c r="E15" s="114">
        <v>113</v>
      </c>
      <c r="F15" s="114">
        <v>155</v>
      </c>
      <c r="G15" s="114">
        <v>124</v>
      </c>
      <c r="H15" s="140">
        <v>133</v>
      </c>
      <c r="I15" s="115">
        <v>3</v>
      </c>
      <c r="J15" s="116">
        <v>2.255639097744361</v>
      </c>
    </row>
    <row r="16" spans="1:15" s="287" customFormat="1" ht="24.95" customHeight="1" x14ac:dyDescent="0.2">
      <c r="A16" s="193" t="s">
        <v>218</v>
      </c>
      <c r="B16" s="199" t="s">
        <v>141</v>
      </c>
      <c r="C16" s="113">
        <v>3.9505300353356891</v>
      </c>
      <c r="D16" s="115">
        <v>559</v>
      </c>
      <c r="E16" s="114">
        <v>347</v>
      </c>
      <c r="F16" s="114">
        <v>601</v>
      </c>
      <c r="G16" s="114">
        <v>355</v>
      </c>
      <c r="H16" s="140">
        <v>401</v>
      </c>
      <c r="I16" s="115">
        <v>158</v>
      </c>
      <c r="J16" s="116">
        <v>39.401496259351624</v>
      </c>
      <c r="K16" s="110"/>
      <c r="L16" s="110"/>
      <c r="M16" s="110"/>
      <c r="N16" s="110"/>
      <c r="O16" s="110"/>
    </row>
    <row r="17" spans="1:15" s="110" customFormat="1" ht="24.95" customHeight="1" x14ac:dyDescent="0.2">
      <c r="A17" s="193" t="s">
        <v>142</v>
      </c>
      <c r="B17" s="199" t="s">
        <v>220</v>
      </c>
      <c r="C17" s="113">
        <v>0.65017667844522964</v>
      </c>
      <c r="D17" s="115">
        <v>92</v>
      </c>
      <c r="E17" s="114">
        <v>100</v>
      </c>
      <c r="F17" s="114">
        <v>177</v>
      </c>
      <c r="G17" s="114">
        <v>164</v>
      </c>
      <c r="H17" s="140">
        <v>182</v>
      </c>
      <c r="I17" s="115">
        <v>-90</v>
      </c>
      <c r="J17" s="116">
        <v>-49.450549450549453</v>
      </c>
    </row>
    <row r="18" spans="1:15" s="287" customFormat="1" ht="24.95" customHeight="1" x14ac:dyDescent="0.2">
      <c r="A18" s="201" t="s">
        <v>144</v>
      </c>
      <c r="B18" s="202" t="s">
        <v>145</v>
      </c>
      <c r="C18" s="113">
        <v>6.7137809187279149</v>
      </c>
      <c r="D18" s="115">
        <v>950</v>
      </c>
      <c r="E18" s="114">
        <v>441</v>
      </c>
      <c r="F18" s="114">
        <v>795</v>
      </c>
      <c r="G18" s="114">
        <v>475</v>
      </c>
      <c r="H18" s="140">
        <v>589</v>
      </c>
      <c r="I18" s="115">
        <v>361</v>
      </c>
      <c r="J18" s="116">
        <v>61.29032258064516</v>
      </c>
      <c r="K18" s="110"/>
      <c r="L18" s="110"/>
      <c r="M18" s="110"/>
      <c r="N18" s="110"/>
      <c r="O18" s="110"/>
    </row>
    <row r="19" spans="1:15" s="110" customFormat="1" ht="24.95" customHeight="1" x14ac:dyDescent="0.2">
      <c r="A19" s="193" t="s">
        <v>146</v>
      </c>
      <c r="B19" s="199" t="s">
        <v>147</v>
      </c>
      <c r="C19" s="113">
        <v>11.293286219081272</v>
      </c>
      <c r="D19" s="115">
        <v>1598</v>
      </c>
      <c r="E19" s="114">
        <v>1506</v>
      </c>
      <c r="F19" s="114">
        <v>2138</v>
      </c>
      <c r="G19" s="114">
        <v>1463</v>
      </c>
      <c r="H19" s="140">
        <v>1577</v>
      </c>
      <c r="I19" s="115">
        <v>21</v>
      </c>
      <c r="J19" s="116">
        <v>1.3316423589093216</v>
      </c>
    </row>
    <row r="20" spans="1:15" s="287" customFormat="1" ht="24.95" customHeight="1" x14ac:dyDescent="0.2">
      <c r="A20" s="193" t="s">
        <v>148</v>
      </c>
      <c r="B20" s="199" t="s">
        <v>149</v>
      </c>
      <c r="C20" s="113">
        <v>5.0176678445229683</v>
      </c>
      <c r="D20" s="115">
        <v>710</v>
      </c>
      <c r="E20" s="114">
        <v>576</v>
      </c>
      <c r="F20" s="114">
        <v>998</v>
      </c>
      <c r="G20" s="114">
        <v>527</v>
      </c>
      <c r="H20" s="140">
        <v>590</v>
      </c>
      <c r="I20" s="115">
        <v>120</v>
      </c>
      <c r="J20" s="116">
        <v>20.338983050847457</v>
      </c>
      <c r="K20" s="110"/>
      <c r="L20" s="110"/>
      <c r="M20" s="110"/>
      <c r="N20" s="110"/>
      <c r="O20" s="110"/>
    </row>
    <row r="21" spans="1:15" s="110" customFormat="1" ht="24.95" customHeight="1" x14ac:dyDescent="0.2">
      <c r="A21" s="201" t="s">
        <v>150</v>
      </c>
      <c r="B21" s="202" t="s">
        <v>151</v>
      </c>
      <c r="C21" s="113">
        <v>6.4452296819787982</v>
      </c>
      <c r="D21" s="115">
        <v>912</v>
      </c>
      <c r="E21" s="114">
        <v>1061</v>
      </c>
      <c r="F21" s="114">
        <v>1029</v>
      </c>
      <c r="G21" s="114">
        <v>980</v>
      </c>
      <c r="H21" s="140">
        <v>1099</v>
      </c>
      <c r="I21" s="115">
        <v>-187</v>
      </c>
      <c r="J21" s="116">
        <v>-17.015468607825294</v>
      </c>
    </row>
    <row r="22" spans="1:15" s="110" customFormat="1" ht="24.95" customHeight="1" x14ac:dyDescent="0.2">
      <c r="A22" s="201" t="s">
        <v>152</v>
      </c>
      <c r="B22" s="199" t="s">
        <v>153</v>
      </c>
      <c r="C22" s="113">
        <v>10.098939929328623</v>
      </c>
      <c r="D22" s="115">
        <v>1429</v>
      </c>
      <c r="E22" s="114">
        <v>1376</v>
      </c>
      <c r="F22" s="114">
        <v>1675</v>
      </c>
      <c r="G22" s="114">
        <v>1406</v>
      </c>
      <c r="H22" s="140">
        <v>1417</v>
      </c>
      <c r="I22" s="115">
        <v>12</v>
      </c>
      <c r="J22" s="116">
        <v>0.84685956245589278</v>
      </c>
    </row>
    <row r="23" spans="1:15" s="110" customFormat="1" ht="24.95" customHeight="1" x14ac:dyDescent="0.2">
      <c r="A23" s="193" t="s">
        <v>154</v>
      </c>
      <c r="B23" s="199" t="s">
        <v>155</v>
      </c>
      <c r="C23" s="113">
        <v>2.1060070671378091</v>
      </c>
      <c r="D23" s="115">
        <v>298</v>
      </c>
      <c r="E23" s="114">
        <v>282</v>
      </c>
      <c r="F23" s="114">
        <v>487</v>
      </c>
      <c r="G23" s="114">
        <v>179</v>
      </c>
      <c r="H23" s="140">
        <v>356</v>
      </c>
      <c r="I23" s="115">
        <v>-58</v>
      </c>
      <c r="J23" s="116">
        <v>-16.292134831460675</v>
      </c>
    </row>
    <row r="24" spans="1:15" s="110" customFormat="1" ht="24.95" customHeight="1" x14ac:dyDescent="0.2">
      <c r="A24" s="193" t="s">
        <v>156</v>
      </c>
      <c r="B24" s="199" t="s">
        <v>221</v>
      </c>
      <c r="C24" s="113">
        <v>10.530035335689046</v>
      </c>
      <c r="D24" s="115">
        <v>1490</v>
      </c>
      <c r="E24" s="114">
        <v>1445</v>
      </c>
      <c r="F24" s="114">
        <v>1780</v>
      </c>
      <c r="G24" s="114">
        <v>1268</v>
      </c>
      <c r="H24" s="140">
        <v>1569</v>
      </c>
      <c r="I24" s="115">
        <v>-79</v>
      </c>
      <c r="J24" s="116">
        <v>-5.0350541746335242</v>
      </c>
    </row>
    <row r="25" spans="1:15" s="110" customFormat="1" ht="24.95" customHeight="1" x14ac:dyDescent="0.2">
      <c r="A25" s="193" t="s">
        <v>222</v>
      </c>
      <c r="B25" s="204" t="s">
        <v>159</v>
      </c>
      <c r="C25" s="113">
        <v>6.3109540636042407</v>
      </c>
      <c r="D25" s="115">
        <v>893</v>
      </c>
      <c r="E25" s="114">
        <v>821</v>
      </c>
      <c r="F25" s="114">
        <v>1252</v>
      </c>
      <c r="G25" s="114">
        <v>916</v>
      </c>
      <c r="H25" s="140">
        <v>1045</v>
      </c>
      <c r="I25" s="115">
        <v>-152</v>
      </c>
      <c r="J25" s="116">
        <v>-14.545454545454545</v>
      </c>
    </row>
    <row r="26" spans="1:15" s="110" customFormat="1" ht="24.95" customHeight="1" x14ac:dyDescent="0.2">
      <c r="A26" s="201">
        <v>782.78300000000002</v>
      </c>
      <c r="B26" s="203" t="s">
        <v>160</v>
      </c>
      <c r="C26" s="113">
        <v>9.3144876325088344</v>
      </c>
      <c r="D26" s="115">
        <v>1318</v>
      </c>
      <c r="E26" s="114">
        <v>1035</v>
      </c>
      <c r="F26" s="114">
        <v>1675</v>
      </c>
      <c r="G26" s="114">
        <v>1768</v>
      </c>
      <c r="H26" s="140">
        <v>1985</v>
      </c>
      <c r="I26" s="115">
        <v>-667</v>
      </c>
      <c r="J26" s="116">
        <v>-33.602015113350127</v>
      </c>
    </row>
    <row r="27" spans="1:15" s="110" customFormat="1" ht="24.95" customHeight="1" x14ac:dyDescent="0.2">
      <c r="A27" s="193" t="s">
        <v>161</v>
      </c>
      <c r="B27" s="199" t="s">
        <v>162</v>
      </c>
      <c r="C27" s="113">
        <v>3.1236749116607774</v>
      </c>
      <c r="D27" s="115">
        <v>442</v>
      </c>
      <c r="E27" s="114">
        <v>477</v>
      </c>
      <c r="F27" s="114">
        <v>723</v>
      </c>
      <c r="G27" s="114">
        <v>413</v>
      </c>
      <c r="H27" s="140">
        <v>393</v>
      </c>
      <c r="I27" s="115">
        <v>49</v>
      </c>
      <c r="J27" s="116">
        <v>12.468193384223918</v>
      </c>
    </row>
    <row r="28" spans="1:15" s="110" customFormat="1" ht="24.95" customHeight="1" x14ac:dyDescent="0.2">
      <c r="A28" s="193" t="s">
        <v>163</v>
      </c>
      <c r="B28" s="199" t="s">
        <v>164</v>
      </c>
      <c r="C28" s="113">
        <v>2.8551236749116606</v>
      </c>
      <c r="D28" s="115">
        <v>404</v>
      </c>
      <c r="E28" s="114">
        <v>400</v>
      </c>
      <c r="F28" s="114">
        <v>945</v>
      </c>
      <c r="G28" s="114">
        <v>260</v>
      </c>
      <c r="H28" s="140">
        <v>364</v>
      </c>
      <c r="I28" s="115">
        <v>40</v>
      </c>
      <c r="J28" s="116">
        <v>10.989010989010989</v>
      </c>
    </row>
    <row r="29" spans="1:15" s="110" customFormat="1" ht="24.95" customHeight="1" x14ac:dyDescent="0.2">
      <c r="A29" s="193">
        <v>86</v>
      </c>
      <c r="B29" s="199" t="s">
        <v>165</v>
      </c>
      <c r="C29" s="113">
        <v>5.4699646643109539</v>
      </c>
      <c r="D29" s="115">
        <v>774</v>
      </c>
      <c r="E29" s="114">
        <v>1013</v>
      </c>
      <c r="F29" s="114">
        <v>1074</v>
      </c>
      <c r="G29" s="114">
        <v>734</v>
      </c>
      <c r="H29" s="140">
        <v>772</v>
      </c>
      <c r="I29" s="115">
        <v>2</v>
      </c>
      <c r="J29" s="116">
        <v>0.25906735751295334</v>
      </c>
    </row>
    <row r="30" spans="1:15" s="110" customFormat="1" ht="24.95" customHeight="1" x14ac:dyDescent="0.2">
      <c r="A30" s="193">
        <v>87.88</v>
      </c>
      <c r="B30" s="204" t="s">
        <v>166</v>
      </c>
      <c r="C30" s="113">
        <v>5.8162544169611303</v>
      </c>
      <c r="D30" s="115">
        <v>823</v>
      </c>
      <c r="E30" s="114">
        <v>633</v>
      </c>
      <c r="F30" s="114">
        <v>1106</v>
      </c>
      <c r="G30" s="114">
        <v>575</v>
      </c>
      <c r="H30" s="140">
        <v>697</v>
      </c>
      <c r="I30" s="115">
        <v>126</v>
      </c>
      <c r="J30" s="116">
        <v>18.077474892395983</v>
      </c>
    </row>
    <row r="31" spans="1:15" s="110" customFormat="1" ht="24.95" customHeight="1" x14ac:dyDescent="0.2">
      <c r="A31" s="193" t="s">
        <v>167</v>
      </c>
      <c r="B31" s="199" t="s">
        <v>168</v>
      </c>
      <c r="C31" s="113">
        <v>5.8657243816254416</v>
      </c>
      <c r="D31" s="115">
        <v>830</v>
      </c>
      <c r="E31" s="114">
        <v>701</v>
      </c>
      <c r="F31" s="114">
        <v>814</v>
      </c>
      <c r="G31" s="114">
        <v>544</v>
      </c>
      <c r="H31" s="140">
        <v>845</v>
      </c>
      <c r="I31" s="115">
        <v>-15</v>
      </c>
      <c r="J31" s="116">
        <v>-1.7751479289940828</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0.303886925795053</v>
      </c>
      <c r="D34" s="115">
        <v>43</v>
      </c>
      <c r="E34" s="114">
        <v>23</v>
      </c>
      <c r="F34" s="114">
        <v>50</v>
      </c>
      <c r="G34" s="114">
        <v>39</v>
      </c>
      <c r="H34" s="140">
        <v>33</v>
      </c>
      <c r="I34" s="115">
        <v>10</v>
      </c>
      <c r="J34" s="116">
        <v>30.303030303030305</v>
      </c>
    </row>
    <row r="35" spans="1:10" s="110" customFormat="1" ht="24.95" customHeight="1" x14ac:dyDescent="0.2">
      <c r="A35" s="292" t="s">
        <v>171</v>
      </c>
      <c r="B35" s="293" t="s">
        <v>172</v>
      </c>
      <c r="C35" s="113">
        <v>15.441696113074205</v>
      </c>
      <c r="D35" s="115">
        <v>2185</v>
      </c>
      <c r="E35" s="114">
        <v>1104</v>
      </c>
      <c r="F35" s="114">
        <v>1858</v>
      </c>
      <c r="G35" s="114">
        <v>1170</v>
      </c>
      <c r="H35" s="140">
        <v>1379</v>
      </c>
      <c r="I35" s="115">
        <v>806</v>
      </c>
      <c r="J35" s="116">
        <v>58.448150833937639</v>
      </c>
    </row>
    <row r="36" spans="1:10" s="110" customFormat="1" ht="24.95" customHeight="1" x14ac:dyDescent="0.2">
      <c r="A36" s="294" t="s">
        <v>173</v>
      </c>
      <c r="B36" s="295" t="s">
        <v>174</v>
      </c>
      <c r="C36" s="125">
        <v>84.247349823321557</v>
      </c>
      <c r="D36" s="143">
        <v>11921</v>
      </c>
      <c r="E36" s="144">
        <v>11326</v>
      </c>
      <c r="F36" s="144">
        <v>15696</v>
      </c>
      <c r="G36" s="144">
        <v>11033</v>
      </c>
      <c r="H36" s="145">
        <v>12709</v>
      </c>
      <c r="I36" s="143">
        <v>-788</v>
      </c>
      <c r="J36" s="146">
        <v>-6.200330474466913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14150</v>
      </c>
      <c r="F11" s="264">
        <v>12453</v>
      </c>
      <c r="G11" s="264">
        <v>17604</v>
      </c>
      <c r="H11" s="264">
        <v>12242</v>
      </c>
      <c r="I11" s="265">
        <v>14121</v>
      </c>
      <c r="J11" s="263">
        <v>29</v>
      </c>
      <c r="K11" s="266">
        <v>0.20536789179236598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26.127208480565372</v>
      </c>
      <c r="E13" s="115">
        <v>3697</v>
      </c>
      <c r="F13" s="114">
        <v>2831</v>
      </c>
      <c r="G13" s="114">
        <v>4025</v>
      </c>
      <c r="H13" s="114">
        <v>3306</v>
      </c>
      <c r="I13" s="140">
        <v>3784</v>
      </c>
      <c r="J13" s="115">
        <v>-87</v>
      </c>
      <c r="K13" s="116">
        <v>-2.2991543340380551</v>
      </c>
    </row>
    <row r="14" spans="1:15" ht="15.95" customHeight="1" x14ac:dyDescent="0.2">
      <c r="A14" s="306" t="s">
        <v>230</v>
      </c>
      <c r="B14" s="307"/>
      <c r="C14" s="308"/>
      <c r="D14" s="113">
        <v>45.102473498233216</v>
      </c>
      <c r="E14" s="115">
        <v>6382</v>
      </c>
      <c r="F14" s="114">
        <v>5806</v>
      </c>
      <c r="G14" s="114">
        <v>9467</v>
      </c>
      <c r="H14" s="114">
        <v>5411</v>
      </c>
      <c r="I14" s="140">
        <v>6291</v>
      </c>
      <c r="J14" s="115">
        <v>91</v>
      </c>
      <c r="K14" s="116">
        <v>1.4465108885709743</v>
      </c>
    </row>
    <row r="15" spans="1:15" ht="15.95" customHeight="1" x14ac:dyDescent="0.2">
      <c r="A15" s="306" t="s">
        <v>231</v>
      </c>
      <c r="B15" s="307"/>
      <c r="C15" s="308"/>
      <c r="D15" s="113">
        <v>11.003533568904594</v>
      </c>
      <c r="E15" s="115">
        <v>1557</v>
      </c>
      <c r="F15" s="114">
        <v>1498</v>
      </c>
      <c r="G15" s="114">
        <v>1597</v>
      </c>
      <c r="H15" s="114">
        <v>1321</v>
      </c>
      <c r="I15" s="140">
        <v>1537</v>
      </c>
      <c r="J15" s="115">
        <v>20</v>
      </c>
      <c r="K15" s="116">
        <v>1.3012361743656473</v>
      </c>
    </row>
    <row r="16" spans="1:15" ht="15.95" customHeight="1" x14ac:dyDescent="0.2">
      <c r="A16" s="306" t="s">
        <v>232</v>
      </c>
      <c r="B16" s="307"/>
      <c r="C16" s="308"/>
      <c r="D16" s="113">
        <v>17.6113074204947</v>
      </c>
      <c r="E16" s="115">
        <v>2492</v>
      </c>
      <c r="F16" s="114">
        <v>2294</v>
      </c>
      <c r="G16" s="114">
        <v>2449</v>
      </c>
      <c r="H16" s="114">
        <v>2185</v>
      </c>
      <c r="I16" s="140">
        <v>2489</v>
      </c>
      <c r="J16" s="115">
        <v>3</v>
      </c>
      <c r="K16" s="116">
        <v>0.12053033346725593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0.88339222614840984</v>
      </c>
      <c r="E18" s="115">
        <v>125</v>
      </c>
      <c r="F18" s="114">
        <v>83</v>
      </c>
      <c r="G18" s="114">
        <v>140</v>
      </c>
      <c r="H18" s="114">
        <v>92</v>
      </c>
      <c r="I18" s="140">
        <v>100</v>
      </c>
      <c r="J18" s="115">
        <v>25</v>
      </c>
      <c r="K18" s="116">
        <v>25</v>
      </c>
    </row>
    <row r="19" spans="1:11" ht="14.1" customHeight="1" x14ac:dyDescent="0.2">
      <c r="A19" s="306" t="s">
        <v>235</v>
      </c>
      <c r="B19" s="307" t="s">
        <v>236</v>
      </c>
      <c r="C19" s="308"/>
      <c r="D19" s="113">
        <v>0.78445229681978801</v>
      </c>
      <c r="E19" s="115">
        <v>111</v>
      </c>
      <c r="F19" s="114">
        <v>73</v>
      </c>
      <c r="G19" s="114">
        <v>106</v>
      </c>
      <c r="H19" s="114">
        <v>83</v>
      </c>
      <c r="I19" s="140">
        <v>85</v>
      </c>
      <c r="J19" s="115">
        <v>26</v>
      </c>
      <c r="K19" s="116">
        <v>30.588235294117649</v>
      </c>
    </row>
    <row r="20" spans="1:11" ht="14.1" customHeight="1" x14ac:dyDescent="0.2">
      <c r="A20" s="306">
        <v>12</v>
      </c>
      <c r="B20" s="307" t="s">
        <v>237</v>
      </c>
      <c r="C20" s="308"/>
      <c r="D20" s="113">
        <v>0.62190812720848054</v>
      </c>
      <c r="E20" s="115">
        <v>88</v>
      </c>
      <c r="F20" s="114">
        <v>42</v>
      </c>
      <c r="G20" s="114">
        <v>122</v>
      </c>
      <c r="H20" s="114">
        <v>92</v>
      </c>
      <c r="I20" s="140">
        <v>97</v>
      </c>
      <c r="J20" s="115">
        <v>-9</v>
      </c>
      <c r="K20" s="116">
        <v>-9.2783505154639183</v>
      </c>
    </row>
    <row r="21" spans="1:11" ht="14.1" customHeight="1" x14ac:dyDescent="0.2">
      <c r="A21" s="306">
        <v>21</v>
      </c>
      <c r="B21" s="307" t="s">
        <v>238</v>
      </c>
      <c r="C21" s="308"/>
      <c r="D21" s="113" t="s">
        <v>513</v>
      </c>
      <c r="E21" s="115" t="s">
        <v>513</v>
      </c>
      <c r="F21" s="114">
        <v>5</v>
      </c>
      <c r="G21" s="114" t="s">
        <v>513</v>
      </c>
      <c r="H21" s="114">
        <v>7</v>
      </c>
      <c r="I21" s="140" t="s">
        <v>513</v>
      </c>
      <c r="J21" s="115" t="s">
        <v>513</v>
      </c>
      <c r="K21" s="116" t="s">
        <v>513</v>
      </c>
    </row>
    <row r="22" spans="1:11" ht="14.1" customHeight="1" x14ac:dyDescent="0.2">
      <c r="A22" s="306">
        <v>22</v>
      </c>
      <c r="B22" s="307" t="s">
        <v>239</v>
      </c>
      <c r="C22" s="308"/>
      <c r="D22" s="113">
        <v>1.8515901060070672</v>
      </c>
      <c r="E22" s="115">
        <v>262</v>
      </c>
      <c r="F22" s="114">
        <v>93</v>
      </c>
      <c r="G22" s="114">
        <v>188</v>
      </c>
      <c r="H22" s="114">
        <v>174</v>
      </c>
      <c r="I22" s="140">
        <v>142</v>
      </c>
      <c r="J22" s="115">
        <v>120</v>
      </c>
      <c r="K22" s="116">
        <v>84.507042253521121</v>
      </c>
    </row>
    <row r="23" spans="1:11" ht="14.1" customHeight="1" x14ac:dyDescent="0.2">
      <c r="A23" s="306">
        <v>23</v>
      </c>
      <c r="B23" s="307" t="s">
        <v>240</v>
      </c>
      <c r="C23" s="308"/>
      <c r="D23" s="113">
        <v>0.5795053003533569</v>
      </c>
      <c r="E23" s="115">
        <v>82</v>
      </c>
      <c r="F23" s="114">
        <v>66</v>
      </c>
      <c r="G23" s="114">
        <v>112</v>
      </c>
      <c r="H23" s="114">
        <v>87</v>
      </c>
      <c r="I23" s="140">
        <v>90</v>
      </c>
      <c r="J23" s="115">
        <v>-8</v>
      </c>
      <c r="K23" s="116">
        <v>-8.8888888888888893</v>
      </c>
    </row>
    <row r="24" spans="1:11" ht="14.1" customHeight="1" x14ac:dyDescent="0.2">
      <c r="A24" s="306">
        <v>24</v>
      </c>
      <c r="B24" s="307" t="s">
        <v>241</v>
      </c>
      <c r="C24" s="308"/>
      <c r="D24" s="113">
        <v>1.1095406360424027</v>
      </c>
      <c r="E24" s="115">
        <v>157</v>
      </c>
      <c r="F24" s="114">
        <v>113</v>
      </c>
      <c r="G24" s="114">
        <v>254</v>
      </c>
      <c r="H24" s="114">
        <v>172</v>
      </c>
      <c r="I24" s="140">
        <v>165</v>
      </c>
      <c r="J24" s="115">
        <v>-8</v>
      </c>
      <c r="K24" s="116">
        <v>-4.8484848484848486</v>
      </c>
    </row>
    <row r="25" spans="1:11" ht="14.1" customHeight="1" x14ac:dyDescent="0.2">
      <c r="A25" s="306">
        <v>25</v>
      </c>
      <c r="B25" s="307" t="s">
        <v>242</v>
      </c>
      <c r="C25" s="308"/>
      <c r="D25" s="113">
        <v>2.9681978798586575</v>
      </c>
      <c r="E25" s="115">
        <v>420</v>
      </c>
      <c r="F25" s="114">
        <v>208</v>
      </c>
      <c r="G25" s="114">
        <v>482</v>
      </c>
      <c r="H25" s="114">
        <v>529</v>
      </c>
      <c r="I25" s="140">
        <v>849</v>
      </c>
      <c r="J25" s="115">
        <v>-429</v>
      </c>
      <c r="K25" s="116">
        <v>-50.530035335689043</v>
      </c>
    </row>
    <row r="26" spans="1:11" ht="14.1" customHeight="1" x14ac:dyDescent="0.2">
      <c r="A26" s="306">
        <v>26</v>
      </c>
      <c r="B26" s="307" t="s">
        <v>243</v>
      </c>
      <c r="C26" s="308"/>
      <c r="D26" s="113">
        <v>2.1908127208480566</v>
      </c>
      <c r="E26" s="115">
        <v>310</v>
      </c>
      <c r="F26" s="114">
        <v>224</v>
      </c>
      <c r="G26" s="114">
        <v>547</v>
      </c>
      <c r="H26" s="114">
        <v>244</v>
      </c>
      <c r="I26" s="140">
        <v>297</v>
      </c>
      <c r="J26" s="115">
        <v>13</v>
      </c>
      <c r="K26" s="116">
        <v>4.3771043771043772</v>
      </c>
    </row>
    <row r="27" spans="1:11" ht="14.1" customHeight="1" x14ac:dyDescent="0.2">
      <c r="A27" s="306">
        <v>27</v>
      </c>
      <c r="B27" s="307" t="s">
        <v>244</v>
      </c>
      <c r="C27" s="308"/>
      <c r="D27" s="113">
        <v>1.5759717314487633</v>
      </c>
      <c r="E27" s="115">
        <v>223</v>
      </c>
      <c r="F27" s="114">
        <v>204</v>
      </c>
      <c r="G27" s="114">
        <v>246</v>
      </c>
      <c r="H27" s="114">
        <v>290</v>
      </c>
      <c r="I27" s="140">
        <v>225</v>
      </c>
      <c r="J27" s="115">
        <v>-2</v>
      </c>
      <c r="K27" s="116">
        <v>-0.88888888888888884</v>
      </c>
    </row>
    <row r="28" spans="1:11" ht="14.1" customHeight="1" x14ac:dyDescent="0.2">
      <c r="A28" s="306">
        <v>28</v>
      </c>
      <c r="B28" s="307" t="s">
        <v>245</v>
      </c>
      <c r="C28" s="308"/>
      <c r="D28" s="113">
        <v>0.28975265017667845</v>
      </c>
      <c r="E28" s="115">
        <v>41</v>
      </c>
      <c r="F28" s="114">
        <v>30</v>
      </c>
      <c r="G28" s="114">
        <v>64</v>
      </c>
      <c r="H28" s="114">
        <v>88</v>
      </c>
      <c r="I28" s="140">
        <v>140</v>
      </c>
      <c r="J28" s="115">
        <v>-99</v>
      </c>
      <c r="K28" s="116">
        <v>-70.714285714285708</v>
      </c>
    </row>
    <row r="29" spans="1:11" ht="14.1" customHeight="1" x14ac:dyDescent="0.2">
      <c r="A29" s="306">
        <v>29</v>
      </c>
      <c r="B29" s="307" t="s">
        <v>246</v>
      </c>
      <c r="C29" s="308"/>
      <c r="D29" s="113">
        <v>3.0812720848056538</v>
      </c>
      <c r="E29" s="115">
        <v>436</v>
      </c>
      <c r="F29" s="114">
        <v>424</v>
      </c>
      <c r="G29" s="114">
        <v>474</v>
      </c>
      <c r="H29" s="114">
        <v>421</v>
      </c>
      <c r="I29" s="140">
        <v>486</v>
      </c>
      <c r="J29" s="115">
        <v>-50</v>
      </c>
      <c r="K29" s="116">
        <v>-10.2880658436214</v>
      </c>
    </row>
    <row r="30" spans="1:11" ht="14.1" customHeight="1" x14ac:dyDescent="0.2">
      <c r="A30" s="306" t="s">
        <v>247</v>
      </c>
      <c r="B30" s="307" t="s">
        <v>248</v>
      </c>
      <c r="C30" s="308"/>
      <c r="D30" s="113" t="s">
        <v>513</v>
      </c>
      <c r="E30" s="115" t="s">
        <v>513</v>
      </c>
      <c r="F30" s="114">
        <v>35</v>
      </c>
      <c r="G30" s="114">
        <v>70</v>
      </c>
      <c r="H30" s="114" t="s">
        <v>513</v>
      </c>
      <c r="I30" s="140">
        <v>57</v>
      </c>
      <c r="J30" s="115" t="s">
        <v>513</v>
      </c>
      <c r="K30" s="116" t="s">
        <v>513</v>
      </c>
    </row>
    <row r="31" spans="1:11" ht="14.1" customHeight="1" x14ac:dyDescent="0.2">
      <c r="A31" s="306" t="s">
        <v>249</v>
      </c>
      <c r="B31" s="307" t="s">
        <v>250</v>
      </c>
      <c r="C31" s="308"/>
      <c r="D31" s="113">
        <v>2.7208480565371023</v>
      </c>
      <c r="E31" s="115">
        <v>385</v>
      </c>
      <c r="F31" s="114">
        <v>386</v>
      </c>
      <c r="G31" s="114">
        <v>399</v>
      </c>
      <c r="H31" s="114">
        <v>377</v>
      </c>
      <c r="I31" s="140">
        <v>425</v>
      </c>
      <c r="J31" s="115">
        <v>-40</v>
      </c>
      <c r="K31" s="116">
        <v>-9.4117647058823533</v>
      </c>
    </row>
    <row r="32" spans="1:11" ht="14.1" customHeight="1" x14ac:dyDescent="0.2">
      <c r="A32" s="306">
        <v>31</v>
      </c>
      <c r="B32" s="307" t="s">
        <v>251</v>
      </c>
      <c r="C32" s="308"/>
      <c r="D32" s="113">
        <v>1.6395759717314489</v>
      </c>
      <c r="E32" s="115">
        <v>232</v>
      </c>
      <c r="F32" s="114">
        <v>241</v>
      </c>
      <c r="G32" s="114">
        <v>203</v>
      </c>
      <c r="H32" s="114">
        <v>183</v>
      </c>
      <c r="I32" s="140">
        <v>250</v>
      </c>
      <c r="J32" s="115">
        <v>-18</v>
      </c>
      <c r="K32" s="116">
        <v>-7.2</v>
      </c>
    </row>
    <row r="33" spans="1:11" ht="14.1" customHeight="1" x14ac:dyDescent="0.2">
      <c r="A33" s="306">
        <v>32</v>
      </c>
      <c r="B33" s="307" t="s">
        <v>252</v>
      </c>
      <c r="C33" s="308"/>
      <c r="D33" s="113">
        <v>3.568904593639576</v>
      </c>
      <c r="E33" s="115">
        <v>505</v>
      </c>
      <c r="F33" s="114">
        <v>159</v>
      </c>
      <c r="G33" s="114">
        <v>257</v>
      </c>
      <c r="H33" s="114">
        <v>182</v>
      </c>
      <c r="I33" s="140">
        <v>209</v>
      </c>
      <c r="J33" s="115">
        <v>296</v>
      </c>
      <c r="K33" s="116">
        <v>141.6267942583732</v>
      </c>
    </row>
    <row r="34" spans="1:11" ht="14.1" customHeight="1" x14ac:dyDescent="0.2">
      <c r="A34" s="306">
        <v>33</v>
      </c>
      <c r="B34" s="307" t="s">
        <v>253</v>
      </c>
      <c r="C34" s="308"/>
      <c r="D34" s="113">
        <v>1.5265017667844523</v>
      </c>
      <c r="E34" s="115">
        <v>216</v>
      </c>
      <c r="F34" s="114">
        <v>99</v>
      </c>
      <c r="G34" s="114">
        <v>193</v>
      </c>
      <c r="H34" s="114">
        <v>131</v>
      </c>
      <c r="I34" s="140">
        <v>219</v>
      </c>
      <c r="J34" s="115">
        <v>-3</v>
      </c>
      <c r="K34" s="116">
        <v>-1.3698630136986301</v>
      </c>
    </row>
    <row r="35" spans="1:11" ht="14.1" customHeight="1" x14ac:dyDescent="0.2">
      <c r="A35" s="306">
        <v>34</v>
      </c>
      <c r="B35" s="307" t="s">
        <v>254</v>
      </c>
      <c r="C35" s="308"/>
      <c r="D35" s="113">
        <v>1.5123674911660778</v>
      </c>
      <c r="E35" s="115">
        <v>214</v>
      </c>
      <c r="F35" s="114">
        <v>148</v>
      </c>
      <c r="G35" s="114">
        <v>283</v>
      </c>
      <c r="H35" s="114">
        <v>213</v>
      </c>
      <c r="I35" s="140">
        <v>194</v>
      </c>
      <c r="J35" s="115">
        <v>20</v>
      </c>
      <c r="K35" s="116">
        <v>10.309278350515465</v>
      </c>
    </row>
    <row r="36" spans="1:11" ht="14.1" customHeight="1" x14ac:dyDescent="0.2">
      <c r="A36" s="306">
        <v>41</v>
      </c>
      <c r="B36" s="307" t="s">
        <v>255</v>
      </c>
      <c r="C36" s="308"/>
      <c r="D36" s="113">
        <v>0.67137809187279152</v>
      </c>
      <c r="E36" s="115">
        <v>95</v>
      </c>
      <c r="F36" s="114">
        <v>81</v>
      </c>
      <c r="G36" s="114">
        <v>152</v>
      </c>
      <c r="H36" s="114">
        <v>139</v>
      </c>
      <c r="I36" s="140">
        <v>90</v>
      </c>
      <c r="J36" s="115">
        <v>5</v>
      </c>
      <c r="K36" s="116">
        <v>5.5555555555555554</v>
      </c>
    </row>
    <row r="37" spans="1:11" ht="14.1" customHeight="1" x14ac:dyDescent="0.2">
      <c r="A37" s="306">
        <v>42</v>
      </c>
      <c r="B37" s="307" t="s">
        <v>256</v>
      </c>
      <c r="C37" s="308"/>
      <c r="D37" s="113">
        <v>0.42402826855123676</v>
      </c>
      <c r="E37" s="115">
        <v>60</v>
      </c>
      <c r="F37" s="114">
        <v>35</v>
      </c>
      <c r="G37" s="114">
        <v>43</v>
      </c>
      <c r="H37" s="114">
        <v>37</v>
      </c>
      <c r="I37" s="140">
        <v>40</v>
      </c>
      <c r="J37" s="115">
        <v>20</v>
      </c>
      <c r="K37" s="116">
        <v>50</v>
      </c>
    </row>
    <row r="38" spans="1:11" ht="14.1" customHeight="1" x14ac:dyDescent="0.2">
      <c r="A38" s="306">
        <v>43</v>
      </c>
      <c r="B38" s="307" t="s">
        <v>257</v>
      </c>
      <c r="C38" s="308"/>
      <c r="D38" s="113">
        <v>5.4204946996466434</v>
      </c>
      <c r="E38" s="115">
        <v>767</v>
      </c>
      <c r="F38" s="114">
        <v>708</v>
      </c>
      <c r="G38" s="114">
        <v>899</v>
      </c>
      <c r="H38" s="114">
        <v>612</v>
      </c>
      <c r="I38" s="140">
        <v>618</v>
      </c>
      <c r="J38" s="115">
        <v>149</v>
      </c>
      <c r="K38" s="116">
        <v>24.110032362459545</v>
      </c>
    </row>
    <row r="39" spans="1:11" ht="14.1" customHeight="1" x14ac:dyDescent="0.2">
      <c r="A39" s="306">
        <v>51</v>
      </c>
      <c r="B39" s="307" t="s">
        <v>258</v>
      </c>
      <c r="C39" s="308"/>
      <c r="D39" s="113">
        <v>7.2508833922261484</v>
      </c>
      <c r="E39" s="115">
        <v>1026</v>
      </c>
      <c r="F39" s="114">
        <v>771</v>
      </c>
      <c r="G39" s="114">
        <v>1331</v>
      </c>
      <c r="H39" s="114">
        <v>948</v>
      </c>
      <c r="I39" s="140">
        <v>1022</v>
      </c>
      <c r="J39" s="115">
        <v>4</v>
      </c>
      <c r="K39" s="116">
        <v>0.39138943248532287</v>
      </c>
    </row>
    <row r="40" spans="1:11" ht="14.1" customHeight="1" x14ac:dyDescent="0.2">
      <c r="A40" s="306" t="s">
        <v>259</v>
      </c>
      <c r="B40" s="307" t="s">
        <v>260</v>
      </c>
      <c r="C40" s="308"/>
      <c r="D40" s="113">
        <v>6.1978798586572434</v>
      </c>
      <c r="E40" s="115">
        <v>877</v>
      </c>
      <c r="F40" s="114">
        <v>678</v>
      </c>
      <c r="G40" s="114">
        <v>1173</v>
      </c>
      <c r="H40" s="114">
        <v>849</v>
      </c>
      <c r="I40" s="140">
        <v>873</v>
      </c>
      <c r="J40" s="115">
        <v>4</v>
      </c>
      <c r="K40" s="116">
        <v>0.45819014891179838</v>
      </c>
    </row>
    <row r="41" spans="1:11" ht="14.1" customHeight="1" x14ac:dyDescent="0.2">
      <c r="A41" s="306"/>
      <c r="B41" s="307" t="s">
        <v>261</v>
      </c>
      <c r="C41" s="308"/>
      <c r="D41" s="113">
        <v>4.9964664310954063</v>
      </c>
      <c r="E41" s="115">
        <v>707</v>
      </c>
      <c r="F41" s="114">
        <v>491</v>
      </c>
      <c r="G41" s="114">
        <v>807</v>
      </c>
      <c r="H41" s="114">
        <v>731</v>
      </c>
      <c r="I41" s="140">
        <v>759</v>
      </c>
      <c r="J41" s="115">
        <v>-52</v>
      </c>
      <c r="K41" s="116">
        <v>-6.8511198945981553</v>
      </c>
    </row>
    <row r="42" spans="1:11" ht="14.1" customHeight="1" x14ac:dyDescent="0.2">
      <c r="A42" s="306">
        <v>52</v>
      </c>
      <c r="B42" s="307" t="s">
        <v>262</v>
      </c>
      <c r="C42" s="308"/>
      <c r="D42" s="113">
        <v>3.1802120141342756</v>
      </c>
      <c r="E42" s="115">
        <v>450</v>
      </c>
      <c r="F42" s="114">
        <v>354</v>
      </c>
      <c r="G42" s="114">
        <v>455</v>
      </c>
      <c r="H42" s="114">
        <v>412</v>
      </c>
      <c r="I42" s="140">
        <v>502</v>
      </c>
      <c r="J42" s="115">
        <v>-52</v>
      </c>
      <c r="K42" s="116">
        <v>-10.358565737051793</v>
      </c>
    </row>
    <row r="43" spans="1:11" ht="14.1" customHeight="1" x14ac:dyDescent="0.2">
      <c r="A43" s="306" t="s">
        <v>263</v>
      </c>
      <c r="B43" s="307" t="s">
        <v>264</v>
      </c>
      <c r="C43" s="308"/>
      <c r="D43" s="113">
        <v>2.4169611307420493</v>
      </c>
      <c r="E43" s="115">
        <v>342</v>
      </c>
      <c r="F43" s="114">
        <v>292</v>
      </c>
      <c r="G43" s="114">
        <v>344</v>
      </c>
      <c r="H43" s="114">
        <v>339</v>
      </c>
      <c r="I43" s="140">
        <v>417</v>
      </c>
      <c r="J43" s="115">
        <v>-75</v>
      </c>
      <c r="K43" s="116">
        <v>-17.985611510791365</v>
      </c>
    </row>
    <row r="44" spans="1:11" ht="14.1" customHeight="1" x14ac:dyDescent="0.2">
      <c r="A44" s="306">
        <v>53</v>
      </c>
      <c r="B44" s="307" t="s">
        <v>265</v>
      </c>
      <c r="C44" s="308"/>
      <c r="D44" s="113">
        <v>1.4982332155477032</v>
      </c>
      <c r="E44" s="115">
        <v>212</v>
      </c>
      <c r="F44" s="114">
        <v>172</v>
      </c>
      <c r="G44" s="114">
        <v>291</v>
      </c>
      <c r="H44" s="114">
        <v>176</v>
      </c>
      <c r="I44" s="140">
        <v>228</v>
      </c>
      <c r="J44" s="115">
        <v>-16</v>
      </c>
      <c r="K44" s="116">
        <v>-7.0175438596491224</v>
      </c>
    </row>
    <row r="45" spans="1:11" ht="14.1" customHeight="1" x14ac:dyDescent="0.2">
      <c r="A45" s="306" t="s">
        <v>266</v>
      </c>
      <c r="B45" s="307" t="s">
        <v>267</v>
      </c>
      <c r="C45" s="308"/>
      <c r="D45" s="113">
        <v>1.4487632508833923</v>
      </c>
      <c r="E45" s="115">
        <v>205</v>
      </c>
      <c r="F45" s="114">
        <v>170</v>
      </c>
      <c r="G45" s="114">
        <v>282</v>
      </c>
      <c r="H45" s="114">
        <v>168</v>
      </c>
      <c r="I45" s="140">
        <v>220</v>
      </c>
      <c r="J45" s="115">
        <v>-15</v>
      </c>
      <c r="K45" s="116">
        <v>-6.8181818181818183</v>
      </c>
    </row>
    <row r="46" spans="1:11" ht="14.1" customHeight="1" x14ac:dyDescent="0.2">
      <c r="A46" s="306">
        <v>54</v>
      </c>
      <c r="B46" s="307" t="s">
        <v>268</v>
      </c>
      <c r="C46" s="308"/>
      <c r="D46" s="113">
        <v>4.2049469964664308</v>
      </c>
      <c r="E46" s="115">
        <v>595</v>
      </c>
      <c r="F46" s="114">
        <v>498</v>
      </c>
      <c r="G46" s="114">
        <v>693</v>
      </c>
      <c r="H46" s="114">
        <v>536</v>
      </c>
      <c r="I46" s="140">
        <v>582</v>
      </c>
      <c r="J46" s="115">
        <v>13</v>
      </c>
      <c r="K46" s="116">
        <v>2.2336769759450172</v>
      </c>
    </row>
    <row r="47" spans="1:11" ht="14.1" customHeight="1" x14ac:dyDescent="0.2">
      <c r="A47" s="306">
        <v>61</v>
      </c>
      <c r="B47" s="307" t="s">
        <v>269</v>
      </c>
      <c r="C47" s="308"/>
      <c r="D47" s="113">
        <v>2.7420494699646643</v>
      </c>
      <c r="E47" s="115">
        <v>388</v>
      </c>
      <c r="F47" s="114">
        <v>277</v>
      </c>
      <c r="G47" s="114">
        <v>429</v>
      </c>
      <c r="H47" s="114">
        <v>281</v>
      </c>
      <c r="I47" s="140">
        <v>449</v>
      </c>
      <c r="J47" s="115">
        <v>-61</v>
      </c>
      <c r="K47" s="116">
        <v>-13.585746102449889</v>
      </c>
    </row>
    <row r="48" spans="1:11" ht="14.1" customHeight="1" x14ac:dyDescent="0.2">
      <c r="A48" s="306">
        <v>62</v>
      </c>
      <c r="B48" s="307" t="s">
        <v>270</v>
      </c>
      <c r="C48" s="308"/>
      <c r="D48" s="113">
        <v>6.2261484098939928</v>
      </c>
      <c r="E48" s="115">
        <v>881</v>
      </c>
      <c r="F48" s="114">
        <v>999</v>
      </c>
      <c r="G48" s="114">
        <v>1306</v>
      </c>
      <c r="H48" s="114">
        <v>856</v>
      </c>
      <c r="I48" s="140">
        <v>829</v>
      </c>
      <c r="J48" s="115">
        <v>52</v>
      </c>
      <c r="K48" s="116">
        <v>6.272617611580217</v>
      </c>
    </row>
    <row r="49" spans="1:11" ht="14.1" customHeight="1" x14ac:dyDescent="0.2">
      <c r="A49" s="306">
        <v>63</v>
      </c>
      <c r="B49" s="307" t="s">
        <v>271</v>
      </c>
      <c r="C49" s="308"/>
      <c r="D49" s="113">
        <v>4.7208480565371023</v>
      </c>
      <c r="E49" s="115">
        <v>668</v>
      </c>
      <c r="F49" s="114">
        <v>774</v>
      </c>
      <c r="G49" s="114">
        <v>790</v>
      </c>
      <c r="H49" s="114">
        <v>753</v>
      </c>
      <c r="I49" s="140">
        <v>739</v>
      </c>
      <c r="J49" s="115">
        <v>-71</v>
      </c>
      <c r="K49" s="116">
        <v>-9.6075778078484433</v>
      </c>
    </row>
    <row r="50" spans="1:11" ht="14.1" customHeight="1" x14ac:dyDescent="0.2">
      <c r="A50" s="306" t="s">
        <v>272</v>
      </c>
      <c r="B50" s="307" t="s">
        <v>273</v>
      </c>
      <c r="C50" s="308"/>
      <c r="D50" s="113">
        <v>0.61484098939929333</v>
      </c>
      <c r="E50" s="115">
        <v>87</v>
      </c>
      <c r="F50" s="114">
        <v>74</v>
      </c>
      <c r="G50" s="114">
        <v>101</v>
      </c>
      <c r="H50" s="114">
        <v>69</v>
      </c>
      <c r="I50" s="140">
        <v>91</v>
      </c>
      <c r="J50" s="115">
        <v>-4</v>
      </c>
      <c r="K50" s="116">
        <v>-4.395604395604396</v>
      </c>
    </row>
    <row r="51" spans="1:11" ht="14.1" customHeight="1" x14ac:dyDescent="0.2">
      <c r="A51" s="306" t="s">
        <v>274</v>
      </c>
      <c r="B51" s="307" t="s">
        <v>275</v>
      </c>
      <c r="C51" s="308"/>
      <c r="D51" s="113">
        <v>3.8091872791519434</v>
      </c>
      <c r="E51" s="115">
        <v>539</v>
      </c>
      <c r="F51" s="114">
        <v>662</v>
      </c>
      <c r="G51" s="114">
        <v>592</v>
      </c>
      <c r="H51" s="114">
        <v>624</v>
      </c>
      <c r="I51" s="140">
        <v>611</v>
      </c>
      <c r="J51" s="115">
        <v>-72</v>
      </c>
      <c r="K51" s="116">
        <v>-11.783960720130933</v>
      </c>
    </row>
    <row r="52" spans="1:11" ht="14.1" customHeight="1" x14ac:dyDescent="0.2">
      <c r="A52" s="306">
        <v>71</v>
      </c>
      <c r="B52" s="307" t="s">
        <v>276</v>
      </c>
      <c r="C52" s="308"/>
      <c r="D52" s="113">
        <v>12.876325088339222</v>
      </c>
      <c r="E52" s="115">
        <v>1822</v>
      </c>
      <c r="F52" s="114">
        <v>1700</v>
      </c>
      <c r="G52" s="114">
        <v>2043</v>
      </c>
      <c r="H52" s="114">
        <v>1446</v>
      </c>
      <c r="I52" s="140">
        <v>1759</v>
      </c>
      <c r="J52" s="115">
        <v>63</v>
      </c>
      <c r="K52" s="116">
        <v>3.581580443433769</v>
      </c>
    </row>
    <row r="53" spans="1:11" ht="14.1" customHeight="1" x14ac:dyDescent="0.2">
      <c r="A53" s="306" t="s">
        <v>277</v>
      </c>
      <c r="B53" s="307" t="s">
        <v>278</v>
      </c>
      <c r="C53" s="308"/>
      <c r="D53" s="113">
        <v>4.7561837455830389</v>
      </c>
      <c r="E53" s="115">
        <v>673</v>
      </c>
      <c r="F53" s="114">
        <v>662</v>
      </c>
      <c r="G53" s="114">
        <v>720</v>
      </c>
      <c r="H53" s="114">
        <v>486</v>
      </c>
      <c r="I53" s="140">
        <v>619</v>
      </c>
      <c r="J53" s="115">
        <v>54</v>
      </c>
      <c r="K53" s="116">
        <v>8.7237479806138936</v>
      </c>
    </row>
    <row r="54" spans="1:11" ht="14.1" customHeight="1" x14ac:dyDescent="0.2">
      <c r="A54" s="306" t="s">
        <v>279</v>
      </c>
      <c r="B54" s="307" t="s">
        <v>280</v>
      </c>
      <c r="C54" s="308"/>
      <c r="D54" s="113">
        <v>6.6855123674911665</v>
      </c>
      <c r="E54" s="115">
        <v>946</v>
      </c>
      <c r="F54" s="114">
        <v>900</v>
      </c>
      <c r="G54" s="114">
        <v>1137</v>
      </c>
      <c r="H54" s="114">
        <v>805</v>
      </c>
      <c r="I54" s="140">
        <v>940</v>
      </c>
      <c r="J54" s="115">
        <v>6</v>
      </c>
      <c r="K54" s="116">
        <v>0.63829787234042556</v>
      </c>
    </row>
    <row r="55" spans="1:11" ht="14.1" customHeight="1" x14ac:dyDescent="0.2">
      <c r="A55" s="306">
        <v>72</v>
      </c>
      <c r="B55" s="307" t="s">
        <v>281</v>
      </c>
      <c r="C55" s="308"/>
      <c r="D55" s="113">
        <v>3.11660777385159</v>
      </c>
      <c r="E55" s="115">
        <v>441</v>
      </c>
      <c r="F55" s="114">
        <v>381</v>
      </c>
      <c r="G55" s="114">
        <v>596</v>
      </c>
      <c r="H55" s="114">
        <v>233</v>
      </c>
      <c r="I55" s="140">
        <v>363</v>
      </c>
      <c r="J55" s="115">
        <v>78</v>
      </c>
      <c r="K55" s="116">
        <v>21.487603305785125</v>
      </c>
    </row>
    <row r="56" spans="1:11" ht="14.1" customHeight="1" x14ac:dyDescent="0.2">
      <c r="A56" s="306" t="s">
        <v>282</v>
      </c>
      <c r="B56" s="307" t="s">
        <v>283</v>
      </c>
      <c r="C56" s="308"/>
      <c r="D56" s="113">
        <v>1.7526501766784452</v>
      </c>
      <c r="E56" s="115">
        <v>248</v>
      </c>
      <c r="F56" s="114">
        <v>202</v>
      </c>
      <c r="G56" s="114">
        <v>377</v>
      </c>
      <c r="H56" s="114">
        <v>113</v>
      </c>
      <c r="I56" s="140">
        <v>182</v>
      </c>
      <c r="J56" s="115">
        <v>66</v>
      </c>
      <c r="K56" s="116">
        <v>36.263736263736263</v>
      </c>
    </row>
    <row r="57" spans="1:11" ht="14.1" customHeight="1" x14ac:dyDescent="0.2">
      <c r="A57" s="306" t="s">
        <v>284</v>
      </c>
      <c r="B57" s="307" t="s">
        <v>285</v>
      </c>
      <c r="C57" s="308"/>
      <c r="D57" s="113">
        <v>1.088339222614841</v>
      </c>
      <c r="E57" s="115">
        <v>154</v>
      </c>
      <c r="F57" s="114">
        <v>142</v>
      </c>
      <c r="G57" s="114">
        <v>128</v>
      </c>
      <c r="H57" s="114">
        <v>95</v>
      </c>
      <c r="I57" s="140">
        <v>131</v>
      </c>
      <c r="J57" s="115">
        <v>23</v>
      </c>
      <c r="K57" s="116">
        <v>17.557251908396946</v>
      </c>
    </row>
    <row r="58" spans="1:11" ht="14.1" customHeight="1" x14ac:dyDescent="0.2">
      <c r="A58" s="306">
        <v>73</v>
      </c>
      <c r="B58" s="307" t="s">
        <v>286</v>
      </c>
      <c r="C58" s="308"/>
      <c r="D58" s="113">
        <v>2.1978798586572439</v>
      </c>
      <c r="E58" s="115">
        <v>311</v>
      </c>
      <c r="F58" s="114">
        <v>286</v>
      </c>
      <c r="G58" s="114">
        <v>467</v>
      </c>
      <c r="H58" s="114">
        <v>273</v>
      </c>
      <c r="I58" s="140">
        <v>298</v>
      </c>
      <c r="J58" s="115">
        <v>13</v>
      </c>
      <c r="K58" s="116">
        <v>4.3624161073825505</v>
      </c>
    </row>
    <row r="59" spans="1:11" ht="14.1" customHeight="1" x14ac:dyDescent="0.2">
      <c r="A59" s="306" t="s">
        <v>287</v>
      </c>
      <c r="B59" s="307" t="s">
        <v>288</v>
      </c>
      <c r="C59" s="308"/>
      <c r="D59" s="113">
        <v>1.4204946996466432</v>
      </c>
      <c r="E59" s="115">
        <v>201</v>
      </c>
      <c r="F59" s="114">
        <v>165</v>
      </c>
      <c r="G59" s="114">
        <v>342</v>
      </c>
      <c r="H59" s="114">
        <v>149</v>
      </c>
      <c r="I59" s="140">
        <v>187</v>
      </c>
      <c r="J59" s="115">
        <v>14</v>
      </c>
      <c r="K59" s="116">
        <v>7.4866310160427805</v>
      </c>
    </row>
    <row r="60" spans="1:11" ht="14.1" customHeight="1" x14ac:dyDescent="0.2">
      <c r="A60" s="306">
        <v>81</v>
      </c>
      <c r="B60" s="307" t="s">
        <v>289</v>
      </c>
      <c r="C60" s="308"/>
      <c r="D60" s="113">
        <v>6.0565371024734986</v>
      </c>
      <c r="E60" s="115">
        <v>857</v>
      </c>
      <c r="F60" s="114">
        <v>965</v>
      </c>
      <c r="G60" s="114">
        <v>1081</v>
      </c>
      <c r="H60" s="114">
        <v>775</v>
      </c>
      <c r="I60" s="140">
        <v>827</v>
      </c>
      <c r="J60" s="115">
        <v>30</v>
      </c>
      <c r="K60" s="116">
        <v>3.6275695284159615</v>
      </c>
    </row>
    <row r="61" spans="1:11" ht="14.1" customHeight="1" x14ac:dyDescent="0.2">
      <c r="A61" s="306" t="s">
        <v>290</v>
      </c>
      <c r="B61" s="307" t="s">
        <v>291</v>
      </c>
      <c r="C61" s="308"/>
      <c r="D61" s="113">
        <v>1.8374558303886925</v>
      </c>
      <c r="E61" s="115">
        <v>260</v>
      </c>
      <c r="F61" s="114">
        <v>224</v>
      </c>
      <c r="G61" s="114">
        <v>430</v>
      </c>
      <c r="H61" s="114">
        <v>206</v>
      </c>
      <c r="I61" s="140">
        <v>198</v>
      </c>
      <c r="J61" s="115">
        <v>62</v>
      </c>
      <c r="K61" s="116">
        <v>31.313131313131311</v>
      </c>
    </row>
    <row r="62" spans="1:11" ht="14.1" customHeight="1" x14ac:dyDescent="0.2">
      <c r="A62" s="306" t="s">
        <v>292</v>
      </c>
      <c r="B62" s="307" t="s">
        <v>293</v>
      </c>
      <c r="C62" s="308"/>
      <c r="D62" s="113">
        <v>2.282685512367491</v>
      </c>
      <c r="E62" s="115">
        <v>323</v>
      </c>
      <c r="F62" s="114">
        <v>470</v>
      </c>
      <c r="G62" s="114">
        <v>438</v>
      </c>
      <c r="H62" s="114">
        <v>335</v>
      </c>
      <c r="I62" s="140">
        <v>263</v>
      </c>
      <c r="J62" s="115">
        <v>60</v>
      </c>
      <c r="K62" s="116">
        <v>22.813688212927758</v>
      </c>
    </row>
    <row r="63" spans="1:11" ht="14.1" customHeight="1" x14ac:dyDescent="0.2">
      <c r="A63" s="306"/>
      <c r="B63" s="307" t="s">
        <v>294</v>
      </c>
      <c r="C63" s="308"/>
      <c r="D63" s="113">
        <v>2.0636042402826855</v>
      </c>
      <c r="E63" s="115">
        <v>292</v>
      </c>
      <c r="F63" s="114">
        <v>385</v>
      </c>
      <c r="G63" s="114">
        <v>393</v>
      </c>
      <c r="H63" s="114">
        <v>312</v>
      </c>
      <c r="I63" s="140">
        <v>207</v>
      </c>
      <c r="J63" s="115">
        <v>85</v>
      </c>
      <c r="K63" s="116">
        <v>41.062801932367151</v>
      </c>
    </row>
    <row r="64" spans="1:11" ht="14.1" customHeight="1" x14ac:dyDescent="0.2">
      <c r="A64" s="306" t="s">
        <v>295</v>
      </c>
      <c r="B64" s="307" t="s">
        <v>296</v>
      </c>
      <c r="C64" s="308"/>
      <c r="D64" s="113">
        <v>0.88339222614840984</v>
      </c>
      <c r="E64" s="115">
        <v>125</v>
      </c>
      <c r="F64" s="114">
        <v>95</v>
      </c>
      <c r="G64" s="114">
        <v>80</v>
      </c>
      <c r="H64" s="114">
        <v>90</v>
      </c>
      <c r="I64" s="140">
        <v>92</v>
      </c>
      <c r="J64" s="115">
        <v>33</v>
      </c>
      <c r="K64" s="116">
        <v>35.869565217391305</v>
      </c>
    </row>
    <row r="65" spans="1:11" ht="14.1" customHeight="1" x14ac:dyDescent="0.2">
      <c r="A65" s="306" t="s">
        <v>297</v>
      </c>
      <c r="B65" s="307" t="s">
        <v>298</v>
      </c>
      <c r="C65" s="308"/>
      <c r="D65" s="113">
        <v>0.32508833922261482</v>
      </c>
      <c r="E65" s="115">
        <v>46</v>
      </c>
      <c r="F65" s="114">
        <v>46</v>
      </c>
      <c r="G65" s="114">
        <v>38</v>
      </c>
      <c r="H65" s="114">
        <v>35</v>
      </c>
      <c r="I65" s="140">
        <v>63</v>
      </c>
      <c r="J65" s="115">
        <v>-17</v>
      </c>
      <c r="K65" s="116">
        <v>-26.984126984126984</v>
      </c>
    </row>
    <row r="66" spans="1:11" ht="14.1" customHeight="1" x14ac:dyDescent="0.2">
      <c r="A66" s="306">
        <v>82</v>
      </c>
      <c r="B66" s="307" t="s">
        <v>299</v>
      </c>
      <c r="C66" s="308"/>
      <c r="D66" s="113">
        <v>3.010600706713781</v>
      </c>
      <c r="E66" s="115">
        <v>426</v>
      </c>
      <c r="F66" s="114">
        <v>388</v>
      </c>
      <c r="G66" s="114">
        <v>521</v>
      </c>
      <c r="H66" s="114">
        <v>285</v>
      </c>
      <c r="I66" s="140">
        <v>350</v>
      </c>
      <c r="J66" s="115">
        <v>76</v>
      </c>
      <c r="K66" s="116">
        <v>21.714285714285715</v>
      </c>
    </row>
    <row r="67" spans="1:11" ht="14.1" customHeight="1" x14ac:dyDescent="0.2">
      <c r="A67" s="306" t="s">
        <v>300</v>
      </c>
      <c r="B67" s="307" t="s">
        <v>301</v>
      </c>
      <c r="C67" s="308"/>
      <c r="D67" s="113">
        <v>2.0282685512367493</v>
      </c>
      <c r="E67" s="115">
        <v>287</v>
      </c>
      <c r="F67" s="114">
        <v>238</v>
      </c>
      <c r="G67" s="114">
        <v>304</v>
      </c>
      <c r="H67" s="114">
        <v>178</v>
      </c>
      <c r="I67" s="140">
        <v>204</v>
      </c>
      <c r="J67" s="115">
        <v>83</v>
      </c>
      <c r="K67" s="116">
        <v>40.686274509803923</v>
      </c>
    </row>
    <row r="68" spans="1:11" ht="14.1" customHeight="1" x14ac:dyDescent="0.2">
      <c r="A68" s="306" t="s">
        <v>302</v>
      </c>
      <c r="B68" s="307" t="s">
        <v>303</v>
      </c>
      <c r="C68" s="308"/>
      <c r="D68" s="113">
        <v>0.65724381625441697</v>
      </c>
      <c r="E68" s="115">
        <v>93</v>
      </c>
      <c r="F68" s="114">
        <v>85</v>
      </c>
      <c r="G68" s="114">
        <v>105</v>
      </c>
      <c r="H68" s="114">
        <v>62</v>
      </c>
      <c r="I68" s="140">
        <v>103</v>
      </c>
      <c r="J68" s="115">
        <v>-10</v>
      </c>
      <c r="K68" s="116">
        <v>-9.7087378640776691</v>
      </c>
    </row>
    <row r="69" spans="1:11" ht="14.1" customHeight="1" x14ac:dyDescent="0.2">
      <c r="A69" s="306">
        <v>83</v>
      </c>
      <c r="B69" s="307" t="s">
        <v>304</v>
      </c>
      <c r="C69" s="308"/>
      <c r="D69" s="113">
        <v>4.2826855123674914</v>
      </c>
      <c r="E69" s="115">
        <v>606</v>
      </c>
      <c r="F69" s="114">
        <v>588</v>
      </c>
      <c r="G69" s="114">
        <v>1396</v>
      </c>
      <c r="H69" s="114">
        <v>362</v>
      </c>
      <c r="I69" s="140">
        <v>550</v>
      </c>
      <c r="J69" s="115">
        <v>56</v>
      </c>
      <c r="K69" s="116">
        <v>10.181818181818182</v>
      </c>
    </row>
    <row r="70" spans="1:11" ht="14.1" customHeight="1" x14ac:dyDescent="0.2">
      <c r="A70" s="306" t="s">
        <v>305</v>
      </c>
      <c r="B70" s="307" t="s">
        <v>306</v>
      </c>
      <c r="C70" s="308"/>
      <c r="D70" s="113">
        <v>3.3710247349823321</v>
      </c>
      <c r="E70" s="115">
        <v>477</v>
      </c>
      <c r="F70" s="114">
        <v>481</v>
      </c>
      <c r="G70" s="114">
        <v>1249</v>
      </c>
      <c r="H70" s="114">
        <v>270</v>
      </c>
      <c r="I70" s="140">
        <v>444</v>
      </c>
      <c r="J70" s="115">
        <v>33</v>
      </c>
      <c r="K70" s="116">
        <v>7.4324324324324325</v>
      </c>
    </row>
    <row r="71" spans="1:11" ht="14.1" customHeight="1" x14ac:dyDescent="0.2">
      <c r="A71" s="306"/>
      <c r="B71" s="307" t="s">
        <v>307</v>
      </c>
      <c r="C71" s="308"/>
      <c r="D71" s="113">
        <v>1.9929328621908127</v>
      </c>
      <c r="E71" s="115">
        <v>282</v>
      </c>
      <c r="F71" s="114">
        <v>243</v>
      </c>
      <c r="G71" s="114">
        <v>869</v>
      </c>
      <c r="H71" s="114">
        <v>142</v>
      </c>
      <c r="I71" s="140">
        <v>213</v>
      </c>
      <c r="J71" s="115">
        <v>69</v>
      </c>
      <c r="K71" s="116">
        <v>32.394366197183096</v>
      </c>
    </row>
    <row r="72" spans="1:11" ht="14.1" customHeight="1" x14ac:dyDescent="0.2">
      <c r="A72" s="306">
        <v>84</v>
      </c>
      <c r="B72" s="307" t="s">
        <v>308</v>
      </c>
      <c r="C72" s="308"/>
      <c r="D72" s="113">
        <v>1.8445229681978799</v>
      </c>
      <c r="E72" s="115">
        <v>261</v>
      </c>
      <c r="F72" s="114">
        <v>295</v>
      </c>
      <c r="G72" s="114">
        <v>483</v>
      </c>
      <c r="H72" s="114">
        <v>227</v>
      </c>
      <c r="I72" s="140">
        <v>290</v>
      </c>
      <c r="J72" s="115">
        <v>-29</v>
      </c>
      <c r="K72" s="116">
        <v>-10</v>
      </c>
    </row>
    <row r="73" spans="1:11" ht="14.1" customHeight="1" x14ac:dyDescent="0.2">
      <c r="A73" s="306" t="s">
        <v>309</v>
      </c>
      <c r="B73" s="307" t="s">
        <v>310</v>
      </c>
      <c r="C73" s="308"/>
      <c r="D73" s="113">
        <v>0.33922261484098942</v>
      </c>
      <c r="E73" s="115">
        <v>48</v>
      </c>
      <c r="F73" s="114">
        <v>38</v>
      </c>
      <c r="G73" s="114">
        <v>204</v>
      </c>
      <c r="H73" s="114">
        <v>20</v>
      </c>
      <c r="I73" s="140">
        <v>50</v>
      </c>
      <c r="J73" s="115">
        <v>-2</v>
      </c>
      <c r="K73" s="116">
        <v>-4</v>
      </c>
    </row>
    <row r="74" spans="1:11" ht="14.1" customHeight="1" x14ac:dyDescent="0.2">
      <c r="A74" s="306" t="s">
        <v>311</v>
      </c>
      <c r="B74" s="307" t="s">
        <v>312</v>
      </c>
      <c r="C74" s="308"/>
      <c r="D74" s="113">
        <v>0.19081272084805653</v>
      </c>
      <c r="E74" s="115">
        <v>27</v>
      </c>
      <c r="F74" s="114">
        <v>18</v>
      </c>
      <c r="G74" s="114">
        <v>57</v>
      </c>
      <c r="H74" s="114">
        <v>15</v>
      </c>
      <c r="I74" s="140">
        <v>36</v>
      </c>
      <c r="J74" s="115">
        <v>-9</v>
      </c>
      <c r="K74" s="116">
        <v>-25</v>
      </c>
    </row>
    <row r="75" spans="1:11" ht="14.1" customHeight="1" x14ac:dyDescent="0.2">
      <c r="A75" s="306" t="s">
        <v>313</v>
      </c>
      <c r="B75" s="307" t="s">
        <v>314</v>
      </c>
      <c r="C75" s="308"/>
      <c r="D75" s="113">
        <v>0.90459363957597172</v>
      </c>
      <c r="E75" s="115">
        <v>128</v>
      </c>
      <c r="F75" s="114">
        <v>160</v>
      </c>
      <c r="G75" s="114">
        <v>115</v>
      </c>
      <c r="H75" s="114">
        <v>137</v>
      </c>
      <c r="I75" s="140">
        <v>114</v>
      </c>
      <c r="J75" s="115">
        <v>14</v>
      </c>
      <c r="K75" s="116">
        <v>12.280701754385966</v>
      </c>
    </row>
    <row r="76" spans="1:11" ht="14.1" customHeight="1" x14ac:dyDescent="0.2">
      <c r="A76" s="306">
        <v>91</v>
      </c>
      <c r="B76" s="307" t="s">
        <v>315</v>
      </c>
      <c r="C76" s="308"/>
      <c r="D76" s="113">
        <v>0.94699646643109536</v>
      </c>
      <c r="E76" s="115">
        <v>134</v>
      </c>
      <c r="F76" s="114">
        <v>84</v>
      </c>
      <c r="G76" s="114">
        <v>69</v>
      </c>
      <c r="H76" s="114">
        <v>49</v>
      </c>
      <c r="I76" s="140">
        <v>74</v>
      </c>
      <c r="J76" s="115">
        <v>60</v>
      </c>
      <c r="K76" s="116">
        <v>81.081081081081081</v>
      </c>
    </row>
    <row r="77" spans="1:11" ht="14.1" customHeight="1" x14ac:dyDescent="0.2">
      <c r="A77" s="306">
        <v>92</v>
      </c>
      <c r="B77" s="307" t="s">
        <v>316</v>
      </c>
      <c r="C77" s="308"/>
      <c r="D77" s="113">
        <v>2.3816254416961131</v>
      </c>
      <c r="E77" s="115">
        <v>337</v>
      </c>
      <c r="F77" s="114">
        <v>391</v>
      </c>
      <c r="G77" s="114">
        <v>375</v>
      </c>
      <c r="H77" s="114">
        <v>349</v>
      </c>
      <c r="I77" s="140">
        <v>422</v>
      </c>
      <c r="J77" s="115">
        <v>-85</v>
      </c>
      <c r="K77" s="116">
        <v>-20.142180094786731</v>
      </c>
    </row>
    <row r="78" spans="1:11" ht="14.1" customHeight="1" x14ac:dyDescent="0.2">
      <c r="A78" s="306">
        <v>93</v>
      </c>
      <c r="B78" s="307" t="s">
        <v>317</v>
      </c>
      <c r="C78" s="308"/>
      <c r="D78" s="113">
        <v>0.14840989399293286</v>
      </c>
      <c r="E78" s="115">
        <v>21</v>
      </c>
      <c r="F78" s="114">
        <v>24</v>
      </c>
      <c r="G78" s="114">
        <v>27</v>
      </c>
      <c r="H78" s="114">
        <v>11</v>
      </c>
      <c r="I78" s="140">
        <v>20</v>
      </c>
      <c r="J78" s="115">
        <v>1</v>
      </c>
      <c r="K78" s="116">
        <v>5</v>
      </c>
    </row>
    <row r="79" spans="1:11" ht="14.1" customHeight="1" x14ac:dyDescent="0.2">
      <c r="A79" s="306">
        <v>94</v>
      </c>
      <c r="B79" s="307" t="s">
        <v>318</v>
      </c>
      <c r="C79" s="308"/>
      <c r="D79" s="113">
        <v>3.1731448763250882</v>
      </c>
      <c r="E79" s="115">
        <v>449</v>
      </c>
      <c r="F79" s="114">
        <v>519</v>
      </c>
      <c r="G79" s="114">
        <v>512</v>
      </c>
      <c r="H79" s="114">
        <v>555</v>
      </c>
      <c r="I79" s="140">
        <v>569</v>
      </c>
      <c r="J79" s="115">
        <v>-120</v>
      </c>
      <c r="K79" s="116">
        <v>-21.0896309314587</v>
      </c>
    </row>
    <row r="80" spans="1:11" ht="14.1" customHeight="1" x14ac:dyDescent="0.2">
      <c r="A80" s="306" t="s">
        <v>319</v>
      </c>
      <c r="B80" s="307" t="s">
        <v>320</v>
      </c>
      <c r="C80" s="308"/>
      <c r="D80" s="113" t="s">
        <v>513</v>
      </c>
      <c r="E80" s="115" t="s">
        <v>513</v>
      </c>
      <c r="F80" s="114">
        <v>0</v>
      </c>
      <c r="G80" s="114" t="s">
        <v>513</v>
      </c>
      <c r="H80" s="114">
        <v>3</v>
      </c>
      <c r="I80" s="140" t="s">
        <v>513</v>
      </c>
      <c r="J80" s="115" t="s">
        <v>513</v>
      </c>
      <c r="K80" s="116" t="s">
        <v>513</v>
      </c>
    </row>
    <row r="81" spans="1:11" ht="14.1" customHeight="1" x14ac:dyDescent="0.2">
      <c r="A81" s="310" t="s">
        <v>321</v>
      </c>
      <c r="B81" s="311" t="s">
        <v>333</v>
      </c>
      <c r="C81" s="312"/>
      <c r="D81" s="125">
        <v>0.15547703180212014</v>
      </c>
      <c r="E81" s="143">
        <v>22</v>
      </c>
      <c r="F81" s="144">
        <v>24</v>
      </c>
      <c r="G81" s="144">
        <v>66</v>
      </c>
      <c r="H81" s="144">
        <v>19</v>
      </c>
      <c r="I81" s="145">
        <v>20</v>
      </c>
      <c r="J81" s="143">
        <v>2</v>
      </c>
      <c r="K81" s="146">
        <v>10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14386</v>
      </c>
      <c r="E11" s="114">
        <v>12604</v>
      </c>
      <c r="F11" s="114">
        <v>15373</v>
      </c>
      <c r="G11" s="114">
        <v>12005</v>
      </c>
      <c r="H11" s="140">
        <v>14337</v>
      </c>
      <c r="I11" s="115">
        <v>49</v>
      </c>
      <c r="J11" s="116">
        <v>0.34177303480504989</v>
      </c>
    </row>
    <row r="12" spans="1:15" s="110" customFormat="1" ht="24.95" customHeight="1" x14ac:dyDescent="0.2">
      <c r="A12" s="193" t="s">
        <v>132</v>
      </c>
      <c r="B12" s="194" t="s">
        <v>133</v>
      </c>
      <c r="C12" s="113">
        <v>0.14597525371889336</v>
      </c>
      <c r="D12" s="115">
        <v>21</v>
      </c>
      <c r="E12" s="114">
        <v>43</v>
      </c>
      <c r="F12" s="114">
        <v>57</v>
      </c>
      <c r="G12" s="114">
        <v>34</v>
      </c>
      <c r="H12" s="140">
        <v>27</v>
      </c>
      <c r="I12" s="115">
        <v>-6</v>
      </c>
      <c r="J12" s="116">
        <v>-22.222222222222221</v>
      </c>
    </row>
    <row r="13" spans="1:15" s="110" customFormat="1" ht="24.95" customHeight="1" x14ac:dyDescent="0.2">
      <c r="A13" s="193" t="s">
        <v>134</v>
      </c>
      <c r="B13" s="199" t="s">
        <v>214</v>
      </c>
      <c r="C13" s="113">
        <v>0.72987626859446686</v>
      </c>
      <c r="D13" s="115">
        <v>105</v>
      </c>
      <c r="E13" s="114">
        <v>85</v>
      </c>
      <c r="F13" s="114">
        <v>59</v>
      </c>
      <c r="G13" s="114">
        <v>48</v>
      </c>
      <c r="H13" s="140">
        <v>82</v>
      </c>
      <c r="I13" s="115">
        <v>23</v>
      </c>
      <c r="J13" s="116">
        <v>28.048780487804876</v>
      </c>
    </row>
    <row r="14" spans="1:15" s="287" customFormat="1" ht="24.95" customHeight="1" x14ac:dyDescent="0.2">
      <c r="A14" s="193" t="s">
        <v>215</v>
      </c>
      <c r="B14" s="199" t="s">
        <v>137</v>
      </c>
      <c r="C14" s="113">
        <v>7.7853468650076465</v>
      </c>
      <c r="D14" s="115">
        <v>1120</v>
      </c>
      <c r="E14" s="114">
        <v>625</v>
      </c>
      <c r="F14" s="114">
        <v>858</v>
      </c>
      <c r="G14" s="114">
        <v>681</v>
      </c>
      <c r="H14" s="140">
        <v>879</v>
      </c>
      <c r="I14" s="115">
        <v>241</v>
      </c>
      <c r="J14" s="116">
        <v>27.417519908987487</v>
      </c>
      <c r="K14" s="110"/>
      <c r="L14" s="110"/>
      <c r="M14" s="110"/>
      <c r="N14" s="110"/>
      <c r="O14" s="110"/>
    </row>
    <row r="15" spans="1:15" s="110" customFormat="1" ht="24.95" customHeight="1" x14ac:dyDescent="0.2">
      <c r="A15" s="193" t="s">
        <v>216</v>
      </c>
      <c r="B15" s="199" t="s">
        <v>217</v>
      </c>
      <c r="C15" s="113">
        <v>1.1121924092868065</v>
      </c>
      <c r="D15" s="115">
        <v>160</v>
      </c>
      <c r="E15" s="114">
        <v>125</v>
      </c>
      <c r="F15" s="114">
        <v>157</v>
      </c>
      <c r="G15" s="114">
        <v>138</v>
      </c>
      <c r="H15" s="140">
        <v>186</v>
      </c>
      <c r="I15" s="115">
        <v>-26</v>
      </c>
      <c r="J15" s="116">
        <v>-13.978494623655914</v>
      </c>
    </row>
    <row r="16" spans="1:15" s="287" customFormat="1" ht="24.95" customHeight="1" x14ac:dyDescent="0.2">
      <c r="A16" s="193" t="s">
        <v>218</v>
      </c>
      <c r="B16" s="199" t="s">
        <v>141</v>
      </c>
      <c r="C16" s="113">
        <v>5.6721812873627133</v>
      </c>
      <c r="D16" s="115">
        <v>816</v>
      </c>
      <c r="E16" s="114">
        <v>380</v>
      </c>
      <c r="F16" s="114">
        <v>523</v>
      </c>
      <c r="G16" s="114">
        <v>391</v>
      </c>
      <c r="H16" s="140">
        <v>521</v>
      </c>
      <c r="I16" s="115">
        <v>295</v>
      </c>
      <c r="J16" s="116">
        <v>56.621880998080613</v>
      </c>
      <c r="K16" s="110"/>
      <c r="L16" s="110"/>
      <c r="M16" s="110"/>
      <c r="N16" s="110"/>
      <c r="O16" s="110"/>
    </row>
    <row r="17" spans="1:15" s="110" customFormat="1" ht="24.95" customHeight="1" x14ac:dyDescent="0.2">
      <c r="A17" s="193" t="s">
        <v>142</v>
      </c>
      <c r="B17" s="199" t="s">
        <v>220</v>
      </c>
      <c r="C17" s="113">
        <v>1.000973168358126</v>
      </c>
      <c r="D17" s="115">
        <v>144</v>
      </c>
      <c r="E17" s="114">
        <v>120</v>
      </c>
      <c r="F17" s="114">
        <v>178</v>
      </c>
      <c r="G17" s="114">
        <v>152</v>
      </c>
      <c r="H17" s="140">
        <v>172</v>
      </c>
      <c r="I17" s="115">
        <v>-28</v>
      </c>
      <c r="J17" s="116">
        <v>-16.279069767441861</v>
      </c>
    </row>
    <row r="18" spans="1:15" s="287" customFormat="1" ht="24.95" customHeight="1" x14ac:dyDescent="0.2">
      <c r="A18" s="201" t="s">
        <v>144</v>
      </c>
      <c r="B18" s="202" t="s">
        <v>145</v>
      </c>
      <c r="C18" s="113">
        <v>3.9552342555262059</v>
      </c>
      <c r="D18" s="115">
        <v>569</v>
      </c>
      <c r="E18" s="114">
        <v>549</v>
      </c>
      <c r="F18" s="114">
        <v>638</v>
      </c>
      <c r="G18" s="114">
        <v>438</v>
      </c>
      <c r="H18" s="140">
        <v>539</v>
      </c>
      <c r="I18" s="115">
        <v>30</v>
      </c>
      <c r="J18" s="116">
        <v>5.5658627087198518</v>
      </c>
      <c r="K18" s="110"/>
      <c r="L18" s="110"/>
      <c r="M18" s="110"/>
      <c r="N18" s="110"/>
      <c r="O18" s="110"/>
    </row>
    <row r="19" spans="1:15" s="110" customFormat="1" ht="24.95" customHeight="1" x14ac:dyDescent="0.2">
      <c r="A19" s="193" t="s">
        <v>146</v>
      </c>
      <c r="B19" s="199" t="s">
        <v>147</v>
      </c>
      <c r="C19" s="113">
        <v>11.976922007507298</v>
      </c>
      <c r="D19" s="115">
        <v>1723</v>
      </c>
      <c r="E19" s="114">
        <v>1552</v>
      </c>
      <c r="F19" s="114">
        <v>1867</v>
      </c>
      <c r="G19" s="114">
        <v>1439</v>
      </c>
      <c r="H19" s="140">
        <v>1769</v>
      </c>
      <c r="I19" s="115">
        <v>-46</v>
      </c>
      <c r="J19" s="116">
        <v>-2.6003391746749576</v>
      </c>
    </row>
    <row r="20" spans="1:15" s="287" customFormat="1" ht="24.95" customHeight="1" x14ac:dyDescent="0.2">
      <c r="A20" s="193" t="s">
        <v>148</v>
      </c>
      <c r="B20" s="199" t="s">
        <v>149</v>
      </c>
      <c r="C20" s="113">
        <v>4.4209648269150561</v>
      </c>
      <c r="D20" s="115">
        <v>636</v>
      </c>
      <c r="E20" s="114">
        <v>582</v>
      </c>
      <c r="F20" s="114">
        <v>703</v>
      </c>
      <c r="G20" s="114">
        <v>600</v>
      </c>
      <c r="H20" s="140">
        <v>726</v>
      </c>
      <c r="I20" s="115">
        <v>-90</v>
      </c>
      <c r="J20" s="116">
        <v>-12.396694214876034</v>
      </c>
      <c r="K20" s="110"/>
      <c r="L20" s="110"/>
      <c r="M20" s="110"/>
      <c r="N20" s="110"/>
      <c r="O20" s="110"/>
    </row>
    <row r="21" spans="1:15" s="110" customFormat="1" ht="24.95" customHeight="1" x14ac:dyDescent="0.2">
      <c r="A21" s="201" t="s">
        <v>150</v>
      </c>
      <c r="B21" s="202" t="s">
        <v>151</v>
      </c>
      <c r="C21" s="113">
        <v>7.9104685110524118</v>
      </c>
      <c r="D21" s="115">
        <v>1138</v>
      </c>
      <c r="E21" s="114">
        <v>1032</v>
      </c>
      <c r="F21" s="114">
        <v>1017</v>
      </c>
      <c r="G21" s="114">
        <v>942</v>
      </c>
      <c r="H21" s="140">
        <v>1055</v>
      </c>
      <c r="I21" s="115">
        <v>83</v>
      </c>
      <c r="J21" s="116">
        <v>7.8672985781990521</v>
      </c>
    </row>
    <row r="22" spans="1:15" s="110" customFormat="1" ht="24.95" customHeight="1" x14ac:dyDescent="0.2">
      <c r="A22" s="201" t="s">
        <v>152</v>
      </c>
      <c r="B22" s="199" t="s">
        <v>153</v>
      </c>
      <c r="C22" s="113">
        <v>9.0365633254553046</v>
      </c>
      <c r="D22" s="115">
        <v>1300</v>
      </c>
      <c r="E22" s="114">
        <v>1285</v>
      </c>
      <c r="F22" s="114">
        <v>1502</v>
      </c>
      <c r="G22" s="114">
        <v>1373</v>
      </c>
      <c r="H22" s="140">
        <v>1388</v>
      </c>
      <c r="I22" s="115">
        <v>-88</v>
      </c>
      <c r="J22" s="116">
        <v>-6.3400576368876083</v>
      </c>
    </row>
    <row r="23" spans="1:15" s="110" customFormat="1" ht="24.95" customHeight="1" x14ac:dyDescent="0.2">
      <c r="A23" s="193" t="s">
        <v>154</v>
      </c>
      <c r="B23" s="199" t="s">
        <v>155</v>
      </c>
      <c r="C23" s="113">
        <v>2.5927985541498679</v>
      </c>
      <c r="D23" s="115">
        <v>373</v>
      </c>
      <c r="E23" s="114">
        <v>588</v>
      </c>
      <c r="F23" s="114">
        <v>331</v>
      </c>
      <c r="G23" s="114">
        <v>283</v>
      </c>
      <c r="H23" s="140">
        <v>487</v>
      </c>
      <c r="I23" s="115">
        <v>-114</v>
      </c>
      <c r="J23" s="116">
        <v>-23.408624229979466</v>
      </c>
    </row>
    <row r="24" spans="1:15" s="110" customFormat="1" ht="24.95" customHeight="1" x14ac:dyDescent="0.2">
      <c r="A24" s="193" t="s">
        <v>156</v>
      </c>
      <c r="B24" s="199" t="s">
        <v>221</v>
      </c>
      <c r="C24" s="113">
        <v>10.079243709161686</v>
      </c>
      <c r="D24" s="115">
        <v>1450</v>
      </c>
      <c r="E24" s="114">
        <v>1180</v>
      </c>
      <c r="F24" s="114">
        <v>1541</v>
      </c>
      <c r="G24" s="114">
        <v>1154</v>
      </c>
      <c r="H24" s="140">
        <v>1487</v>
      </c>
      <c r="I24" s="115">
        <v>-37</v>
      </c>
      <c r="J24" s="116">
        <v>-2.488231338264963</v>
      </c>
    </row>
    <row r="25" spans="1:15" s="110" customFormat="1" ht="24.95" customHeight="1" x14ac:dyDescent="0.2">
      <c r="A25" s="193" t="s">
        <v>222</v>
      </c>
      <c r="B25" s="204" t="s">
        <v>159</v>
      </c>
      <c r="C25" s="113">
        <v>6.3673015431669677</v>
      </c>
      <c r="D25" s="115">
        <v>916</v>
      </c>
      <c r="E25" s="114">
        <v>840</v>
      </c>
      <c r="F25" s="114">
        <v>1099</v>
      </c>
      <c r="G25" s="114">
        <v>986</v>
      </c>
      <c r="H25" s="140">
        <v>1307</v>
      </c>
      <c r="I25" s="115">
        <v>-391</v>
      </c>
      <c r="J25" s="116">
        <v>-29.915837796480488</v>
      </c>
    </row>
    <row r="26" spans="1:15" s="110" customFormat="1" ht="24.95" customHeight="1" x14ac:dyDescent="0.2">
      <c r="A26" s="201">
        <v>782.78300000000002</v>
      </c>
      <c r="B26" s="203" t="s">
        <v>160</v>
      </c>
      <c r="C26" s="113">
        <v>11.080216877519812</v>
      </c>
      <c r="D26" s="115">
        <v>1594</v>
      </c>
      <c r="E26" s="114">
        <v>1533</v>
      </c>
      <c r="F26" s="114">
        <v>1647</v>
      </c>
      <c r="G26" s="114">
        <v>1525</v>
      </c>
      <c r="H26" s="140">
        <v>1455</v>
      </c>
      <c r="I26" s="115">
        <v>139</v>
      </c>
      <c r="J26" s="116">
        <v>9.5532646048109964</v>
      </c>
    </row>
    <row r="27" spans="1:15" s="110" customFormat="1" ht="24.95" customHeight="1" x14ac:dyDescent="0.2">
      <c r="A27" s="193" t="s">
        <v>161</v>
      </c>
      <c r="B27" s="199" t="s">
        <v>162</v>
      </c>
      <c r="C27" s="113">
        <v>3.2670652022799946</v>
      </c>
      <c r="D27" s="115">
        <v>470</v>
      </c>
      <c r="E27" s="114">
        <v>422</v>
      </c>
      <c r="F27" s="114">
        <v>496</v>
      </c>
      <c r="G27" s="114">
        <v>363</v>
      </c>
      <c r="H27" s="140">
        <v>480</v>
      </c>
      <c r="I27" s="115">
        <v>-10</v>
      </c>
      <c r="J27" s="116">
        <v>-2.0833333333333335</v>
      </c>
    </row>
    <row r="28" spans="1:15" s="110" customFormat="1" ht="24.95" customHeight="1" x14ac:dyDescent="0.2">
      <c r="A28" s="193" t="s">
        <v>163</v>
      </c>
      <c r="B28" s="199" t="s">
        <v>164</v>
      </c>
      <c r="C28" s="113">
        <v>3.3018212150702073</v>
      </c>
      <c r="D28" s="115">
        <v>475</v>
      </c>
      <c r="E28" s="114">
        <v>268</v>
      </c>
      <c r="F28" s="114">
        <v>843</v>
      </c>
      <c r="G28" s="114">
        <v>258</v>
      </c>
      <c r="H28" s="140">
        <v>378</v>
      </c>
      <c r="I28" s="115">
        <v>97</v>
      </c>
      <c r="J28" s="116">
        <v>25.661375661375661</v>
      </c>
    </row>
    <row r="29" spans="1:15" s="110" customFormat="1" ht="24.95" customHeight="1" x14ac:dyDescent="0.2">
      <c r="A29" s="193">
        <v>86</v>
      </c>
      <c r="B29" s="199" t="s">
        <v>165</v>
      </c>
      <c r="C29" s="113">
        <v>5.9988878075907133</v>
      </c>
      <c r="D29" s="115">
        <v>863</v>
      </c>
      <c r="E29" s="114">
        <v>781</v>
      </c>
      <c r="F29" s="114">
        <v>917</v>
      </c>
      <c r="G29" s="114">
        <v>771</v>
      </c>
      <c r="H29" s="140">
        <v>760</v>
      </c>
      <c r="I29" s="115">
        <v>103</v>
      </c>
      <c r="J29" s="116">
        <v>13.552631578947368</v>
      </c>
    </row>
    <row r="30" spans="1:15" s="110" customFormat="1" ht="24.95" customHeight="1" x14ac:dyDescent="0.2">
      <c r="A30" s="193">
        <v>87.88</v>
      </c>
      <c r="B30" s="204" t="s">
        <v>166</v>
      </c>
      <c r="C30" s="113">
        <v>5.4010843875990551</v>
      </c>
      <c r="D30" s="115">
        <v>777</v>
      </c>
      <c r="E30" s="114">
        <v>555</v>
      </c>
      <c r="F30" s="114">
        <v>992</v>
      </c>
      <c r="G30" s="114">
        <v>543</v>
      </c>
      <c r="H30" s="140">
        <v>691</v>
      </c>
      <c r="I30" s="115">
        <v>86</v>
      </c>
      <c r="J30" s="116">
        <v>12.445730824891461</v>
      </c>
    </row>
    <row r="31" spans="1:15" s="110" customFormat="1" ht="24.95" customHeight="1" x14ac:dyDescent="0.2">
      <c r="A31" s="193" t="s">
        <v>167</v>
      </c>
      <c r="B31" s="199" t="s">
        <v>168</v>
      </c>
      <c r="C31" s="113">
        <v>5.9432781871263725</v>
      </c>
      <c r="D31" s="115">
        <v>855</v>
      </c>
      <c r="E31" s="114">
        <v>684</v>
      </c>
      <c r="F31" s="114">
        <v>806</v>
      </c>
      <c r="G31" s="114">
        <v>567</v>
      </c>
      <c r="H31" s="140">
        <v>827</v>
      </c>
      <c r="I31" s="115">
        <v>28</v>
      </c>
      <c r="J31" s="116">
        <v>3.3857315598548974</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0.14597525371889336</v>
      </c>
      <c r="D34" s="115">
        <v>21</v>
      </c>
      <c r="E34" s="114">
        <v>43</v>
      </c>
      <c r="F34" s="114">
        <v>57</v>
      </c>
      <c r="G34" s="114">
        <v>34</v>
      </c>
      <c r="H34" s="140">
        <v>27</v>
      </c>
      <c r="I34" s="115">
        <v>-6</v>
      </c>
      <c r="J34" s="116">
        <v>-22.222222222222221</v>
      </c>
    </row>
    <row r="35" spans="1:10" s="110" customFormat="1" ht="24.95" customHeight="1" x14ac:dyDescent="0.2">
      <c r="A35" s="292" t="s">
        <v>171</v>
      </c>
      <c r="B35" s="293" t="s">
        <v>172</v>
      </c>
      <c r="C35" s="113">
        <v>12.470457389128319</v>
      </c>
      <c r="D35" s="115">
        <v>1794</v>
      </c>
      <c r="E35" s="114">
        <v>1259</v>
      </c>
      <c r="F35" s="114">
        <v>1555</v>
      </c>
      <c r="G35" s="114">
        <v>1167</v>
      </c>
      <c r="H35" s="140">
        <v>1500</v>
      </c>
      <c r="I35" s="115">
        <v>294</v>
      </c>
      <c r="J35" s="116">
        <v>19.600000000000001</v>
      </c>
    </row>
    <row r="36" spans="1:10" s="110" customFormat="1" ht="24.95" customHeight="1" x14ac:dyDescent="0.2">
      <c r="A36" s="294" t="s">
        <v>173</v>
      </c>
      <c r="B36" s="295" t="s">
        <v>174</v>
      </c>
      <c r="C36" s="125">
        <v>87.376616154594743</v>
      </c>
      <c r="D36" s="143">
        <v>12570</v>
      </c>
      <c r="E36" s="144">
        <v>11302</v>
      </c>
      <c r="F36" s="144">
        <v>13761</v>
      </c>
      <c r="G36" s="144">
        <v>10804</v>
      </c>
      <c r="H36" s="145">
        <v>12810</v>
      </c>
      <c r="I36" s="143">
        <v>-240</v>
      </c>
      <c r="J36" s="146">
        <v>-1.873536299765808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14386</v>
      </c>
      <c r="F11" s="264">
        <v>12604</v>
      </c>
      <c r="G11" s="264">
        <v>15373</v>
      </c>
      <c r="H11" s="264">
        <v>12005</v>
      </c>
      <c r="I11" s="265">
        <v>14337</v>
      </c>
      <c r="J11" s="263">
        <v>49</v>
      </c>
      <c r="K11" s="266">
        <v>0.34177303480504989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23.814819963853747</v>
      </c>
      <c r="E13" s="115">
        <v>3426</v>
      </c>
      <c r="F13" s="114">
        <v>3091</v>
      </c>
      <c r="G13" s="114">
        <v>3812</v>
      </c>
      <c r="H13" s="114">
        <v>3073</v>
      </c>
      <c r="I13" s="140">
        <v>3258</v>
      </c>
      <c r="J13" s="115">
        <v>168</v>
      </c>
      <c r="K13" s="116">
        <v>5.1565377532228363</v>
      </c>
    </row>
    <row r="14" spans="1:17" ht="15.95" customHeight="1" x14ac:dyDescent="0.2">
      <c r="A14" s="306" t="s">
        <v>230</v>
      </c>
      <c r="B14" s="307"/>
      <c r="C14" s="308"/>
      <c r="D14" s="113">
        <v>48.561101070485194</v>
      </c>
      <c r="E14" s="115">
        <v>6986</v>
      </c>
      <c r="F14" s="114">
        <v>6132</v>
      </c>
      <c r="G14" s="114">
        <v>7622</v>
      </c>
      <c r="H14" s="114">
        <v>5758</v>
      </c>
      <c r="I14" s="140">
        <v>7137</v>
      </c>
      <c r="J14" s="115">
        <v>-151</v>
      </c>
      <c r="K14" s="116">
        <v>-2.1157349026201486</v>
      </c>
    </row>
    <row r="15" spans="1:17" ht="15.95" customHeight="1" x14ac:dyDescent="0.2">
      <c r="A15" s="306" t="s">
        <v>231</v>
      </c>
      <c r="B15" s="307"/>
      <c r="C15" s="308"/>
      <c r="D15" s="113">
        <v>10.871680800778535</v>
      </c>
      <c r="E15" s="115">
        <v>1564</v>
      </c>
      <c r="F15" s="114">
        <v>1479</v>
      </c>
      <c r="G15" s="114">
        <v>1505</v>
      </c>
      <c r="H15" s="114">
        <v>1169</v>
      </c>
      <c r="I15" s="140">
        <v>1588</v>
      </c>
      <c r="J15" s="115">
        <v>-24</v>
      </c>
      <c r="K15" s="116">
        <v>-1.5113350125944585</v>
      </c>
    </row>
    <row r="16" spans="1:17" ht="15.95" customHeight="1" x14ac:dyDescent="0.2">
      <c r="A16" s="306" t="s">
        <v>232</v>
      </c>
      <c r="B16" s="307"/>
      <c r="C16" s="308"/>
      <c r="D16" s="113">
        <v>16.536910885583207</v>
      </c>
      <c r="E16" s="115">
        <v>2379</v>
      </c>
      <c r="F16" s="114">
        <v>1878</v>
      </c>
      <c r="G16" s="114">
        <v>2396</v>
      </c>
      <c r="H16" s="114">
        <v>1982</v>
      </c>
      <c r="I16" s="140">
        <v>2325</v>
      </c>
      <c r="J16" s="115">
        <v>54</v>
      </c>
      <c r="K16" s="116">
        <v>2.3225806451612905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0.68121785068816909</v>
      </c>
      <c r="E18" s="115">
        <v>98</v>
      </c>
      <c r="F18" s="114">
        <v>126</v>
      </c>
      <c r="G18" s="114">
        <v>115</v>
      </c>
      <c r="H18" s="114">
        <v>77</v>
      </c>
      <c r="I18" s="140">
        <v>100</v>
      </c>
      <c r="J18" s="115">
        <v>-2</v>
      </c>
      <c r="K18" s="116">
        <v>-2</v>
      </c>
    </row>
    <row r="19" spans="1:11" ht="14.1" customHeight="1" x14ac:dyDescent="0.2">
      <c r="A19" s="306" t="s">
        <v>235</v>
      </c>
      <c r="B19" s="307" t="s">
        <v>236</v>
      </c>
      <c r="C19" s="308"/>
      <c r="D19" s="113">
        <v>0.40316974836646741</v>
      </c>
      <c r="E19" s="115">
        <v>58</v>
      </c>
      <c r="F19" s="114">
        <v>116</v>
      </c>
      <c r="G19" s="114">
        <v>95</v>
      </c>
      <c r="H19" s="114">
        <v>71</v>
      </c>
      <c r="I19" s="140">
        <v>79</v>
      </c>
      <c r="J19" s="115">
        <v>-21</v>
      </c>
      <c r="K19" s="116">
        <v>-26.582278481012658</v>
      </c>
    </row>
    <row r="20" spans="1:11" ht="14.1" customHeight="1" x14ac:dyDescent="0.2">
      <c r="A20" s="306">
        <v>12</v>
      </c>
      <c r="B20" s="307" t="s">
        <v>237</v>
      </c>
      <c r="C20" s="308"/>
      <c r="D20" s="113">
        <v>0.500486584179063</v>
      </c>
      <c r="E20" s="115">
        <v>72</v>
      </c>
      <c r="F20" s="114">
        <v>79</v>
      </c>
      <c r="G20" s="114">
        <v>118</v>
      </c>
      <c r="H20" s="114">
        <v>83</v>
      </c>
      <c r="I20" s="140">
        <v>107</v>
      </c>
      <c r="J20" s="115">
        <v>-35</v>
      </c>
      <c r="K20" s="116">
        <v>-32.710280373831779</v>
      </c>
    </row>
    <row r="21" spans="1:11" ht="14.1" customHeight="1" x14ac:dyDescent="0.2">
      <c r="A21" s="306">
        <v>21</v>
      </c>
      <c r="B21" s="307" t="s">
        <v>238</v>
      </c>
      <c r="C21" s="308"/>
      <c r="D21" s="113" t="s">
        <v>513</v>
      </c>
      <c r="E21" s="115" t="s">
        <v>513</v>
      </c>
      <c r="F21" s="114">
        <v>13</v>
      </c>
      <c r="G21" s="114">
        <v>10</v>
      </c>
      <c r="H21" s="114">
        <v>5</v>
      </c>
      <c r="I21" s="140" t="s">
        <v>513</v>
      </c>
      <c r="J21" s="115" t="s">
        <v>513</v>
      </c>
      <c r="K21" s="116" t="s">
        <v>513</v>
      </c>
    </row>
    <row r="22" spans="1:11" ht="14.1" customHeight="1" x14ac:dyDescent="0.2">
      <c r="A22" s="306">
        <v>22</v>
      </c>
      <c r="B22" s="307" t="s">
        <v>239</v>
      </c>
      <c r="C22" s="308"/>
      <c r="D22" s="113">
        <v>0.91060753510357295</v>
      </c>
      <c r="E22" s="115">
        <v>131</v>
      </c>
      <c r="F22" s="114">
        <v>147</v>
      </c>
      <c r="G22" s="114">
        <v>200</v>
      </c>
      <c r="H22" s="114">
        <v>180</v>
      </c>
      <c r="I22" s="140">
        <v>140</v>
      </c>
      <c r="J22" s="115">
        <v>-9</v>
      </c>
      <c r="K22" s="116">
        <v>-6.4285714285714288</v>
      </c>
    </row>
    <row r="23" spans="1:11" ht="14.1" customHeight="1" x14ac:dyDescent="0.2">
      <c r="A23" s="306">
        <v>23</v>
      </c>
      <c r="B23" s="307" t="s">
        <v>240</v>
      </c>
      <c r="C23" s="308"/>
      <c r="D23" s="113">
        <v>0.56999860975948835</v>
      </c>
      <c r="E23" s="115">
        <v>82</v>
      </c>
      <c r="F23" s="114">
        <v>81</v>
      </c>
      <c r="G23" s="114">
        <v>85</v>
      </c>
      <c r="H23" s="114">
        <v>78</v>
      </c>
      <c r="I23" s="140">
        <v>85</v>
      </c>
      <c r="J23" s="115">
        <v>-3</v>
      </c>
      <c r="K23" s="116">
        <v>-3.5294117647058822</v>
      </c>
    </row>
    <row r="24" spans="1:11" ht="14.1" customHeight="1" x14ac:dyDescent="0.2">
      <c r="A24" s="306">
        <v>24</v>
      </c>
      <c r="B24" s="307" t="s">
        <v>241</v>
      </c>
      <c r="C24" s="308"/>
      <c r="D24" s="113">
        <v>1.1956068399833171</v>
      </c>
      <c r="E24" s="115">
        <v>172</v>
      </c>
      <c r="F24" s="114">
        <v>147</v>
      </c>
      <c r="G24" s="114">
        <v>250</v>
      </c>
      <c r="H24" s="114">
        <v>189</v>
      </c>
      <c r="I24" s="140">
        <v>202</v>
      </c>
      <c r="J24" s="115">
        <v>-30</v>
      </c>
      <c r="K24" s="116">
        <v>-14.851485148514852</v>
      </c>
    </row>
    <row r="25" spans="1:11" ht="14.1" customHeight="1" x14ac:dyDescent="0.2">
      <c r="A25" s="306">
        <v>25</v>
      </c>
      <c r="B25" s="307" t="s">
        <v>242</v>
      </c>
      <c r="C25" s="308"/>
      <c r="D25" s="113">
        <v>4.0108438759905463</v>
      </c>
      <c r="E25" s="115">
        <v>577</v>
      </c>
      <c r="F25" s="114">
        <v>415</v>
      </c>
      <c r="G25" s="114">
        <v>488</v>
      </c>
      <c r="H25" s="114">
        <v>340</v>
      </c>
      <c r="I25" s="140">
        <v>494</v>
      </c>
      <c r="J25" s="115">
        <v>83</v>
      </c>
      <c r="K25" s="116">
        <v>16.801619433198379</v>
      </c>
    </row>
    <row r="26" spans="1:11" ht="14.1" customHeight="1" x14ac:dyDescent="0.2">
      <c r="A26" s="306">
        <v>26</v>
      </c>
      <c r="B26" s="307" t="s">
        <v>243</v>
      </c>
      <c r="C26" s="308"/>
      <c r="D26" s="113">
        <v>2.7179202001946337</v>
      </c>
      <c r="E26" s="115">
        <v>391</v>
      </c>
      <c r="F26" s="114">
        <v>269</v>
      </c>
      <c r="G26" s="114">
        <v>349</v>
      </c>
      <c r="H26" s="114">
        <v>246</v>
      </c>
      <c r="I26" s="140">
        <v>351</v>
      </c>
      <c r="J26" s="115">
        <v>40</v>
      </c>
      <c r="K26" s="116">
        <v>11.396011396011396</v>
      </c>
    </row>
    <row r="27" spans="1:11" ht="14.1" customHeight="1" x14ac:dyDescent="0.2">
      <c r="A27" s="306">
        <v>27</v>
      </c>
      <c r="B27" s="307" t="s">
        <v>244</v>
      </c>
      <c r="C27" s="308"/>
      <c r="D27" s="113">
        <v>1.5014597525371889</v>
      </c>
      <c r="E27" s="115">
        <v>216</v>
      </c>
      <c r="F27" s="114">
        <v>169</v>
      </c>
      <c r="G27" s="114">
        <v>233</v>
      </c>
      <c r="H27" s="114">
        <v>170</v>
      </c>
      <c r="I27" s="140">
        <v>245</v>
      </c>
      <c r="J27" s="115">
        <v>-29</v>
      </c>
      <c r="K27" s="116">
        <v>-11.836734693877551</v>
      </c>
    </row>
    <row r="28" spans="1:11" ht="14.1" customHeight="1" x14ac:dyDescent="0.2">
      <c r="A28" s="306">
        <v>28</v>
      </c>
      <c r="B28" s="307" t="s">
        <v>245</v>
      </c>
      <c r="C28" s="308"/>
      <c r="D28" s="113">
        <v>0.36146253301821213</v>
      </c>
      <c r="E28" s="115">
        <v>52</v>
      </c>
      <c r="F28" s="114">
        <v>46</v>
      </c>
      <c r="G28" s="114">
        <v>89</v>
      </c>
      <c r="H28" s="114">
        <v>86</v>
      </c>
      <c r="I28" s="140">
        <v>79</v>
      </c>
      <c r="J28" s="115">
        <v>-27</v>
      </c>
      <c r="K28" s="116">
        <v>-34.177215189873415</v>
      </c>
    </row>
    <row r="29" spans="1:11" ht="14.1" customHeight="1" x14ac:dyDescent="0.2">
      <c r="A29" s="306">
        <v>29</v>
      </c>
      <c r="B29" s="307" t="s">
        <v>246</v>
      </c>
      <c r="C29" s="308"/>
      <c r="D29" s="113">
        <v>3.440845266231058</v>
      </c>
      <c r="E29" s="115">
        <v>495</v>
      </c>
      <c r="F29" s="114">
        <v>388</v>
      </c>
      <c r="G29" s="114">
        <v>429</v>
      </c>
      <c r="H29" s="114">
        <v>482</v>
      </c>
      <c r="I29" s="140">
        <v>474</v>
      </c>
      <c r="J29" s="115">
        <v>21</v>
      </c>
      <c r="K29" s="116">
        <v>4.4303797468354427</v>
      </c>
    </row>
    <row r="30" spans="1:11" ht="14.1" customHeight="1" x14ac:dyDescent="0.2">
      <c r="A30" s="306" t="s">
        <v>247</v>
      </c>
      <c r="B30" s="307" t="s">
        <v>248</v>
      </c>
      <c r="C30" s="308"/>
      <c r="D30" s="113" t="s">
        <v>513</v>
      </c>
      <c r="E30" s="115" t="s">
        <v>513</v>
      </c>
      <c r="F30" s="114" t="s">
        <v>513</v>
      </c>
      <c r="G30" s="114" t="s">
        <v>513</v>
      </c>
      <c r="H30" s="114" t="s">
        <v>513</v>
      </c>
      <c r="I30" s="140">
        <v>82</v>
      </c>
      <c r="J30" s="115" t="s">
        <v>513</v>
      </c>
      <c r="K30" s="116" t="s">
        <v>513</v>
      </c>
    </row>
    <row r="31" spans="1:11" ht="14.1" customHeight="1" x14ac:dyDescent="0.2">
      <c r="A31" s="306" t="s">
        <v>249</v>
      </c>
      <c r="B31" s="307" t="s">
        <v>250</v>
      </c>
      <c r="C31" s="308"/>
      <c r="D31" s="113">
        <v>3.1071875434450158</v>
      </c>
      <c r="E31" s="115">
        <v>447</v>
      </c>
      <c r="F31" s="114">
        <v>338</v>
      </c>
      <c r="G31" s="114">
        <v>356</v>
      </c>
      <c r="H31" s="114">
        <v>415</v>
      </c>
      <c r="I31" s="140">
        <v>388</v>
      </c>
      <c r="J31" s="115">
        <v>59</v>
      </c>
      <c r="K31" s="116">
        <v>15.206185567010309</v>
      </c>
    </row>
    <row r="32" spans="1:11" ht="14.1" customHeight="1" x14ac:dyDescent="0.2">
      <c r="A32" s="306">
        <v>31</v>
      </c>
      <c r="B32" s="307" t="s">
        <v>251</v>
      </c>
      <c r="C32" s="308"/>
      <c r="D32" s="113">
        <v>1.3763381064924232</v>
      </c>
      <c r="E32" s="115">
        <v>198</v>
      </c>
      <c r="F32" s="114">
        <v>180</v>
      </c>
      <c r="G32" s="114">
        <v>214</v>
      </c>
      <c r="H32" s="114">
        <v>155</v>
      </c>
      <c r="I32" s="140">
        <v>172</v>
      </c>
      <c r="J32" s="115">
        <v>26</v>
      </c>
      <c r="K32" s="116">
        <v>15.116279069767442</v>
      </c>
    </row>
    <row r="33" spans="1:11" ht="14.1" customHeight="1" x14ac:dyDescent="0.2">
      <c r="A33" s="306">
        <v>32</v>
      </c>
      <c r="B33" s="307" t="s">
        <v>252</v>
      </c>
      <c r="C33" s="308"/>
      <c r="D33" s="113">
        <v>1.6613374113721673</v>
      </c>
      <c r="E33" s="115">
        <v>239</v>
      </c>
      <c r="F33" s="114">
        <v>200</v>
      </c>
      <c r="G33" s="114">
        <v>190</v>
      </c>
      <c r="H33" s="114">
        <v>170</v>
      </c>
      <c r="I33" s="140">
        <v>187</v>
      </c>
      <c r="J33" s="115">
        <v>52</v>
      </c>
      <c r="K33" s="116">
        <v>27.807486631016044</v>
      </c>
    </row>
    <row r="34" spans="1:11" ht="14.1" customHeight="1" x14ac:dyDescent="0.2">
      <c r="A34" s="306">
        <v>33</v>
      </c>
      <c r="B34" s="307" t="s">
        <v>253</v>
      </c>
      <c r="C34" s="308"/>
      <c r="D34" s="113">
        <v>1.0218267760322535</v>
      </c>
      <c r="E34" s="115">
        <v>147</v>
      </c>
      <c r="F34" s="114">
        <v>189</v>
      </c>
      <c r="G34" s="114">
        <v>175</v>
      </c>
      <c r="H34" s="114">
        <v>142</v>
      </c>
      <c r="I34" s="140">
        <v>160</v>
      </c>
      <c r="J34" s="115">
        <v>-13</v>
      </c>
      <c r="K34" s="116">
        <v>-8.125</v>
      </c>
    </row>
    <row r="35" spans="1:11" ht="14.1" customHeight="1" x14ac:dyDescent="0.2">
      <c r="A35" s="306">
        <v>34</v>
      </c>
      <c r="B35" s="307" t="s">
        <v>254</v>
      </c>
      <c r="C35" s="308"/>
      <c r="D35" s="113">
        <v>1.5292645627693591</v>
      </c>
      <c r="E35" s="115">
        <v>220</v>
      </c>
      <c r="F35" s="114">
        <v>127</v>
      </c>
      <c r="G35" s="114">
        <v>184</v>
      </c>
      <c r="H35" s="114">
        <v>161</v>
      </c>
      <c r="I35" s="140">
        <v>195</v>
      </c>
      <c r="J35" s="115">
        <v>25</v>
      </c>
      <c r="K35" s="116">
        <v>12.820512820512821</v>
      </c>
    </row>
    <row r="36" spans="1:11" ht="14.1" customHeight="1" x14ac:dyDescent="0.2">
      <c r="A36" s="306">
        <v>41</v>
      </c>
      <c r="B36" s="307" t="s">
        <v>255</v>
      </c>
      <c r="C36" s="308"/>
      <c r="D36" s="113">
        <v>0.73682747115250935</v>
      </c>
      <c r="E36" s="115">
        <v>106</v>
      </c>
      <c r="F36" s="114">
        <v>87</v>
      </c>
      <c r="G36" s="114">
        <v>116</v>
      </c>
      <c r="H36" s="114">
        <v>116</v>
      </c>
      <c r="I36" s="140">
        <v>136</v>
      </c>
      <c r="J36" s="115">
        <v>-30</v>
      </c>
      <c r="K36" s="116">
        <v>-22.058823529411764</v>
      </c>
    </row>
    <row r="37" spans="1:11" ht="14.1" customHeight="1" x14ac:dyDescent="0.2">
      <c r="A37" s="306">
        <v>42</v>
      </c>
      <c r="B37" s="307" t="s">
        <v>256</v>
      </c>
      <c r="C37" s="308"/>
      <c r="D37" s="113">
        <v>0.25719449464757405</v>
      </c>
      <c r="E37" s="115">
        <v>37</v>
      </c>
      <c r="F37" s="114">
        <v>25</v>
      </c>
      <c r="G37" s="114">
        <v>31</v>
      </c>
      <c r="H37" s="114">
        <v>33</v>
      </c>
      <c r="I37" s="140">
        <v>30</v>
      </c>
      <c r="J37" s="115">
        <v>7</v>
      </c>
      <c r="K37" s="116">
        <v>23.333333333333332</v>
      </c>
    </row>
    <row r="38" spans="1:11" ht="14.1" customHeight="1" x14ac:dyDescent="0.2">
      <c r="A38" s="306">
        <v>43</v>
      </c>
      <c r="B38" s="307" t="s">
        <v>257</v>
      </c>
      <c r="C38" s="308"/>
      <c r="D38" s="113">
        <v>4.8171833727234814</v>
      </c>
      <c r="E38" s="115">
        <v>693</v>
      </c>
      <c r="F38" s="114">
        <v>585</v>
      </c>
      <c r="G38" s="114">
        <v>678</v>
      </c>
      <c r="H38" s="114">
        <v>555</v>
      </c>
      <c r="I38" s="140">
        <v>616</v>
      </c>
      <c r="J38" s="115">
        <v>77</v>
      </c>
      <c r="K38" s="116">
        <v>12.5</v>
      </c>
    </row>
    <row r="39" spans="1:11" ht="14.1" customHeight="1" x14ac:dyDescent="0.2">
      <c r="A39" s="306">
        <v>51</v>
      </c>
      <c r="B39" s="307" t="s">
        <v>258</v>
      </c>
      <c r="C39" s="308"/>
      <c r="D39" s="113">
        <v>7.0068121785068813</v>
      </c>
      <c r="E39" s="115">
        <v>1008</v>
      </c>
      <c r="F39" s="114">
        <v>841</v>
      </c>
      <c r="G39" s="114">
        <v>1120</v>
      </c>
      <c r="H39" s="114">
        <v>941</v>
      </c>
      <c r="I39" s="140">
        <v>1049</v>
      </c>
      <c r="J39" s="115">
        <v>-41</v>
      </c>
      <c r="K39" s="116">
        <v>-3.9084842707340326</v>
      </c>
    </row>
    <row r="40" spans="1:11" ht="14.1" customHeight="1" x14ac:dyDescent="0.2">
      <c r="A40" s="306" t="s">
        <v>259</v>
      </c>
      <c r="B40" s="307" t="s">
        <v>260</v>
      </c>
      <c r="C40" s="308"/>
      <c r="D40" s="113">
        <v>6.0336438203809255</v>
      </c>
      <c r="E40" s="115">
        <v>868</v>
      </c>
      <c r="F40" s="114">
        <v>753</v>
      </c>
      <c r="G40" s="114">
        <v>997</v>
      </c>
      <c r="H40" s="114">
        <v>845</v>
      </c>
      <c r="I40" s="140">
        <v>906</v>
      </c>
      <c r="J40" s="115">
        <v>-38</v>
      </c>
      <c r="K40" s="116">
        <v>-4.1942604856512142</v>
      </c>
    </row>
    <row r="41" spans="1:11" ht="14.1" customHeight="1" x14ac:dyDescent="0.2">
      <c r="A41" s="306"/>
      <c r="B41" s="307" t="s">
        <v>261</v>
      </c>
      <c r="C41" s="308"/>
      <c r="D41" s="113">
        <v>4.657305713888503</v>
      </c>
      <c r="E41" s="115">
        <v>670</v>
      </c>
      <c r="F41" s="114">
        <v>615</v>
      </c>
      <c r="G41" s="114">
        <v>714</v>
      </c>
      <c r="H41" s="114">
        <v>668</v>
      </c>
      <c r="I41" s="140">
        <v>737</v>
      </c>
      <c r="J41" s="115">
        <v>-67</v>
      </c>
      <c r="K41" s="116">
        <v>-9.0909090909090917</v>
      </c>
    </row>
    <row r="42" spans="1:11" ht="14.1" customHeight="1" x14ac:dyDescent="0.2">
      <c r="A42" s="306">
        <v>52</v>
      </c>
      <c r="B42" s="307" t="s">
        <v>262</v>
      </c>
      <c r="C42" s="308"/>
      <c r="D42" s="113">
        <v>2.9890170999582928</v>
      </c>
      <c r="E42" s="115">
        <v>430</v>
      </c>
      <c r="F42" s="114">
        <v>490</v>
      </c>
      <c r="G42" s="114">
        <v>414</v>
      </c>
      <c r="H42" s="114">
        <v>438</v>
      </c>
      <c r="I42" s="140">
        <v>576</v>
      </c>
      <c r="J42" s="115">
        <v>-146</v>
      </c>
      <c r="K42" s="116">
        <v>-25.347222222222221</v>
      </c>
    </row>
    <row r="43" spans="1:11" ht="14.1" customHeight="1" x14ac:dyDescent="0.2">
      <c r="A43" s="306" t="s">
        <v>263</v>
      </c>
      <c r="B43" s="307" t="s">
        <v>264</v>
      </c>
      <c r="C43" s="308"/>
      <c r="D43" s="113">
        <v>2.3842624774085919</v>
      </c>
      <c r="E43" s="115">
        <v>343</v>
      </c>
      <c r="F43" s="114">
        <v>410</v>
      </c>
      <c r="G43" s="114">
        <v>322</v>
      </c>
      <c r="H43" s="114">
        <v>346</v>
      </c>
      <c r="I43" s="140">
        <v>483</v>
      </c>
      <c r="J43" s="115">
        <v>-140</v>
      </c>
      <c r="K43" s="116">
        <v>-28.985507246376812</v>
      </c>
    </row>
    <row r="44" spans="1:11" ht="14.1" customHeight="1" x14ac:dyDescent="0.2">
      <c r="A44" s="306">
        <v>53</v>
      </c>
      <c r="B44" s="307" t="s">
        <v>265</v>
      </c>
      <c r="C44" s="308"/>
      <c r="D44" s="113">
        <v>1.3693869039343807</v>
      </c>
      <c r="E44" s="115">
        <v>197</v>
      </c>
      <c r="F44" s="114">
        <v>199</v>
      </c>
      <c r="G44" s="114">
        <v>208</v>
      </c>
      <c r="H44" s="114">
        <v>176</v>
      </c>
      <c r="I44" s="140">
        <v>498</v>
      </c>
      <c r="J44" s="115">
        <v>-301</v>
      </c>
      <c r="K44" s="116">
        <v>-60.441767068273094</v>
      </c>
    </row>
    <row r="45" spans="1:11" ht="14.1" customHeight="1" x14ac:dyDescent="0.2">
      <c r="A45" s="306" t="s">
        <v>266</v>
      </c>
      <c r="B45" s="307" t="s">
        <v>267</v>
      </c>
      <c r="C45" s="308"/>
      <c r="D45" s="113">
        <v>1.348533296260253</v>
      </c>
      <c r="E45" s="115">
        <v>194</v>
      </c>
      <c r="F45" s="114">
        <v>192</v>
      </c>
      <c r="G45" s="114">
        <v>198</v>
      </c>
      <c r="H45" s="114">
        <v>168</v>
      </c>
      <c r="I45" s="140">
        <v>490</v>
      </c>
      <c r="J45" s="115">
        <v>-296</v>
      </c>
      <c r="K45" s="116">
        <v>-60.408163265306122</v>
      </c>
    </row>
    <row r="46" spans="1:11" ht="14.1" customHeight="1" x14ac:dyDescent="0.2">
      <c r="A46" s="306">
        <v>54</v>
      </c>
      <c r="B46" s="307" t="s">
        <v>268</v>
      </c>
      <c r="C46" s="308"/>
      <c r="D46" s="113">
        <v>4.2332823578479077</v>
      </c>
      <c r="E46" s="115">
        <v>609</v>
      </c>
      <c r="F46" s="114">
        <v>499</v>
      </c>
      <c r="G46" s="114">
        <v>626</v>
      </c>
      <c r="H46" s="114">
        <v>494</v>
      </c>
      <c r="I46" s="140">
        <v>603</v>
      </c>
      <c r="J46" s="115">
        <v>6</v>
      </c>
      <c r="K46" s="116">
        <v>0.99502487562189057</v>
      </c>
    </row>
    <row r="47" spans="1:11" ht="14.1" customHeight="1" x14ac:dyDescent="0.2">
      <c r="A47" s="306">
        <v>61</v>
      </c>
      <c r="B47" s="307" t="s">
        <v>269</v>
      </c>
      <c r="C47" s="308"/>
      <c r="D47" s="113">
        <v>2.7804810232170167</v>
      </c>
      <c r="E47" s="115">
        <v>400</v>
      </c>
      <c r="F47" s="114">
        <v>275</v>
      </c>
      <c r="G47" s="114">
        <v>394</v>
      </c>
      <c r="H47" s="114">
        <v>328</v>
      </c>
      <c r="I47" s="140">
        <v>427</v>
      </c>
      <c r="J47" s="115">
        <v>-27</v>
      </c>
      <c r="K47" s="116">
        <v>-6.3231850117096018</v>
      </c>
    </row>
    <row r="48" spans="1:11" ht="14.1" customHeight="1" x14ac:dyDescent="0.2">
      <c r="A48" s="306">
        <v>62</v>
      </c>
      <c r="B48" s="307" t="s">
        <v>270</v>
      </c>
      <c r="C48" s="308"/>
      <c r="D48" s="113">
        <v>6.9581537606005837</v>
      </c>
      <c r="E48" s="115">
        <v>1001</v>
      </c>
      <c r="F48" s="114">
        <v>952</v>
      </c>
      <c r="G48" s="114">
        <v>1194</v>
      </c>
      <c r="H48" s="114">
        <v>914</v>
      </c>
      <c r="I48" s="140">
        <v>900</v>
      </c>
      <c r="J48" s="115">
        <v>101</v>
      </c>
      <c r="K48" s="116">
        <v>11.222222222222221</v>
      </c>
    </row>
    <row r="49" spans="1:11" ht="14.1" customHeight="1" x14ac:dyDescent="0.2">
      <c r="A49" s="306">
        <v>63</v>
      </c>
      <c r="B49" s="307" t="s">
        <v>271</v>
      </c>
      <c r="C49" s="308"/>
      <c r="D49" s="113">
        <v>5.4149867927151396</v>
      </c>
      <c r="E49" s="115">
        <v>779</v>
      </c>
      <c r="F49" s="114">
        <v>803</v>
      </c>
      <c r="G49" s="114">
        <v>825</v>
      </c>
      <c r="H49" s="114">
        <v>725</v>
      </c>
      <c r="I49" s="140">
        <v>732</v>
      </c>
      <c r="J49" s="115">
        <v>47</v>
      </c>
      <c r="K49" s="116">
        <v>6.4207650273224042</v>
      </c>
    </row>
    <row r="50" spans="1:11" ht="14.1" customHeight="1" x14ac:dyDescent="0.2">
      <c r="A50" s="306" t="s">
        <v>272</v>
      </c>
      <c r="B50" s="307" t="s">
        <v>273</v>
      </c>
      <c r="C50" s="308"/>
      <c r="D50" s="113">
        <v>0.63951063533991381</v>
      </c>
      <c r="E50" s="115">
        <v>92</v>
      </c>
      <c r="F50" s="114">
        <v>92</v>
      </c>
      <c r="G50" s="114">
        <v>83</v>
      </c>
      <c r="H50" s="114">
        <v>89</v>
      </c>
      <c r="I50" s="140">
        <v>95</v>
      </c>
      <c r="J50" s="115">
        <v>-3</v>
      </c>
      <c r="K50" s="116">
        <v>-3.1578947368421053</v>
      </c>
    </row>
    <row r="51" spans="1:11" ht="14.1" customHeight="1" x14ac:dyDescent="0.2">
      <c r="A51" s="306" t="s">
        <v>274</v>
      </c>
      <c r="B51" s="307" t="s">
        <v>275</v>
      </c>
      <c r="C51" s="308"/>
      <c r="D51" s="113">
        <v>4.4765744473793969</v>
      </c>
      <c r="E51" s="115">
        <v>644</v>
      </c>
      <c r="F51" s="114">
        <v>662</v>
      </c>
      <c r="G51" s="114">
        <v>630</v>
      </c>
      <c r="H51" s="114">
        <v>561</v>
      </c>
      <c r="I51" s="140">
        <v>600</v>
      </c>
      <c r="J51" s="115">
        <v>44</v>
      </c>
      <c r="K51" s="116">
        <v>7.333333333333333</v>
      </c>
    </row>
    <row r="52" spans="1:11" ht="14.1" customHeight="1" x14ac:dyDescent="0.2">
      <c r="A52" s="306">
        <v>71</v>
      </c>
      <c r="B52" s="307" t="s">
        <v>276</v>
      </c>
      <c r="C52" s="308"/>
      <c r="D52" s="113">
        <v>13.388016126789935</v>
      </c>
      <c r="E52" s="115">
        <v>1926</v>
      </c>
      <c r="F52" s="114">
        <v>1551</v>
      </c>
      <c r="G52" s="114">
        <v>1751</v>
      </c>
      <c r="H52" s="114">
        <v>1398</v>
      </c>
      <c r="I52" s="140">
        <v>1794</v>
      </c>
      <c r="J52" s="115">
        <v>132</v>
      </c>
      <c r="K52" s="116">
        <v>7.3578595317725757</v>
      </c>
    </row>
    <row r="53" spans="1:11" ht="14.1" customHeight="1" x14ac:dyDescent="0.2">
      <c r="A53" s="306" t="s">
        <v>277</v>
      </c>
      <c r="B53" s="307" t="s">
        <v>278</v>
      </c>
      <c r="C53" s="308"/>
      <c r="D53" s="113">
        <v>4.6434033087724176</v>
      </c>
      <c r="E53" s="115">
        <v>668</v>
      </c>
      <c r="F53" s="114">
        <v>623</v>
      </c>
      <c r="G53" s="114">
        <v>529</v>
      </c>
      <c r="H53" s="114">
        <v>410</v>
      </c>
      <c r="I53" s="140">
        <v>620</v>
      </c>
      <c r="J53" s="115">
        <v>48</v>
      </c>
      <c r="K53" s="116">
        <v>7.741935483870968</v>
      </c>
    </row>
    <row r="54" spans="1:11" ht="14.1" customHeight="1" x14ac:dyDescent="0.2">
      <c r="A54" s="306" t="s">
        <v>279</v>
      </c>
      <c r="B54" s="307" t="s">
        <v>280</v>
      </c>
      <c r="C54" s="308"/>
      <c r="D54" s="113">
        <v>7.3057138885027113</v>
      </c>
      <c r="E54" s="115">
        <v>1051</v>
      </c>
      <c r="F54" s="114">
        <v>816</v>
      </c>
      <c r="G54" s="114">
        <v>1048</v>
      </c>
      <c r="H54" s="114">
        <v>852</v>
      </c>
      <c r="I54" s="140">
        <v>996</v>
      </c>
      <c r="J54" s="115">
        <v>55</v>
      </c>
      <c r="K54" s="116">
        <v>5.5220883534136549</v>
      </c>
    </row>
    <row r="55" spans="1:11" ht="14.1" customHeight="1" x14ac:dyDescent="0.2">
      <c r="A55" s="306">
        <v>72</v>
      </c>
      <c r="B55" s="307" t="s">
        <v>281</v>
      </c>
      <c r="C55" s="308"/>
      <c r="D55" s="113">
        <v>3.454747671347143</v>
      </c>
      <c r="E55" s="115">
        <v>497</v>
      </c>
      <c r="F55" s="114">
        <v>666</v>
      </c>
      <c r="G55" s="114">
        <v>435</v>
      </c>
      <c r="H55" s="114">
        <v>344</v>
      </c>
      <c r="I55" s="140">
        <v>498</v>
      </c>
      <c r="J55" s="115">
        <v>-1</v>
      </c>
      <c r="K55" s="116">
        <v>-0.20080321285140562</v>
      </c>
    </row>
    <row r="56" spans="1:11" ht="14.1" customHeight="1" x14ac:dyDescent="0.2">
      <c r="A56" s="306" t="s">
        <v>282</v>
      </c>
      <c r="B56" s="307" t="s">
        <v>283</v>
      </c>
      <c r="C56" s="308"/>
      <c r="D56" s="113">
        <v>2.1270679827610177</v>
      </c>
      <c r="E56" s="115">
        <v>306</v>
      </c>
      <c r="F56" s="114">
        <v>507</v>
      </c>
      <c r="G56" s="114">
        <v>248</v>
      </c>
      <c r="H56" s="114">
        <v>202</v>
      </c>
      <c r="I56" s="140">
        <v>322</v>
      </c>
      <c r="J56" s="115">
        <v>-16</v>
      </c>
      <c r="K56" s="116">
        <v>-4.9689440993788816</v>
      </c>
    </row>
    <row r="57" spans="1:11" ht="14.1" customHeight="1" x14ac:dyDescent="0.2">
      <c r="A57" s="306" t="s">
        <v>284</v>
      </c>
      <c r="B57" s="307" t="s">
        <v>285</v>
      </c>
      <c r="C57" s="308"/>
      <c r="D57" s="113">
        <v>1.014875573474211</v>
      </c>
      <c r="E57" s="115">
        <v>146</v>
      </c>
      <c r="F57" s="114">
        <v>121</v>
      </c>
      <c r="G57" s="114">
        <v>116</v>
      </c>
      <c r="H57" s="114">
        <v>108</v>
      </c>
      <c r="I57" s="140">
        <v>134</v>
      </c>
      <c r="J57" s="115">
        <v>12</v>
      </c>
      <c r="K57" s="116">
        <v>8.9552238805970141</v>
      </c>
    </row>
    <row r="58" spans="1:11" ht="14.1" customHeight="1" x14ac:dyDescent="0.2">
      <c r="A58" s="306">
        <v>73</v>
      </c>
      <c r="B58" s="307" t="s">
        <v>286</v>
      </c>
      <c r="C58" s="308"/>
      <c r="D58" s="113">
        <v>2.4120672876407618</v>
      </c>
      <c r="E58" s="115">
        <v>347</v>
      </c>
      <c r="F58" s="114">
        <v>261</v>
      </c>
      <c r="G58" s="114">
        <v>323</v>
      </c>
      <c r="H58" s="114">
        <v>289</v>
      </c>
      <c r="I58" s="140">
        <v>362</v>
      </c>
      <c r="J58" s="115">
        <v>-15</v>
      </c>
      <c r="K58" s="116">
        <v>-4.1436464088397793</v>
      </c>
    </row>
    <row r="59" spans="1:11" ht="14.1" customHeight="1" x14ac:dyDescent="0.2">
      <c r="A59" s="306" t="s">
        <v>287</v>
      </c>
      <c r="B59" s="307" t="s">
        <v>288</v>
      </c>
      <c r="C59" s="308"/>
      <c r="D59" s="113">
        <v>1.6057277909078271</v>
      </c>
      <c r="E59" s="115">
        <v>231</v>
      </c>
      <c r="F59" s="114">
        <v>146</v>
      </c>
      <c r="G59" s="114">
        <v>217</v>
      </c>
      <c r="H59" s="114">
        <v>161</v>
      </c>
      <c r="I59" s="140">
        <v>245</v>
      </c>
      <c r="J59" s="115">
        <v>-14</v>
      </c>
      <c r="K59" s="116">
        <v>-5.7142857142857144</v>
      </c>
    </row>
    <row r="60" spans="1:11" ht="14.1" customHeight="1" x14ac:dyDescent="0.2">
      <c r="A60" s="306">
        <v>81</v>
      </c>
      <c r="B60" s="307" t="s">
        <v>289</v>
      </c>
      <c r="C60" s="308"/>
      <c r="D60" s="113">
        <v>6.6940080633949677</v>
      </c>
      <c r="E60" s="115">
        <v>963</v>
      </c>
      <c r="F60" s="114">
        <v>790</v>
      </c>
      <c r="G60" s="114">
        <v>953</v>
      </c>
      <c r="H60" s="114">
        <v>772</v>
      </c>
      <c r="I60" s="140">
        <v>822</v>
      </c>
      <c r="J60" s="115">
        <v>141</v>
      </c>
      <c r="K60" s="116">
        <v>17.153284671532848</v>
      </c>
    </row>
    <row r="61" spans="1:11" ht="14.1" customHeight="1" x14ac:dyDescent="0.2">
      <c r="A61" s="306" t="s">
        <v>290</v>
      </c>
      <c r="B61" s="307" t="s">
        <v>291</v>
      </c>
      <c r="C61" s="308"/>
      <c r="D61" s="113">
        <v>1.9115807034616989</v>
      </c>
      <c r="E61" s="115">
        <v>275</v>
      </c>
      <c r="F61" s="114">
        <v>229</v>
      </c>
      <c r="G61" s="114">
        <v>337</v>
      </c>
      <c r="H61" s="114">
        <v>237</v>
      </c>
      <c r="I61" s="140">
        <v>247</v>
      </c>
      <c r="J61" s="115">
        <v>28</v>
      </c>
      <c r="K61" s="116">
        <v>11.336032388663968</v>
      </c>
    </row>
    <row r="62" spans="1:11" ht="14.1" customHeight="1" x14ac:dyDescent="0.2">
      <c r="A62" s="306" t="s">
        <v>292</v>
      </c>
      <c r="B62" s="307" t="s">
        <v>293</v>
      </c>
      <c r="C62" s="308"/>
      <c r="D62" s="113">
        <v>2.7248714027526764</v>
      </c>
      <c r="E62" s="115">
        <v>392</v>
      </c>
      <c r="F62" s="114">
        <v>354</v>
      </c>
      <c r="G62" s="114">
        <v>429</v>
      </c>
      <c r="H62" s="114">
        <v>330</v>
      </c>
      <c r="I62" s="140">
        <v>328</v>
      </c>
      <c r="J62" s="115">
        <v>64</v>
      </c>
      <c r="K62" s="116">
        <v>19.512195121951219</v>
      </c>
    </row>
    <row r="63" spans="1:11" ht="14.1" customHeight="1" x14ac:dyDescent="0.2">
      <c r="A63" s="306"/>
      <c r="B63" s="307" t="s">
        <v>294</v>
      </c>
      <c r="C63" s="308"/>
      <c r="D63" s="113">
        <v>2.4468233004309745</v>
      </c>
      <c r="E63" s="115">
        <v>352</v>
      </c>
      <c r="F63" s="114">
        <v>317</v>
      </c>
      <c r="G63" s="114">
        <v>389</v>
      </c>
      <c r="H63" s="114">
        <v>300</v>
      </c>
      <c r="I63" s="140">
        <v>292</v>
      </c>
      <c r="J63" s="115">
        <v>60</v>
      </c>
      <c r="K63" s="116">
        <v>20.547945205479451</v>
      </c>
    </row>
    <row r="64" spans="1:11" ht="14.1" customHeight="1" x14ac:dyDescent="0.2">
      <c r="A64" s="306" t="s">
        <v>295</v>
      </c>
      <c r="B64" s="307" t="s">
        <v>296</v>
      </c>
      <c r="C64" s="308"/>
      <c r="D64" s="113">
        <v>0.70902266092033917</v>
      </c>
      <c r="E64" s="115">
        <v>102</v>
      </c>
      <c r="F64" s="114">
        <v>94</v>
      </c>
      <c r="G64" s="114">
        <v>60</v>
      </c>
      <c r="H64" s="114">
        <v>76</v>
      </c>
      <c r="I64" s="140">
        <v>87</v>
      </c>
      <c r="J64" s="115">
        <v>15</v>
      </c>
      <c r="K64" s="116">
        <v>17.241379310344829</v>
      </c>
    </row>
    <row r="65" spans="1:11" ht="14.1" customHeight="1" x14ac:dyDescent="0.2">
      <c r="A65" s="306" t="s">
        <v>297</v>
      </c>
      <c r="B65" s="307" t="s">
        <v>298</v>
      </c>
      <c r="C65" s="308"/>
      <c r="D65" s="113">
        <v>0.52134019185319058</v>
      </c>
      <c r="E65" s="115">
        <v>75</v>
      </c>
      <c r="F65" s="114">
        <v>27</v>
      </c>
      <c r="G65" s="114">
        <v>52</v>
      </c>
      <c r="H65" s="114">
        <v>32</v>
      </c>
      <c r="I65" s="140">
        <v>56</v>
      </c>
      <c r="J65" s="115">
        <v>19</v>
      </c>
      <c r="K65" s="116">
        <v>33.928571428571431</v>
      </c>
    </row>
    <row r="66" spans="1:11" ht="14.1" customHeight="1" x14ac:dyDescent="0.2">
      <c r="A66" s="306">
        <v>82</v>
      </c>
      <c r="B66" s="307" t="s">
        <v>299</v>
      </c>
      <c r="C66" s="308"/>
      <c r="D66" s="113">
        <v>3.2114555818156543</v>
      </c>
      <c r="E66" s="115">
        <v>462</v>
      </c>
      <c r="F66" s="114">
        <v>372</v>
      </c>
      <c r="G66" s="114">
        <v>445</v>
      </c>
      <c r="H66" s="114">
        <v>333</v>
      </c>
      <c r="I66" s="140">
        <v>401</v>
      </c>
      <c r="J66" s="115">
        <v>61</v>
      </c>
      <c r="K66" s="116">
        <v>15.211970074812967</v>
      </c>
    </row>
    <row r="67" spans="1:11" ht="14.1" customHeight="1" x14ac:dyDescent="0.2">
      <c r="A67" s="306" t="s">
        <v>300</v>
      </c>
      <c r="B67" s="307" t="s">
        <v>301</v>
      </c>
      <c r="C67" s="308"/>
      <c r="D67" s="113">
        <v>1.9463367162519116</v>
      </c>
      <c r="E67" s="115">
        <v>280</v>
      </c>
      <c r="F67" s="114">
        <v>225</v>
      </c>
      <c r="G67" s="114">
        <v>257</v>
      </c>
      <c r="H67" s="114">
        <v>201</v>
      </c>
      <c r="I67" s="140">
        <v>247</v>
      </c>
      <c r="J67" s="115">
        <v>33</v>
      </c>
      <c r="K67" s="116">
        <v>13.360323886639677</v>
      </c>
    </row>
    <row r="68" spans="1:11" ht="14.1" customHeight="1" x14ac:dyDescent="0.2">
      <c r="A68" s="306" t="s">
        <v>302</v>
      </c>
      <c r="B68" s="307" t="s">
        <v>303</v>
      </c>
      <c r="C68" s="308"/>
      <c r="D68" s="113">
        <v>0.79243709161684972</v>
      </c>
      <c r="E68" s="115">
        <v>114</v>
      </c>
      <c r="F68" s="114">
        <v>92</v>
      </c>
      <c r="G68" s="114">
        <v>100</v>
      </c>
      <c r="H68" s="114">
        <v>87</v>
      </c>
      <c r="I68" s="140">
        <v>100</v>
      </c>
      <c r="J68" s="115">
        <v>14</v>
      </c>
      <c r="K68" s="116">
        <v>14</v>
      </c>
    </row>
    <row r="69" spans="1:11" ht="14.1" customHeight="1" x14ac:dyDescent="0.2">
      <c r="A69" s="306">
        <v>83</v>
      </c>
      <c r="B69" s="307" t="s">
        <v>304</v>
      </c>
      <c r="C69" s="308"/>
      <c r="D69" s="113">
        <v>4.1081607118031416</v>
      </c>
      <c r="E69" s="115">
        <v>591</v>
      </c>
      <c r="F69" s="114">
        <v>449</v>
      </c>
      <c r="G69" s="114">
        <v>1221</v>
      </c>
      <c r="H69" s="114">
        <v>399</v>
      </c>
      <c r="I69" s="140">
        <v>503</v>
      </c>
      <c r="J69" s="115">
        <v>88</v>
      </c>
      <c r="K69" s="116">
        <v>17.495029821073558</v>
      </c>
    </row>
    <row r="70" spans="1:11" ht="14.1" customHeight="1" x14ac:dyDescent="0.2">
      <c r="A70" s="306" t="s">
        <v>305</v>
      </c>
      <c r="B70" s="307" t="s">
        <v>306</v>
      </c>
      <c r="C70" s="308"/>
      <c r="D70" s="113">
        <v>3.3226748227443346</v>
      </c>
      <c r="E70" s="115">
        <v>478</v>
      </c>
      <c r="F70" s="114">
        <v>362</v>
      </c>
      <c r="G70" s="114">
        <v>1080</v>
      </c>
      <c r="H70" s="114">
        <v>304</v>
      </c>
      <c r="I70" s="140">
        <v>395</v>
      </c>
      <c r="J70" s="115">
        <v>83</v>
      </c>
      <c r="K70" s="116">
        <v>21.0126582278481</v>
      </c>
    </row>
    <row r="71" spans="1:11" ht="14.1" customHeight="1" x14ac:dyDescent="0.2">
      <c r="A71" s="306"/>
      <c r="B71" s="307" t="s">
        <v>307</v>
      </c>
      <c r="C71" s="308"/>
      <c r="D71" s="113">
        <v>2.0714583622966773</v>
      </c>
      <c r="E71" s="115">
        <v>298</v>
      </c>
      <c r="F71" s="114">
        <v>212</v>
      </c>
      <c r="G71" s="114">
        <v>735</v>
      </c>
      <c r="H71" s="114">
        <v>168</v>
      </c>
      <c r="I71" s="140">
        <v>209</v>
      </c>
      <c r="J71" s="115">
        <v>89</v>
      </c>
      <c r="K71" s="116">
        <v>42.58373205741627</v>
      </c>
    </row>
    <row r="72" spans="1:11" ht="14.1" customHeight="1" x14ac:dyDescent="0.2">
      <c r="A72" s="306">
        <v>84</v>
      </c>
      <c r="B72" s="307" t="s">
        <v>308</v>
      </c>
      <c r="C72" s="308"/>
      <c r="D72" s="113">
        <v>1.8281662727651884</v>
      </c>
      <c r="E72" s="115">
        <v>263</v>
      </c>
      <c r="F72" s="114">
        <v>212</v>
      </c>
      <c r="G72" s="114">
        <v>531</v>
      </c>
      <c r="H72" s="114">
        <v>194</v>
      </c>
      <c r="I72" s="140">
        <v>287</v>
      </c>
      <c r="J72" s="115">
        <v>-24</v>
      </c>
      <c r="K72" s="116">
        <v>-8.3623693379790947</v>
      </c>
    </row>
    <row r="73" spans="1:11" ht="14.1" customHeight="1" x14ac:dyDescent="0.2">
      <c r="A73" s="306" t="s">
        <v>309</v>
      </c>
      <c r="B73" s="307" t="s">
        <v>310</v>
      </c>
      <c r="C73" s="308"/>
      <c r="D73" s="113">
        <v>0.18073126650910606</v>
      </c>
      <c r="E73" s="115">
        <v>26</v>
      </c>
      <c r="F73" s="114">
        <v>26</v>
      </c>
      <c r="G73" s="114">
        <v>217</v>
      </c>
      <c r="H73" s="114">
        <v>26</v>
      </c>
      <c r="I73" s="140">
        <v>39</v>
      </c>
      <c r="J73" s="115">
        <v>-13</v>
      </c>
      <c r="K73" s="116">
        <v>-33.333333333333336</v>
      </c>
    </row>
    <row r="74" spans="1:11" ht="14.1" customHeight="1" x14ac:dyDescent="0.2">
      <c r="A74" s="306" t="s">
        <v>311</v>
      </c>
      <c r="B74" s="307" t="s">
        <v>312</v>
      </c>
      <c r="C74" s="308"/>
      <c r="D74" s="113">
        <v>0.12512164604476575</v>
      </c>
      <c r="E74" s="115">
        <v>18</v>
      </c>
      <c r="F74" s="114">
        <v>17</v>
      </c>
      <c r="G74" s="114">
        <v>62</v>
      </c>
      <c r="H74" s="114">
        <v>11</v>
      </c>
      <c r="I74" s="140">
        <v>29</v>
      </c>
      <c r="J74" s="115">
        <v>-11</v>
      </c>
      <c r="K74" s="116">
        <v>-37.931034482758619</v>
      </c>
    </row>
    <row r="75" spans="1:11" ht="14.1" customHeight="1" x14ac:dyDescent="0.2">
      <c r="A75" s="306" t="s">
        <v>313</v>
      </c>
      <c r="B75" s="307" t="s">
        <v>314</v>
      </c>
      <c r="C75" s="308"/>
      <c r="D75" s="113">
        <v>0.91755873766161544</v>
      </c>
      <c r="E75" s="115">
        <v>132</v>
      </c>
      <c r="F75" s="114">
        <v>102</v>
      </c>
      <c r="G75" s="114">
        <v>124</v>
      </c>
      <c r="H75" s="114">
        <v>102</v>
      </c>
      <c r="I75" s="140">
        <v>140</v>
      </c>
      <c r="J75" s="115">
        <v>-8</v>
      </c>
      <c r="K75" s="116">
        <v>-5.7142857142857144</v>
      </c>
    </row>
    <row r="76" spans="1:11" ht="14.1" customHeight="1" x14ac:dyDescent="0.2">
      <c r="A76" s="306">
        <v>91</v>
      </c>
      <c r="B76" s="307" t="s">
        <v>315</v>
      </c>
      <c r="C76" s="308"/>
      <c r="D76" s="113">
        <v>0.54219379952731828</v>
      </c>
      <c r="E76" s="115">
        <v>78</v>
      </c>
      <c r="F76" s="114">
        <v>90</v>
      </c>
      <c r="G76" s="114">
        <v>44</v>
      </c>
      <c r="H76" s="114">
        <v>49</v>
      </c>
      <c r="I76" s="140">
        <v>73</v>
      </c>
      <c r="J76" s="115">
        <v>5</v>
      </c>
      <c r="K76" s="116">
        <v>6.8493150684931505</v>
      </c>
    </row>
    <row r="77" spans="1:11" ht="14.1" customHeight="1" x14ac:dyDescent="0.2">
      <c r="A77" s="306">
        <v>92</v>
      </c>
      <c r="B77" s="307" t="s">
        <v>316</v>
      </c>
      <c r="C77" s="308"/>
      <c r="D77" s="113">
        <v>2.4676769081051022</v>
      </c>
      <c r="E77" s="115">
        <v>355</v>
      </c>
      <c r="F77" s="114">
        <v>337</v>
      </c>
      <c r="G77" s="114">
        <v>383</v>
      </c>
      <c r="H77" s="114">
        <v>333</v>
      </c>
      <c r="I77" s="140">
        <v>403</v>
      </c>
      <c r="J77" s="115">
        <v>-48</v>
      </c>
      <c r="K77" s="116">
        <v>-11.910669975186105</v>
      </c>
    </row>
    <row r="78" spans="1:11" ht="14.1" customHeight="1" x14ac:dyDescent="0.2">
      <c r="A78" s="306">
        <v>93</v>
      </c>
      <c r="B78" s="307" t="s">
        <v>317</v>
      </c>
      <c r="C78" s="308"/>
      <c r="D78" s="113">
        <v>0.14597525371889336</v>
      </c>
      <c r="E78" s="115">
        <v>21</v>
      </c>
      <c r="F78" s="114" t="s">
        <v>513</v>
      </c>
      <c r="G78" s="114">
        <v>20</v>
      </c>
      <c r="H78" s="114">
        <v>12</v>
      </c>
      <c r="I78" s="140">
        <v>20</v>
      </c>
      <c r="J78" s="115">
        <v>1</v>
      </c>
      <c r="K78" s="116">
        <v>5</v>
      </c>
    </row>
    <row r="79" spans="1:11" ht="14.1" customHeight="1" x14ac:dyDescent="0.2">
      <c r="A79" s="306">
        <v>94</v>
      </c>
      <c r="B79" s="307" t="s">
        <v>318</v>
      </c>
      <c r="C79" s="308"/>
      <c r="D79" s="113">
        <v>3.3852356457667176</v>
      </c>
      <c r="E79" s="115">
        <v>487</v>
      </c>
      <c r="F79" s="114">
        <v>506</v>
      </c>
      <c r="G79" s="114">
        <v>494</v>
      </c>
      <c r="H79" s="114">
        <v>575</v>
      </c>
      <c r="I79" s="140">
        <v>571</v>
      </c>
      <c r="J79" s="115">
        <v>-84</v>
      </c>
      <c r="K79" s="116">
        <v>-14.711033274956216</v>
      </c>
    </row>
    <row r="80" spans="1:11" ht="14.1" customHeight="1" x14ac:dyDescent="0.2">
      <c r="A80" s="306" t="s">
        <v>319</v>
      </c>
      <c r="B80" s="307" t="s">
        <v>320</v>
      </c>
      <c r="C80" s="308"/>
      <c r="D80" s="113" t="s">
        <v>513</v>
      </c>
      <c r="E80" s="115" t="s">
        <v>513</v>
      </c>
      <c r="F80" s="114" t="s">
        <v>513</v>
      </c>
      <c r="G80" s="114">
        <v>0</v>
      </c>
      <c r="H80" s="114">
        <v>0</v>
      </c>
      <c r="I80" s="140" t="s">
        <v>513</v>
      </c>
      <c r="J80" s="115" t="s">
        <v>513</v>
      </c>
      <c r="K80" s="116" t="s">
        <v>513</v>
      </c>
    </row>
    <row r="81" spans="1:11" ht="14.1" customHeight="1" x14ac:dyDescent="0.2">
      <c r="A81" s="310" t="s">
        <v>321</v>
      </c>
      <c r="B81" s="311" t="s">
        <v>333</v>
      </c>
      <c r="C81" s="312"/>
      <c r="D81" s="125">
        <v>0.2154872792993188</v>
      </c>
      <c r="E81" s="143">
        <v>31</v>
      </c>
      <c r="F81" s="144">
        <v>24</v>
      </c>
      <c r="G81" s="144">
        <v>38</v>
      </c>
      <c r="H81" s="144">
        <v>23</v>
      </c>
      <c r="I81" s="145">
        <v>29</v>
      </c>
      <c r="J81" s="143">
        <v>2</v>
      </c>
      <c r="K81" s="146">
        <v>6.8965517241379306</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157219</v>
      </c>
      <c r="C10" s="114">
        <v>82976</v>
      </c>
      <c r="D10" s="114">
        <v>74243</v>
      </c>
      <c r="E10" s="114">
        <v>119427</v>
      </c>
      <c r="F10" s="114">
        <v>36651</v>
      </c>
      <c r="G10" s="114">
        <v>17690</v>
      </c>
      <c r="H10" s="114">
        <v>40221</v>
      </c>
      <c r="I10" s="115">
        <v>34351</v>
      </c>
      <c r="J10" s="114">
        <v>23099</v>
      </c>
      <c r="K10" s="114">
        <v>11252</v>
      </c>
      <c r="L10" s="423">
        <v>10589</v>
      </c>
      <c r="M10" s="424">
        <v>10940</v>
      </c>
    </row>
    <row r="11" spans="1:13" ht="11.1" customHeight="1" x14ac:dyDescent="0.2">
      <c r="A11" s="422" t="s">
        <v>387</v>
      </c>
      <c r="B11" s="115">
        <v>158268</v>
      </c>
      <c r="C11" s="114">
        <v>83933</v>
      </c>
      <c r="D11" s="114">
        <v>74335</v>
      </c>
      <c r="E11" s="114">
        <v>120202</v>
      </c>
      <c r="F11" s="114">
        <v>36915</v>
      </c>
      <c r="G11" s="114">
        <v>17301</v>
      </c>
      <c r="H11" s="114">
        <v>40990</v>
      </c>
      <c r="I11" s="115">
        <v>35723</v>
      </c>
      <c r="J11" s="114">
        <v>24160</v>
      </c>
      <c r="K11" s="114">
        <v>11563</v>
      </c>
      <c r="L11" s="423">
        <v>10540</v>
      </c>
      <c r="M11" s="424">
        <v>9761</v>
      </c>
    </row>
    <row r="12" spans="1:13" ht="11.1" customHeight="1" x14ac:dyDescent="0.2">
      <c r="A12" s="422" t="s">
        <v>388</v>
      </c>
      <c r="B12" s="115">
        <v>160637</v>
      </c>
      <c r="C12" s="114">
        <v>85291</v>
      </c>
      <c r="D12" s="114">
        <v>75346</v>
      </c>
      <c r="E12" s="114">
        <v>122213</v>
      </c>
      <c r="F12" s="114">
        <v>37147</v>
      </c>
      <c r="G12" s="114">
        <v>18784</v>
      </c>
      <c r="H12" s="114">
        <v>41650</v>
      </c>
      <c r="I12" s="115">
        <v>34559</v>
      </c>
      <c r="J12" s="114">
        <v>22827</v>
      </c>
      <c r="K12" s="114">
        <v>11732</v>
      </c>
      <c r="L12" s="423">
        <v>15235</v>
      </c>
      <c r="M12" s="424">
        <v>13051</v>
      </c>
    </row>
    <row r="13" spans="1:13" s="110" customFormat="1" ht="11.1" customHeight="1" x14ac:dyDescent="0.2">
      <c r="A13" s="422" t="s">
        <v>389</v>
      </c>
      <c r="B13" s="115">
        <v>160567</v>
      </c>
      <c r="C13" s="114">
        <v>84944</v>
      </c>
      <c r="D13" s="114">
        <v>75623</v>
      </c>
      <c r="E13" s="114">
        <v>121561</v>
      </c>
      <c r="F13" s="114">
        <v>37721</v>
      </c>
      <c r="G13" s="114">
        <v>17958</v>
      </c>
      <c r="H13" s="114">
        <v>42156</v>
      </c>
      <c r="I13" s="115">
        <v>35746</v>
      </c>
      <c r="J13" s="114">
        <v>23964</v>
      </c>
      <c r="K13" s="114">
        <v>11782</v>
      </c>
      <c r="L13" s="423">
        <v>11969</v>
      </c>
      <c r="M13" s="424">
        <v>12742</v>
      </c>
    </row>
    <row r="14" spans="1:13" ht="15" customHeight="1" x14ac:dyDescent="0.2">
      <c r="A14" s="422" t="s">
        <v>390</v>
      </c>
      <c r="B14" s="115">
        <v>160091</v>
      </c>
      <c r="C14" s="114">
        <v>84637</v>
      </c>
      <c r="D14" s="114">
        <v>75454</v>
      </c>
      <c r="E14" s="114">
        <v>119772</v>
      </c>
      <c r="F14" s="114">
        <v>39041</v>
      </c>
      <c r="G14" s="114">
        <v>17263</v>
      </c>
      <c r="H14" s="114">
        <v>42710</v>
      </c>
      <c r="I14" s="115">
        <v>35064</v>
      </c>
      <c r="J14" s="114">
        <v>23196</v>
      </c>
      <c r="K14" s="114">
        <v>11868</v>
      </c>
      <c r="L14" s="423">
        <v>12092</v>
      </c>
      <c r="M14" s="424">
        <v>12300</v>
      </c>
    </row>
    <row r="15" spans="1:13" ht="11.1" customHeight="1" x14ac:dyDescent="0.2">
      <c r="A15" s="422" t="s">
        <v>387</v>
      </c>
      <c r="B15" s="115">
        <v>161117</v>
      </c>
      <c r="C15" s="114">
        <v>85522</v>
      </c>
      <c r="D15" s="114">
        <v>75595</v>
      </c>
      <c r="E15" s="114">
        <v>120161</v>
      </c>
      <c r="F15" s="114">
        <v>39752</v>
      </c>
      <c r="G15" s="114">
        <v>16799</v>
      </c>
      <c r="H15" s="114">
        <v>43326</v>
      </c>
      <c r="I15" s="115">
        <v>36173</v>
      </c>
      <c r="J15" s="114">
        <v>24200</v>
      </c>
      <c r="K15" s="114">
        <v>11973</v>
      </c>
      <c r="L15" s="423">
        <v>10576</v>
      </c>
      <c r="M15" s="424">
        <v>10147</v>
      </c>
    </row>
    <row r="16" spans="1:13" ht="11.1" customHeight="1" x14ac:dyDescent="0.2">
      <c r="A16" s="422" t="s">
        <v>388</v>
      </c>
      <c r="B16" s="115">
        <v>163336</v>
      </c>
      <c r="C16" s="114">
        <v>86591</v>
      </c>
      <c r="D16" s="114">
        <v>76745</v>
      </c>
      <c r="E16" s="114">
        <v>122275</v>
      </c>
      <c r="F16" s="114">
        <v>39977</v>
      </c>
      <c r="G16" s="114">
        <v>18375</v>
      </c>
      <c r="H16" s="114">
        <v>43876</v>
      </c>
      <c r="I16" s="115">
        <v>35051</v>
      </c>
      <c r="J16" s="114">
        <v>22783</v>
      </c>
      <c r="K16" s="114">
        <v>12268</v>
      </c>
      <c r="L16" s="423">
        <v>15547</v>
      </c>
      <c r="M16" s="424">
        <v>13711</v>
      </c>
    </row>
    <row r="17" spans="1:13" s="110" customFormat="1" ht="11.1" customHeight="1" x14ac:dyDescent="0.2">
      <c r="A17" s="422" t="s">
        <v>389</v>
      </c>
      <c r="B17" s="115">
        <v>163600</v>
      </c>
      <c r="C17" s="114">
        <v>86450</v>
      </c>
      <c r="D17" s="114">
        <v>77150</v>
      </c>
      <c r="E17" s="114">
        <v>123169</v>
      </c>
      <c r="F17" s="114">
        <v>40282</v>
      </c>
      <c r="G17" s="114">
        <v>18024</v>
      </c>
      <c r="H17" s="114">
        <v>44438</v>
      </c>
      <c r="I17" s="115">
        <v>36307</v>
      </c>
      <c r="J17" s="114">
        <v>23895</v>
      </c>
      <c r="K17" s="114">
        <v>12412</v>
      </c>
      <c r="L17" s="423">
        <v>10169</v>
      </c>
      <c r="M17" s="424">
        <v>10691</v>
      </c>
    </row>
    <row r="18" spans="1:13" ht="15" customHeight="1" x14ac:dyDescent="0.2">
      <c r="A18" s="422" t="s">
        <v>391</v>
      </c>
      <c r="B18" s="115">
        <v>164082</v>
      </c>
      <c r="C18" s="114">
        <v>86696</v>
      </c>
      <c r="D18" s="114">
        <v>77386</v>
      </c>
      <c r="E18" s="114">
        <v>123071</v>
      </c>
      <c r="F18" s="114">
        <v>40726</v>
      </c>
      <c r="G18" s="114">
        <v>18222</v>
      </c>
      <c r="H18" s="114">
        <v>44968</v>
      </c>
      <c r="I18" s="115">
        <v>35557</v>
      </c>
      <c r="J18" s="114">
        <v>23227</v>
      </c>
      <c r="K18" s="114">
        <v>12330</v>
      </c>
      <c r="L18" s="423">
        <v>13880</v>
      </c>
      <c r="M18" s="424">
        <v>12893</v>
      </c>
    </row>
    <row r="19" spans="1:13" ht="11.1" customHeight="1" x14ac:dyDescent="0.2">
      <c r="A19" s="422" t="s">
        <v>387</v>
      </c>
      <c r="B19" s="115">
        <v>164659</v>
      </c>
      <c r="C19" s="114">
        <v>87071</v>
      </c>
      <c r="D19" s="114">
        <v>77588</v>
      </c>
      <c r="E19" s="114">
        <v>122954</v>
      </c>
      <c r="F19" s="114">
        <v>41414</v>
      </c>
      <c r="G19" s="114">
        <v>17649</v>
      </c>
      <c r="H19" s="114">
        <v>45781</v>
      </c>
      <c r="I19" s="115">
        <v>36765</v>
      </c>
      <c r="J19" s="114">
        <v>24276</v>
      </c>
      <c r="K19" s="114">
        <v>12489</v>
      </c>
      <c r="L19" s="423">
        <v>10443</v>
      </c>
      <c r="M19" s="424">
        <v>10012</v>
      </c>
    </row>
    <row r="20" spans="1:13" ht="11.1" customHeight="1" x14ac:dyDescent="0.2">
      <c r="A20" s="422" t="s">
        <v>388</v>
      </c>
      <c r="B20" s="115">
        <v>166639</v>
      </c>
      <c r="C20" s="114">
        <v>88117</v>
      </c>
      <c r="D20" s="114">
        <v>78522</v>
      </c>
      <c r="E20" s="114">
        <v>124733</v>
      </c>
      <c r="F20" s="114">
        <v>41460</v>
      </c>
      <c r="G20" s="114">
        <v>19250</v>
      </c>
      <c r="H20" s="114">
        <v>46325</v>
      </c>
      <c r="I20" s="115">
        <v>35716</v>
      </c>
      <c r="J20" s="114">
        <v>22910</v>
      </c>
      <c r="K20" s="114">
        <v>12806</v>
      </c>
      <c r="L20" s="423">
        <v>15209</v>
      </c>
      <c r="M20" s="424">
        <v>13572</v>
      </c>
    </row>
    <row r="21" spans="1:13" s="110" customFormat="1" ht="11.1" customHeight="1" x14ac:dyDescent="0.2">
      <c r="A21" s="422" t="s">
        <v>389</v>
      </c>
      <c r="B21" s="115">
        <v>166380</v>
      </c>
      <c r="C21" s="114">
        <v>87300</v>
      </c>
      <c r="D21" s="114">
        <v>79080</v>
      </c>
      <c r="E21" s="114">
        <v>124290</v>
      </c>
      <c r="F21" s="114">
        <v>42036</v>
      </c>
      <c r="G21" s="114">
        <v>18990</v>
      </c>
      <c r="H21" s="114">
        <v>46664</v>
      </c>
      <c r="I21" s="115">
        <v>37180</v>
      </c>
      <c r="J21" s="114">
        <v>24106</v>
      </c>
      <c r="K21" s="114">
        <v>13074</v>
      </c>
      <c r="L21" s="423">
        <v>10190</v>
      </c>
      <c r="M21" s="424">
        <v>10472</v>
      </c>
    </row>
    <row r="22" spans="1:13" ht="15" customHeight="1" x14ac:dyDescent="0.2">
      <c r="A22" s="422" t="s">
        <v>392</v>
      </c>
      <c r="B22" s="115">
        <v>166133</v>
      </c>
      <c r="C22" s="114">
        <v>87094</v>
      </c>
      <c r="D22" s="114">
        <v>79039</v>
      </c>
      <c r="E22" s="114">
        <v>123609</v>
      </c>
      <c r="F22" s="114">
        <v>42153</v>
      </c>
      <c r="G22" s="114">
        <v>18196</v>
      </c>
      <c r="H22" s="114">
        <v>47223</v>
      </c>
      <c r="I22" s="115">
        <v>36445</v>
      </c>
      <c r="J22" s="114">
        <v>23447</v>
      </c>
      <c r="K22" s="114">
        <v>12998</v>
      </c>
      <c r="L22" s="423">
        <v>15457</v>
      </c>
      <c r="M22" s="424">
        <v>15699</v>
      </c>
    </row>
    <row r="23" spans="1:13" ht="11.1" customHeight="1" x14ac:dyDescent="0.2">
      <c r="A23" s="422" t="s">
        <v>387</v>
      </c>
      <c r="B23" s="115">
        <v>166539</v>
      </c>
      <c r="C23" s="114">
        <v>87554</v>
      </c>
      <c r="D23" s="114">
        <v>78985</v>
      </c>
      <c r="E23" s="114">
        <v>123561</v>
      </c>
      <c r="F23" s="114">
        <v>42541</v>
      </c>
      <c r="G23" s="114">
        <v>17661</v>
      </c>
      <c r="H23" s="114">
        <v>47962</v>
      </c>
      <c r="I23" s="115">
        <v>37398</v>
      </c>
      <c r="J23" s="114">
        <v>24361</v>
      </c>
      <c r="K23" s="114">
        <v>13037</v>
      </c>
      <c r="L23" s="423">
        <v>10561</v>
      </c>
      <c r="M23" s="424">
        <v>10287</v>
      </c>
    </row>
    <row r="24" spans="1:13" ht="11.1" customHeight="1" x14ac:dyDescent="0.2">
      <c r="A24" s="422" t="s">
        <v>388</v>
      </c>
      <c r="B24" s="115">
        <v>169791</v>
      </c>
      <c r="C24" s="114">
        <v>89309</v>
      </c>
      <c r="D24" s="114">
        <v>80482</v>
      </c>
      <c r="E24" s="114">
        <v>125396</v>
      </c>
      <c r="F24" s="114">
        <v>43000</v>
      </c>
      <c r="G24" s="114">
        <v>19208</v>
      </c>
      <c r="H24" s="114">
        <v>48932</v>
      </c>
      <c r="I24" s="115">
        <v>36750</v>
      </c>
      <c r="J24" s="114">
        <v>23448</v>
      </c>
      <c r="K24" s="114">
        <v>13302</v>
      </c>
      <c r="L24" s="423">
        <v>15890</v>
      </c>
      <c r="M24" s="424">
        <v>13664</v>
      </c>
    </row>
    <row r="25" spans="1:13" s="110" customFormat="1" ht="11.1" customHeight="1" x14ac:dyDescent="0.2">
      <c r="A25" s="422" t="s">
        <v>389</v>
      </c>
      <c r="B25" s="115">
        <v>169892</v>
      </c>
      <c r="C25" s="114">
        <v>89152</v>
      </c>
      <c r="D25" s="114">
        <v>80740</v>
      </c>
      <c r="E25" s="114">
        <v>125040</v>
      </c>
      <c r="F25" s="114">
        <v>43468</v>
      </c>
      <c r="G25" s="114">
        <v>18932</v>
      </c>
      <c r="H25" s="114">
        <v>49482</v>
      </c>
      <c r="I25" s="115">
        <v>37641</v>
      </c>
      <c r="J25" s="114">
        <v>24354</v>
      </c>
      <c r="K25" s="114">
        <v>13287</v>
      </c>
      <c r="L25" s="423">
        <v>10826</v>
      </c>
      <c r="M25" s="424">
        <v>10795</v>
      </c>
    </row>
    <row r="26" spans="1:13" ht="15" customHeight="1" x14ac:dyDescent="0.2">
      <c r="A26" s="422" t="s">
        <v>393</v>
      </c>
      <c r="B26" s="115">
        <v>170241</v>
      </c>
      <c r="C26" s="114">
        <v>89264</v>
      </c>
      <c r="D26" s="114">
        <v>80977</v>
      </c>
      <c r="E26" s="114">
        <v>124808</v>
      </c>
      <c r="F26" s="114">
        <v>44062</v>
      </c>
      <c r="G26" s="114">
        <v>18266</v>
      </c>
      <c r="H26" s="114">
        <v>50289</v>
      </c>
      <c r="I26" s="115">
        <v>37259</v>
      </c>
      <c r="J26" s="114">
        <v>24019</v>
      </c>
      <c r="K26" s="114">
        <v>13240</v>
      </c>
      <c r="L26" s="423">
        <v>12308</v>
      </c>
      <c r="M26" s="424">
        <v>12978</v>
      </c>
    </row>
    <row r="27" spans="1:13" ht="11.1" customHeight="1" x14ac:dyDescent="0.2">
      <c r="A27" s="422" t="s">
        <v>387</v>
      </c>
      <c r="B27" s="115">
        <v>171250</v>
      </c>
      <c r="C27" s="114">
        <v>90096</v>
      </c>
      <c r="D27" s="114">
        <v>81154</v>
      </c>
      <c r="E27" s="114">
        <v>125239</v>
      </c>
      <c r="F27" s="114">
        <v>44666</v>
      </c>
      <c r="G27" s="114">
        <v>17928</v>
      </c>
      <c r="H27" s="114">
        <v>51145</v>
      </c>
      <c r="I27" s="115">
        <v>38732</v>
      </c>
      <c r="J27" s="114">
        <v>25154</v>
      </c>
      <c r="K27" s="114">
        <v>13578</v>
      </c>
      <c r="L27" s="423">
        <v>13916</v>
      </c>
      <c r="M27" s="424">
        <v>13015</v>
      </c>
    </row>
    <row r="28" spans="1:13" ht="11.1" customHeight="1" x14ac:dyDescent="0.2">
      <c r="A28" s="422" t="s">
        <v>388</v>
      </c>
      <c r="B28" s="115">
        <v>174518</v>
      </c>
      <c r="C28" s="114">
        <v>91725</v>
      </c>
      <c r="D28" s="114">
        <v>82793</v>
      </c>
      <c r="E28" s="114">
        <v>128972</v>
      </c>
      <c r="F28" s="114">
        <v>45426</v>
      </c>
      <c r="G28" s="114">
        <v>19403</v>
      </c>
      <c r="H28" s="114">
        <v>51939</v>
      </c>
      <c r="I28" s="115">
        <v>37686</v>
      </c>
      <c r="J28" s="114">
        <v>23779</v>
      </c>
      <c r="K28" s="114">
        <v>13907</v>
      </c>
      <c r="L28" s="423">
        <v>16776</v>
      </c>
      <c r="M28" s="424">
        <v>14308</v>
      </c>
    </row>
    <row r="29" spans="1:13" s="110" customFormat="1" ht="11.1" customHeight="1" x14ac:dyDescent="0.2">
      <c r="A29" s="422" t="s">
        <v>389</v>
      </c>
      <c r="B29" s="115">
        <v>175091</v>
      </c>
      <c r="C29" s="114">
        <v>92033</v>
      </c>
      <c r="D29" s="114">
        <v>83058</v>
      </c>
      <c r="E29" s="114">
        <v>129242</v>
      </c>
      <c r="F29" s="114">
        <v>45806</v>
      </c>
      <c r="G29" s="114">
        <v>19078</v>
      </c>
      <c r="H29" s="114">
        <v>52673</v>
      </c>
      <c r="I29" s="115">
        <v>38617</v>
      </c>
      <c r="J29" s="114">
        <v>24723</v>
      </c>
      <c r="K29" s="114">
        <v>13894</v>
      </c>
      <c r="L29" s="423">
        <v>11604</v>
      </c>
      <c r="M29" s="424">
        <v>11361</v>
      </c>
    </row>
    <row r="30" spans="1:13" ht="15" customHeight="1" x14ac:dyDescent="0.2">
      <c r="A30" s="422" t="s">
        <v>394</v>
      </c>
      <c r="B30" s="115">
        <v>171009</v>
      </c>
      <c r="C30" s="114">
        <v>89376</v>
      </c>
      <c r="D30" s="114">
        <v>81633</v>
      </c>
      <c r="E30" s="114">
        <v>126142</v>
      </c>
      <c r="F30" s="114">
        <v>44835</v>
      </c>
      <c r="G30" s="114">
        <v>18153</v>
      </c>
      <c r="H30" s="114">
        <v>52717</v>
      </c>
      <c r="I30" s="115">
        <v>35109</v>
      </c>
      <c r="J30" s="114">
        <v>21694</v>
      </c>
      <c r="K30" s="114">
        <v>13415</v>
      </c>
      <c r="L30" s="423">
        <v>13632</v>
      </c>
      <c r="M30" s="424">
        <v>14512</v>
      </c>
    </row>
    <row r="31" spans="1:13" ht="11.1" customHeight="1" x14ac:dyDescent="0.2">
      <c r="A31" s="422" t="s">
        <v>387</v>
      </c>
      <c r="B31" s="115">
        <v>170842</v>
      </c>
      <c r="C31" s="114">
        <v>89751</v>
      </c>
      <c r="D31" s="114">
        <v>81091</v>
      </c>
      <c r="E31" s="114">
        <v>126072</v>
      </c>
      <c r="F31" s="114">
        <v>44743</v>
      </c>
      <c r="G31" s="114">
        <v>17611</v>
      </c>
      <c r="H31" s="114">
        <v>53158</v>
      </c>
      <c r="I31" s="115">
        <v>35378</v>
      </c>
      <c r="J31" s="114">
        <v>21938</v>
      </c>
      <c r="K31" s="114">
        <v>13440</v>
      </c>
      <c r="L31" s="423">
        <v>10744</v>
      </c>
      <c r="M31" s="424">
        <v>10382</v>
      </c>
    </row>
    <row r="32" spans="1:13" ht="11.1" customHeight="1" x14ac:dyDescent="0.2">
      <c r="A32" s="422" t="s">
        <v>388</v>
      </c>
      <c r="B32" s="115">
        <v>173734</v>
      </c>
      <c r="C32" s="114">
        <v>91171</v>
      </c>
      <c r="D32" s="114">
        <v>82563</v>
      </c>
      <c r="E32" s="114">
        <v>128357</v>
      </c>
      <c r="F32" s="114">
        <v>45359</v>
      </c>
      <c r="G32" s="114">
        <v>18992</v>
      </c>
      <c r="H32" s="114">
        <v>53785</v>
      </c>
      <c r="I32" s="115">
        <v>35142</v>
      </c>
      <c r="J32" s="114">
        <v>21355</v>
      </c>
      <c r="K32" s="114">
        <v>13787</v>
      </c>
      <c r="L32" s="423">
        <v>17666</v>
      </c>
      <c r="M32" s="424">
        <v>15474</v>
      </c>
    </row>
    <row r="33" spans="1:13" s="110" customFormat="1" ht="11.1" customHeight="1" x14ac:dyDescent="0.2">
      <c r="A33" s="422" t="s">
        <v>389</v>
      </c>
      <c r="B33" s="115">
        <v>173445</v>
      </c>
      <c r="C33" s="114">
        <v>90830</v>
      </c>
      <c r="D33" s="114">
        <v>82615</v>
      </c>
      <c r="E33" s="114">
        <v>127642</v>
      </c>
      <c r="F33" s="114">
        <v>45788</v>
      </c>
      <c r="G33" s="114">
        <v>18670</v>
      </c>
      <c r="H33" s="114">
        <v>53899</v>
      </c>
      <c r="I33" s="115">
        <v>35466</v>
      </c>
      <c r="J33" s="114">
        <v>21647</v>
      </c>
      <c r="K33" s="114">
        <v>13819</v>
      </c>
      <c r="L33" s="423">
        <v>11596</v>
      </c>
      <c r="M33" s="424">
        <v>11799</v>
      </c>
    </row>
    <row r="34" spans="1:13" ht="15" customHeight="1" x14ac:dyDescent="0.2">
      <c r="A34" s="422" t="s">
        <v>395</v>
      </c>
      <c r="B34" s="115">
        <v>173053</v>
      </c>
      <c r="C34" s="114">
        <v>90581</v>
      </c>
      <c r="D34" s="114">
        <v>82472</v>
      </c>
      <c r="E34" s="114">
        <v>127098</v>
      </c>
      <c r="F34" s="114">
        <v>45947</v>
      </c>
      <c r="G34" s="114">
        <v>17943</v>
      </c>
      <c r="H34" s="114">
        <v>54185</v>
      </c>
      <c r="I34" s="115">
        <v>34664</v>
      </c>
      <c r="J34" s="114">
        <v>21033</v>
      </c>
      <c r="K34" s="114">
        <v>13631</v>
      </c>
      <c r="L34" s="423">
        <v>12154</v>
      </c>
      <c r="M34" s="424">
        <v>12408</v>
      </c>
    </row>
    <row r="35" spans="1:13" ht="11.1" customHeight="1" x14ac:dyDescent="0.2">
      <c r="A35" s="422" t="s">
        <v>387</v>
      </c>
      <c r="B35" s="115">
        <v>173697</v>
      </c>
      <c r="C35" s="114">
        <v>91106</v>
      </c>
      <c r="D35" s="114">
        <v>82591</v>
      </c>
      <c r="E35" s="114">
        <v>127262</v>
      </c>
      <c r="F35" s="114">
        <v>46428</v>
      </c>
      <c r="G35" s="114">
        <v>17590</v>
      </c>
      <c r="H35" s="114">
        <v>54831</v>
      </c>
      <c r="I35" s="115">
        <v>35758</v>
      </c>
      <c r="J35" s="114">
        <v>21613</v>
      </c>
      <c r="K35" s="114">
        <v>14145</v>
      </c>
      <c r="L35" s="423">
        <v>10920</v>
      </c>
      <c r="M35" s="424">
        <v>10430</v>
      </c>
    </row>
    <row r="36" spans="1:13" ht="11.1" customHeight="1" x14ac:dyDescent="0.2">
      <c r="A36" s="422" t="s">
        <v>388</v>
      </c>
      <c r="B36" s="115">
        <v>175439</v>
      </c>
      <c r="C36" s="114">
        <v>91858</v>
      </c>
      <c r="D36" s="114">
        <v>83581</v>
      </c>
      <c r="E36" s="114">
        <v>128574</v>
      </c>
      <c r="F36" s="114">
        <v>46864</v>
      </c>
      <c r="G36" s="114">
        <v>18944</v>
      </c>
      <c r="H36" s="114">
        <v>55007</v>
      </c>
      <c r="I36" s="115">
        <v>35166</v>
      </c>
      <c r="J36" s="114">
        <v>20808</v>
      </c>
      <c r="K36" s="114">
        <v>14358</v>
      </c>
      <c r="L36" s="423">
        <v>16424</v>
      </c>
      <c r="M36" s="424">
        <v>14585</v>
      </c>
    </row>
    <row r="37" spans="1:13" s="110" customFormat="1" ht="11.1" customHeight="1" x14ac:dyDescent="0.2">
      <c r="A37" s="422" t="s">
        <v>389</v>
      </c>
      <c r="B37" s="115">
        <v>175152</v>
      </c>
      <c r="C37" s="114">
        <v>91518</v>
      </c>
      <c r="D37" s="114">
        <v>83634</v>
      </c>
      <c r="E37" s="114">
        <v>128066</v>
      </c>
      <c r="F37" s="114">
        <v>47085</v>
      </c>
      <c r="G37" s="114">
        <v>18729</v>
      </c>
      <c r="H37" s="114">
        <v>55442</v>
      </c>
      <c r="I37" s="115">
        <v>35977</v>
      </c>
      <c r="J37" s="114">
        <v>21524</v>
      </c>
      <c r="K37" s="114">
        <v>14453</v>
      </c>
      <c r="L37" s="423">
        <v>11251</v>
      </c>
      <c r="M37" s="424">
        <v>11427</v>
      </c>
    </row>
    <row r="38" spans="1:13" ht="15" customHeight="1" x14ac:dyDescent="0.2">
      <c r="A38" s="425" t="s">
        <v>396</v>
      </c>
      <c r="B38" s="115">
        <v>175927</v>
      </c>
      <c r="C38" s="114">
        <v>92579</v>
      </c>
      <c r="D38" s="114">
        <v>83348</v>
      </c>
      <c r="E38" s="114">
        <v>128782</v>
      </c>
      <c r="F38" s="114">
        <v>47145</v>
      </c>
      <c r="G38" s="114">
        <v>18257</v>
      </c>
      <c r="H38" s="114">
        <v>56009</v>
      </c>
      <c r="I38" s="115">
        <v>34946</v>
      </c>
      <c r="J38" s="114">
        <v>20625</v>
      </c>
      <c r="K38" s="114">
        <v>14321</v>
      </c>
      <c r="L38" s="423">
        <v>12902</v>
      </c>
      <c r="M38" s="424">
        <v>12641</v>
      </c>
    </row>
    <row r="39" spans="1:13" ht="11.1" customHeight="1" x14ac:dyDescent="0.2">
      <c r="A39" s="422" t="s">
        <v>387</v>
      </c>
      <c r="B39" s="115">
        <v>176296</v>
      </c>
      <c r="C39" s="114">
        <v>92763</v>
      </c>
      <c r="D39" s="114">
        <v>83533</v>
      </c>
      <c r="E39" s="114">
        <v>128693</v>
      </c>
      <c r="F39" s="114">
        <v>47603</v>
      </c>
      <c r="G39" s="114">
        <v>17760</v>
      </c>
      <c r="H39" s="114">
        <v>56753</v>
      </c>
      <c r="I39" s="115">
        <v>35722</v>
      </c>
      <c r="J39" s="114">
        <v>21127</v>
      </c>
      <c r="K39" s="114">
        <v>14595</v>
      </c>
      <c r="L39" s="423">
        <v>11170</v>
      </c>
      <c r="M39" s="424">
        <v>10922</v>
      </c>
    </row>
    <row r="40" spans="1:13" ht="11.1" customHeight="1" x14ac:dyDescent="0.2">
      <c r="A40" s="425" t="s">
        <v>388</v>
      </c>
      <c r="B40" s="115">
        <v>178438</v>
      </c>
      <c r="C40" s="114">
        <v>93970</v>
      </c>
      <c r="D40" s="114">
        <v>84468</v>
      </c>
      <c r="E40" s="114">
        <v>130446</v>
      </c>
      <c r="F40" s="114">
        <v>47992</v>
      </c>
      <c r="G40" s="114">
        <v>18960</v>
      </c>
      <c r="H40" s="114">
        <v>57269</v>
      </c>
      <c r="I40" s="115">
        <v>35134</v>
      </c>
      <c r="J40" s="114">
        <v>20322</v>
      </c>
      <c r="K40" s="114">
        <v>14812</v>
      </c>
      <c r="L40" s="423">
        <v>17523</v>
      </c>
      <c r="M40" s="424">
        <v>15832</v>
      </c>
    </row>
    <row r="41" spans="1:13" s="110" customFormat="1" ht="11.1" customHeight="1" x14ac:dyDescent="0.2">
      <c r="A41" s="422" t="s">
        <v>389</v>
      </c>
      <c r="B41" s="115">
        <v>178272</v>
      </c>
      <c r="C41" s="114">
        <v>93634</v>
      </c>
      <c r="D41" s="114">
        <v>84638</v>
      </c>
      <c r="E41" s="114">
        <v>129737</v>
      </c>
      <c r="F41" s="114">
        <v>48535</v>
      </c>
      <c r="G41" s="114">
        <v>18951</v>
      </c>
      <c r="H41" s="114">
        <v>57654</v>
      </c>
      <c r="I41" s="115">
        <v>35581</v>
      </c>
      <c r="J41" s="114">
        <v>20637</v>
      </c>
      <c r="K41" s="114">
        <v>14944</v>
      </c>
      <c r="L41" s="423">
        <v>11886</v>
      </c>
      <c r="M41" s="424">
        <v>12340</v>
      </c>
    </row>
    <row r="42" spans="1:13" ht="15" customHeight="1" x14ac:dyDescent="0.2">
      <c r="A42" s="422" t="s">
        <v>397</v>
      </c>
      <c r="B42" s="115">
        <v>176622</v>
      </c>
      <c r="C42" s="114">
        <v>92481</v>
      </c>
      <c r="D42" s="114">
        <v>84141</v>
      </c>
      <c r="E42" s="114">
        <v>128032</v>
      </c>
      <c r="F42" s="114">
        <v>48590</v>
      </c>
      <c r="G42" s="114">
        <v>18307</v>
      </c>
      <c r="H42" s="114">
        <v>57264</v>
      </c>
      <c r="I42" s="115">
        <v>34453</v>
      </c>
      <c r="J42" s="114">
        <v>19808</v>
      </c>
      <c r="K42" s="114">
        <v>14645</v>
      </c>
      <c r="L42" s="423">
        <v>15571</v>
      </c>
      <c r="M42" s="424">
        <v>15802</v>
      </c>
    </row>
    <row r="43" spans="1:13" ht="11.1" customHeight="1" x14ac:dyDescent="0.2">
      <c r="A43" s="422" t="s">
        <v>387</v>
      </c>
      <c r="B43" s="115">
        <v>177212</v>
      </c>
      <c r="C43" s="114">
        <v>92966</v>
      </c>
      <c r="D43" s="114">
        <v>84246</v>
      </c>
      <c r="E43" s="114">
        <v>128196</v>
      </c>
      <c r="F43" s="114">
        <v>49016</v>
      </c>
      <c r="G43" s="114">
        <v>17880</v>
      </c>
      <c r="H43" s="114">
        <v>57989</v>
      </c>
      <c r="I43" s="115">
        <v>35110</v>
      </c>
      <c r="J43" s="114">
        <v>20224</v>
      </c>
      <c r="K43" s="114">
        <v>14886</v>
      </c>
      <c r="L43" s="423">
        <v>11713</v>
      </c>
      <c r="M43" s="424">
        <v>11397</v>
      </c>
    </row>
    <row r="44" spans="1:13" ht="11.1" customHeight="1" x14ac:dyDescent="0.2">
      <c r="A44" s="422" t="s">
        <v>388</v>
      </c>
      <c r="B44" s="115">
        <v>178915</v>
      </c>
      <c r="C44" s="114">
        <v>93704</v>
      </c>
      <c r="D44" s="114">
        <v>85211</v>
      </c>
      <c r="E44" s="114">
        <v>129638</v>
      </c>
      <c r="F44" s="114">
        <v>49277</v>
      </c>
      <c r="G44" s="114">
        <v>18976</v>
      </c>
      <c r="H44" s="114">
        <v>58473</v>
      </c>
      <c r="I44" s="115">
        <v>34467</v>
      </c>
      <c r="J44" s="114">
        <v>19353</v>
      </c>
      <c r="K44" s="114">
        <v>15114</v>
      </c>
      <c r="L44" s="423">
        <v>17449</v>
      </c>
      <c r="M44" s="424">
        <v>16065</v>
      </c>
    </row>
    <row r="45" spans="1:13" s="110" customFormat="1" ht="11.1" customHeight="1" x14ac:dyDescent="0.2">
      <c r="A45" s="422" t="s">
        <v>389</v>
      </c>
      <c r="B45" s="115">
        <v>180352</v>
      </c>
      <c r="C45" s="114">
        <v>94567</v>
      </c>
      <c r="D45" s="114">
        <v>85785</v>
      </c>
      <c r="E45" s="114">
        <v>130425</v>
      </c>
      <c r="F45" s="114">
        <v>49927</v>
      </c>
      <c r="G45" s="114">
        <v>18961</v>
      </c>
      <c r="H45" s="114">
        <v>59388</v>
      </c>
      <c r="I45" s="115">
        <v>34971</v>
      </c>
      <c r="J45" s="114">
        <v>19811</v>
      </c>
      <c r="K45" s="114">
        <v>15160</v>
      </c>
      <c r="L45" s="423">
        <v>12314</v>
      </c>
      <c r="M45" s="424">
        <v>12351</v>
      </c>
    </row>
    <row r="46" spans="1:13" ht="15" customHeight="1" x14ac:dyDescent="0.2">
      <c r="A46" s="422" t="s">
        <v>398</v>
      </c>
      <c r="B46" s="115">
        <v>178899</v>
      </c>
      <c r="C46" s="114">
        <v>93507</v>
      </c>
      <c r="D46" s="114">
        <v>85392</v>
      </c>
      <c r="E46" s="114">
        <v>128854</v>
      </c>
      <c r="F46" s="114">
        <v>50045</v>
      </c>
      <c r="G46" s="114">
        <v>18371</v>
      </c>
      <c r="H46" s="114">
        <v>58929</v>
      </c>
      <c r="I46" s="115">
        <v>34392</v>
      </c>
      <c r="J46" s="114">
        <v>19297</v>
      </c>
      <c r="K46" s="114">
        <v>15095</v>
      </c>
      <c r="L46" s="423">
        <v>14121</v>
      </c>
      <c r="M46" s="424">
        <v>14337</v>
      </c>
    </row>
    <row r="47" spans="1:13" ht="11.1" customHeight="1" x14ac:dyDescent="0.2">
      <c r="A47" s="422" t="s">
        <v>387</v>
      </c>
      <c r="B47" s="115">
        <v>178857</v>
      </c>
      <c r="C47" s="114">
        <v>93585</v>
      </c>
      <c r="D47" s="114">
        <v>85272</v>
      </c>
      <c r="E47" s="114">
        <v>128697</v>
      </c>
      <c r="F47" s="114">
        <v>50160</v>
      </c>
      <c r="G47" s="114">
        <v>17804</v>
      </c>
      <c r="H47" s="114">
        <v>59338</v>
      </c>
      <c r="I47" s="115">
        <v>34840</v>
      </c>
      <c r="J47" s="114">
        <v>19648</v>
      </c>
      <c r="K47" s="114">
        <v>15192</v>
      </c>
      <c r="L47" s="423">
        <v>12242</v>
      </c>
      <c r="M47" s="424">
        <v>12005</v>
      </c>
    </row>
    <row r="48" spans="1:13" ht="11.1" customHeight="1" x14ac:dyDescent="0.2">
      <c r="A48" s="422" t="s">
        <v>388</v>
      </c>
      <c r="B48" s="115">
        <v>181283</v>
      </c>
      <c r="C48" s="114">
        <v>94797</v>
      </c>
      <c r="D48" s="114">
        <v>86486</v>
      </c>
      <c r="E48" s="114">
        <v>130595</v>
      </c>
      <c r="F48" s="114">
        <v>50688</v>
      </c>
      <c r="G48" s="114">
        <v>19221</v>
      </c>
      <c r="H48" s="114">
        <v>59794</v>
      </c>
      <c r="I48" s="115">
        <v>34428</v>
      </c>
      <c r="J48" s="114">
        <v>18857</v>
      </c>
      <c r="K48" s="114">
        <v>15571</v>
      </c>
      <c r="L48" s="423">
        <v>17604</v>
      </c>
      <c r="M48" s="424">
        <v>15373</v>
      </c>
    </row>
    <row r="49" spans="1:17" s="110" customFormat="1" ht="11.1" customHeight="1" x14ac:dyDescent="0.2">
      <c r="A49" s="422" t="s">
        <v>389</v>
      </c>
      <c r="B49" s="115">
        <v>180735</v>
      </c>
      <c r="C49" s="114">
        <v>94177</v>
      </c>
      <c r="D49" s="114">
        <v>86558</v>
      </c>
      <c r="E49" s="114">
        <v>129734</v>
      </c>
      <c r="F49" s="114">
        <v>51001</v>
      </c>
      <c r="G49" s="114">
        <v>19201</v>
      </c>
      <c r="H49" s="114">
        <v>59619</v>
      </c>
      <c r="I49" s="115">
        <v>34613</v>
      </c>
      <c r="J49" s="114">
        <v>19084</v>
      </c>
      <c r="K49" s="114">
        <v>15529</v>
      </c>
      <c r="L49" s="423">
        <v>12453</v>
      </c>
      <c r="M49" s="424">
        <v>12604</v>
      </c>
    </row>
    <row r="50" spans="1:17" ht="15" customHeight="1" x14ac:dyDescent="0.2">
      <c r="A50" s="422" t="s">
        <v>399</v>
      </c>
      <c r="B50" s="143">
        <v>180907</v>
      </c>
      <c r="C50" s="144">
        <v>94461</v>
      </c>
      <c r="D50" s="144">
        <v>86446</v>
      </c>
      <c r="E50" s="144">
        <v>129836</v>
      </c>
      <c r="F50" s="144">
        <v>51071</v>
      </c>
      <c r="G50" s="144">
        <v>18537</v>
      </c>
      <c r="H50" s="144">
        <v>60014</v>
      </c>
      <c r="I50" s="143">
        <v>32955</v>
      </c>
      <c r="J50" s="144">
        <v>18132</v>
      </c>
      <c r="K50" s="144">
        <v>14823</v>
      </c>
      <c r="L50" s="426">
        <v>14150</v>
      </c>
      <c r="M50" s="427">
        <v>14386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1.1224210308609885</v>
      </c>
      <c r="C6" s="480">
        <f>'Tabelle 3.3'!J11</f>
        <v>-4.1782972784368457</v>
      </c>
      <c r="D6" s="481">
        <f t="shared" ref="D6:E9" si="0">IF(OR(AND(B6&gt;=-50,B6&lt;=50),ISNUMBER(B6)=FALSE),B6,"")</f>
        <v>1.1224210308609885</v>
      </c>
      <c r="E6" s="481">
        <f t="shared" si="0"/>
        <v>-4.1782972784368457</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0.77822269034374059</v>
      </c>
      <c r="C7" s="480">
        <f>'Tabelle 3.1'!J23</f>
        <v>-2.6975865719528453</v>
      </c>
      <c r="D7" s="481">
        <f t="shared" si="0"/>
        <v>0.77822269034374059</v>
      </c>
      <c r="E7" s="481">
        <f>IF(OR(AND(C7&gt;=-50,C7&lt;=50),ISNUMBER(C7)=FALSE),C7,"")</f>
        <v>-2.6975865719528453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1.1224210308609885</v>
      </c>
      <c r="C14" s="480">
        <f>'Tabelle 3.3'!J11</f>
        <v>-4.1782972784368457</v>
      </c>
      <c r="D14" s="481">
        <f>IF(OR(AND(B14&gt;=-50,B14&lt;=50),ISNUMBER(B14)=FALSE),B14,"")</f>
        <v>1.1224210308609885</v>
      </c>
      <c r="E14" s="481">
        <f>IF(OR(AND(C14&gt;=-50,C14&lt;=50),ISNUMBER(C14)=FALSE),C14,"")</f>
        <v>-4.1782972784368457</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-2.2222222222222223</v>
      </c>
      <c r="C15" s="480">
        <f>'Tabelle 3.3'!J12</f>
        <v>11.111111111111111</v>
      </c>
      <c r="D15" s="481">
        <f t="shared" ref="D15:E45" si="3">IF(OR(AND(B15&gt;=-50,B15&lt;=50),ISNUMBER(B15)=FALSE),B15,"")</f>
        <v>-2.2222222222222223</v>
      </c>
      <c r="E15" s="481">
        <f t="shared" si="3"/>
        <v>11.111111111111111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19.6875</v>
      </c>
      <c r="C16" s="480">
        <f>'Tabelle 3.3'!J13</f>
        <v>-18.75</v>
      </c>
      <c r="D16" s="481">
        <f t="shared" si="3"/>
        <v>19.6875</v>
      </c>
      <c r="E16" s="481">
        <f t="shared" si="3"/>
        <v>-18.75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-3.7722980062959075</v>
      </c>
      <c r="C17" s="480">
        <f>'Tabelle 3.3'!J14</f>
        <v>-3.016759776536313</v>
      </c>
      <c r="D17" s="481">
        <f t="shared" si="3"/>
        <v>-3.7722980062959075</v>
      </c>
      <c r="E17" s="481">
        <f t="shared" si="3"/>
        <v>-3.016759776536313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-2.7747353048557866</v>
      </c>
      <c r="C18" s="480">
        <f>'Tabelle 3.3'!J15</f>
        <v>4.0504050405040504</v>
      </c>
      <c r="D18" s="481">
        <f t="shared" si="3"/>
        <v>-2.7747353048557866</v>
      </c>
      <c r="E18" s="481">
        <f t="shared" si="3"/>
        <v>4.0504050405040504</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-2.8586553732133404</v>
      </c>
      <c r="C19" s="480">
        <f>'Tabelle 3.3'!J16</f>
        <v>-14.113597246127366</v>
      </c>
      <c r="D19" s="481">
        <f t="shared" si="3"/>
        <v>-2.8586553732133404</v>
      </c>
      <c r="E19" s="481">
        <f t="shared" si="3"/>
        <v>-14.113597246127366</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-6.3966312412271904</v>
      </c>
      <c r="C20" s="480">
        <f>'Tabelle 3.3'!J17</f>
        <v>-17.346938775510203</v>
      </c>
      <c r="D20" s="481">
        <f t="shared" si="3"/>
        <v>-6.3966312412271904</v>
      </c>
      <c r="E20" s="481">
        <f t="shared" si="3"/>
        <v>-17.346938775510203</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5.3987930190833469</v>
      </c>
      <c r="C21" s="480">
        <f>'Tabelle 3.3'!J18</f>
        <v>2.853745541022592</v>
      </c>
      <c r="D21" s="481">
        <f t="shared" si="3"/>
        <v>5.3987930190833469</v>
      </c>
      <c r="E21" s="481">
        <f t="shared" si="3"/>
        <v>2.853745541022592</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0.22096734593665604</v>
      </c>
      <c r="C22" s="480">
        <f>'Tabelle 3.3'!J19</f>
        <v>-0.24017467248908297</v>
      </c>
      <c r="D22" s="481">
        <f t="shared" si="3"/>
        <v>0.22096734593665604</v>
      </c>
      <c r="E22" s="481">
        <f t="shared" si="3"/>
        <v>-0.24017467248908297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0.77408840904461196</v>
      </c>
      <c r="C23" s="480">
        <f>'Tabelle 3.3'!J20</f>
        <v>-12.002892263195951</v>
      </c>
      <c r="D23" s="481">
        <f t="shared" si="3"/>
        <v>0.77408840904461196</v>
      </c>
      <c r="E23" s="481">
        <f t="shared" si="3"/>
        <v>-12.002892263195951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-2.1027092600080874</v>
      </c>
      <c r="C24" s="480">
        <f>'Tabelle 3.3'!J21</f>
        <v>-10.560859188544153</v>
      </c>
      <c r="D24" s="481">
        <f t="shared" si="3"/>
        <v>-2.1027092600080874</v>
      </c>
      <c r="E24" s="481">
        <f t="shared" si="3"/>
        <v>-10.560859188544153</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3.3373520385795703</v>
      </c>
      <c r="C25" s="480">
        <f>'Tabelle 3.3'!J22</f>
        <v>-6.2608695652173916</v>
      </c>
      <c r="D25" s="481">
        <f t="shared" si="3"/>
        <v>3.3373520385795703</v>
      </c>
      <c r="E25" s="481">
        <f t="shared" si="3"/>
        <v>-6.2608695652173916</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-2.033998231305886</v>
      </c>
      <c r="C26" s="480">
        <f>'Tabelle 3.3'!J23</f>
        <v>0.66889632107023411</v>
      </c>
      <c r="D26" s="481">
        <f t="shared" si="3"/>
        <v>-2.033998231305886</v>
      </c>
      <c r="E26" s="481">
        <f t="shared" si="3"/>
        <v>0.66889632107023411</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3.0174621653084981</v>
      </c>
      <c r="C27" s="480">
        <f>'Tabelle 3.3'!J24</f>
        <v>2.775574940523394</v>
      </c>
      <c r="D27" s="481">
        <f t="shared" si="3"/>
        <v>3.0174621653084981</v>
      </c>
      <c r="E27" s="481">
        <f t="shared" si="3"/>
        <v>2.775574940523394</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3.1427577409254321</v>
      </c>
      <c r="C28" s="480">
        <f>'Tabelle 3.3'!J25</f>
        <v>-4.3189368770764123</v>
      </c>
      <c r="D28" s="481">
        <f t="shared" si="3"/>
        <v>3.1427577409254321</v>
      </c>
      <c r="E28" s="481">
        <f t="shared" si="3"/>
        <v>-4.3189368770764123</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-10.835913312693499</v>
      </c>
      <c r="C29" s="480">
        <f>'Tabelle 3.3'!J26</f>
        <v>-27.439024390243901</v>
      </c>
      <c r="D29" s="481">
        <f t="shared" si="3"/>
        <v>-10.835913312693499</v>
      </c>
      <c r="E29" s="481">
        <f t="shared" si="3"/>
        <v>-27.439024390243901</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1.8933623503808488</v>
      </c>
      <c r="C30" s="480">
        <f>'Tabelle 3.3'!J27</f>
        <v>-2.0512820512820511</v>
      </c>
      <c r="D30" s="481">
        <f t="shared" si="3"/>
        <v>1.8933623503808488</v>
      </c>
      <c r="E30" s="481">
        <f t="shared" si="3"/>
        <v>-2.0512820512820511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4.2994810971089699</v>
      </c>
      <c r="C31" s="480">
        <f>'Tabelle 3.3'!J28</f>
        <v>-2.1494370522006143</v>
      </c>
      <c r="D31" s="481">
        <f t="shared" si="3"/>
        <v>4.2994810971089699</v>
      </c>
      <c r="E31" s="481">
        <f t="shared" si="3"/>
        <v>-2.1494370522006143</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2.4304280784198546</v>
      </c>
      <c r="C32" s="480">
        <f>'Tabelle 3.3'!J29</f>
        <v>-0.87001023541453426</v>
      </c>
      <c r="D32" s="481">
        <f t="shared" si="3"/>
        <v>2.4304280784198546</v>
      </c>
      <c r="E32" s="481">
        <f t="shared" si="3"/>
        <v>-0.87001023541453426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3.3738034088255895</v>
      </c>
      <c r="C33" s="480">
        <f>'Tabelle 3.3'!J30</f>
        <v>-0.93209054593874829</v>
      </c>
      <c r="D33" s="481">
        <f t="shared" si="3"/>
        <v>3.3738034088255895</v>
      </c>
      <c r="E33" s="481">
        <f t="shared" si="3"/>
        <v>-0.93209054593874829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0.29565918559333421</v>
      </c>
      <c r="C34" s="480">
        <f>'Tabelle 3.3'!J31</f>
        <v>-6.0999351070733292</v>
      </c>
      <c r="D34" s="481">
        <f t="shared" si="3"/>
        <v>0.29565918559333421</v>
      </c>
      <c r="E34" s="481">
        <f t="shared" si="3"/>
        <v>-6.0999351070733292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-2.2222222222222223</v>
      </c>
      <c r="C37" s="480">
        <f>'Tabelle 3.3'!J34</f>
        <v>11.111111111111111</v>
      </c>
      <c r="D37" s="481">
        <f t="shared" si="3"/>
        <v>-2.2222222222222223</v>
      </c>
      <c r="E37" s="481">
        <f t="shared" si="3"/>
        <v>11.111111111111111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0.19321205934891181</v>
      </c>
      <c r="C38" s="480">
        <f>'Tabelle 3.3'!J35</f>
        <v>-1.4557670772676372</v>
      </c>
      <c r="D38" s="481">
        <f t="shared" si="3"/>
        <v>0.19321205934891181</v>
      </c>
      <c r="E38" s="481">
        <f t="shared" si="3"/>
        <v>-1.4557670772676372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1.2927987739220621</v>
      </c>
      <c r="C39" s="480">
        <f>'Tabelle 3.3'!J36</f>
        <v>-4.431739212837198</v>
      </c>
      <c r="D39" s="481">
        <f t="shared" si="3"/>
        <v>1.2927987739220621</v>
      </c>
      <c r="E39" s="481">
        <f t="shared" si="3"/>
        <v>-4.431739212837198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1.2927987739220621</v>
      </c>
      <c r="C45" s="480">
        <f>'Tabelle 3.3'!J36</f>
        <v>-4.431739212837198</v>
      </c>
      <c r="D45" s="481">
        <f t="shared" si="3"/>
        <v>1.2927987739220621</v>
      </c>
      <c r="E45" s="481">
        <f t="shared" si="3"/>
        <v>-4.431739212837198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170241</v>
      </c>
      <c r="C51" s="487">
        <v>24019</v>
      </c>
      <c r="D51" s="487">
        <v>13240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171250</v>
      </c>
      <c r="C52" s="487">
        <v>25154</v>
      </c>
      <c r="D52" s="487">
        <v>13578</v>
      </c>
      <c r="E52" s="488">
        <f t="shared" ref="E52:G70" si="11">IF($A$51=37802,IF(COUNTBLANK(B$51:B$70)&gt;0,#N/A,B52/B$51*100),IF(COUNTBLANK(B$51:B$75)&gt;0,#N/A,B52/B$51*100))</f>
        <v>100.59268918768099</v>
      </c>
      <c r="F52" s="488">
        <f t="shared" si="11"/>
        <v>104.72542570465049</v>
      </c>
      <c r="G52" s="488">
        <f t="shared" si="11"/>
        <v>102.55287009063446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174518</v>
      </c>
      <c r="C53" s="487">
        <v>23779</v>
      </c>
      <c r="D53" s="487">
        <v>13907</v>
      </c>
      <c r="E53" s="488">
        <f t="shared" si="11"/>
        <v>102.51232076879249</v>
      </c>
      <c r="F53" s="488">
        <f t="shared" si="11"/>
        <v>99.000791040426321</v>
      </c>
      <c r="G53" s="488">
        <f t="shared" si="11"/>
        <v>105.03776435045317</v>
      </c>
      <c r="H53" s="489">
        <f>IF(ISERROR(L53)=TRUE,IF(MONTH(A53)=MONTH(MAX(A$51:A$75)),A53,""),"")</f>
        <v>41883</v>
      </c>
      <c r="I53" s="488">
        <f t="shared" si="12"/>
        <v>102.51232076879249</v>
      </c>
      <c r="J53" s="488">
        <f t="shared" si="10"/>
        <v>99.000791040426321</v>
      </c>
      <c r="K53" s="488">
        <f t="shared" si="10"/>
        <v>105.03776435045317</v>
      </c>
      <c r="L53" s="488" t="e">
        <f t="shared" si="13"/>
        <v>#N/A</v>
      </c>
    </row>
    <row r="54" spans="1:14" ht="15" customHeight="1" x14ac:dyDescent="0.2">
      <c r="A54" s="490" t="s">
        <v>462</v>
      </c>
      <c r="B54" s="487">
        <v>175091</v>
      </c>
      <c r="C54" s="487">
        <v>24723</v>
      </c>
      <c r="D54" s="487">
        <v>13894</v>
      </c>
      <c r="E54" s="488">
        <f t="shared" si="11"/>
        <v>102.84890243830804</v>
      </c>
      <c r="F54" s="488">
        <f t="shared" si="11"/>
        <v>102.93101294808278</v>
      </c>
      <c r="G54" s="488">
        <f t="shared" si="11"/>
        <v>104.93957703927492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171009</v>
      </c>
      <c r="C55" s="487">
        <v>21694</v>
      </c>
      <c r="D55" s="487">
        <v>13415</v>
      </c>
      <c r="E55" s="488">
        <f t="shared" si="11"/>
        <v>100.4511251696125</v>
      </c>
      <c r="F55" s="488">
        <f t="shared" si="11"/>
        <v>90.320163204130068</v>
      </c>
      <c r="G55" s="488">
        <f t="shared" si="11"/>
        <v>101.32175226586102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170842</v>
      </c>
      <c r="C56" s="487">
        <v>21938</v>
      </c>
      <c r="D56" s="487">
        <v>13440</v>
      </c>
      <c r="E56" s="488">
        <f t="shared" si="11"/>
        <v>100.35302894132437</v>
      </c>
      <c r="F56" s="488">
        <f t="shared" si="11"/>
        <v>91.336025646363296</v>
      </c>
      <c r="G56" s="488">
        <f t="shared" si="11"/>
        <v>101.51057401812689</v>
      </c>
      <c r="H56" s="489" t="str">
        <f t="shared" si="14"/>
        <v/>
      </c>
      <c r="I56" s="488" t="str">
        <f t="shared" si="12"/>
        <v/>
      </c>
      <c r="J56" s="488" t="str">
        <f t="shared" si="10"/>
        <v/>
      </c>
      <c r="K56" s="488" t="str">
        <f t="shared" si="10"/>
        <v/>
      </c>
      <c r="L56" s="488" t="e">
        <f t="shared" si="13"/>
        <v>#N/A</v>
      </c>
    </row>
    <row r="57" spans="1:14" ht="15" customHeight="1" x14ac:dyDescent="0.2">
      <c r="A57" s="490">
        <v>42248</v>
      </c>
      <c r="B57" s="487">
        <v>173734</v>
      </c>
      <c r="C57" s="487">
        <v>21355</v>
      </c>
      <c r="D57" s="487">
        <v>13787</v>
      </c>
      <c r="E57" s="488">
        <f t="shared" si="11"/>
        <v>102.05179715814639</v>
      </c>
      <c r="F57" s="488">
        <f t="shared" si="11"/>
        <v>88.908780548732253</v>
      </c>
      <c r="G57" s="488">
        <f t="shared" si="11"/>
        <v>104.13141993957704</v>
      </c>
      <c r="H57" s="489">
        <f t="shared" si="14"/>
        <v>42248</v>
      </c>
      <c r="I57" s="488">
        <f t="shared" si="12"/>
        <v>102.05179715814639</v>
      </c>
      <c r="J57" s="488">
        <f t="shared" si="10"/>
        <v>88.908780548732253</v>
      </c>
      <c r="K57" s="488">
        <f t="shared" si="10"/>
        <v>104.13141993957704</v>
      </c>
      <c r="L57" s="488" t="e">
        <f t="shared" si="13"/>
        <v>#N/A</v>
      </c>
    </row>
    <row r="58" spans="1:14" ht="15" customHeight="1" x14ac:dyDescent="0.2">
      <c r="A58" s="490" t="s">
        <v>465</v>
      </c>
      <c r="B58" s="487">
        <v>173445</v>
      </c>
      <c r="C58" s="487">
        <v>21647</v>
      </c>
      <c r="D58" s="487">
        <v>13819</v>
      </c>
      <c r="E58" s="488">
        <f t="shared" si="11"/>
        <v>101.88203781697712</v>
      </c>
      <c r="F58" s="488">
        <f t="shared" si="11"/>
        <v>90.124484782880216</v>
      </c>
      <c r="G58" s="488">
        <f t="shared" si="11"/>
        <v>104.37311178247735</v>
      </c>
      <c r="H58" s="489" t="str">
        <f t="shared" si="14"/>
        <v/>
      </c>
      <c r="I58" s="488" t="str">
        <f t="shared" si="12"/>
        <v/>
      </c>
      <c r="J58" s="488" t="str">
        <f t="shared" si="10"/>
        <v/>
      </c>
      <c r="K58" s="488" t="str">
        <f t="shared" si="10"/>
        <v/>
      </c>
      <c r="L58" s="488" t="e">
        <f t="shared" si="13"/>
        <v>#N/A</v>
      </c>
    </row>
    <row r="59" spans="1:14" ht="15" customHeight="1" x14ac:dyDescent="0.2">
      <c r="A59" s="490" t="s">
        <v>466</v>
      </c>
      <c r="B59" s="487">
        <v>173053</v>
      </c>
      <c r="C59" s="487">
        <v>21033</v>
      </c>
      <c r="D59" s="487">
        <v>13631</v>
      </c>
      <c r="E59" s="488">
        <f t="shared" si="11"/>
        <v>101.65177601165408</v>
      </c>
      <c r="F59" s="488">
        <f t="shared" si="11"/>
        <v>87.568175194637575</v>
      </c>
      <c r="G59" s="488">
        <f t="shared" si="11"/>
        <v>102.95317220543807</v>
      </c>
      <c r="H59" s="489" t="str">
        <f t="shared" si="14"/>
        <v/>
      </c>
      <c r="I59" s="488" t="str">
        <f t="shared" si="12"/>
        <v/>
      </c>
      <c r="J59" s="488" t="str">
        <f t="shared" si="10"/>
        <v/>
      </c>
      <c r="K59" s="488" t="str">
        <f t="shared" si="10"/>
        <v/>
      </c>
      <c r="L59" s="488" t="e">
        <f t="shared" si="13"/>
        <v>#N/A</v>
      </c>
    </row>
    <row r="60" spans="1:14" ht="15" customHeight="1" x14ac:dyDescent="0.2">
      <c r="A60" s="490" t="s">
        <v>467</v>
      </c>
      <c r="B60" s="487">
        <v>173697</v>
      </c>
      <c r="C60" s="487">
        <v>21613</v>
      </c>
      <c r="D60" s="487">
        <v>14145</v>
      </c>
      <c r="E60" s="488">
        <f t="shared" si="11"/>
        <v>102.03006326325621</v>
      </c>
      <c r="F60" s="488">
        <f t="shared" si="11"/>
        <v>89.982930180273939</v>
      </c>
      <c r="G60" s="488">
        <f t="shared" si="11"/>
        <v>106.83534743202416</v>
      </c>
      <c r="H60" s="489" t="str">
        <f t="shared" si="14"/>
        <v/>
      </c>
      <c r="I60" s="488" t="str">
        <f t="shared" si="12"/>
        <v/>
      </c>
      <c r="J60" s="488" t="str">
        <f t="shared" si="10"/>
        <v/>
      </c>
      <c r="K60" s="488" t="str">
        <f t="shared" si="10"/>
        <v/>
      </c>
      <c r="L60" s="488" t="e">
        <f t="shared" si="13"/>
        <v>#N/A</v>
      </c>
    </row>
    <row r="61" spans="1:14" ht="15" customHeight="1" x14ac:dyDescent="0.2">
      <c r="A61" s="490">
        <v>42614</v>
      </c>
      <c r="B61" s="487">
        <v>175439</v>
      </c>
      <c r="C61" s="487">
        <v>20808</v>
      </c>
      <c r="D61" s="487">
        <v>14358</v>
      </c>
      <c r="E61" s="488">
        <f t="shared" si="11"/>
        <v>103.0533185307887</v>
      </c>
      <c r="F61" s="488">
        <f t="shared" si="11"/>
        <v>86.631416795037268</v>
      </c>
      <c r="G61" s="488">
        <f t="shared" si="11"/>
        <v>108.4441087613293</v>
      </c>
      <c r="H61" s="489">
        <f t="shared" si="14"/>
        <v>42614</v>
      </c>
      <c r="I61" s="488">
        <f t="shared" si="12"/>
        <v>103.0533185307887</v>
      </c>
      <c r="J61" s="488">
        <f t="shared" si="10"/>
        <v>86.631416795037268</v>
      </c>
      <c r="K61" s="488">
        <f t="shared" si="10"/>
        <v>108.4441087613293</v>
      </c>
      <c r="L61" s="488" t="e">
        <f t="shared" si="13"/>
        <v>#N/A</v>
      </c>
    </row>
    <row r="62" spans="1:14" ht="15" customHeight="1" x14ac:dyDescent="0.2">
      <c r="A62" s="490" t="s">
        <v>468</v>
      </c>
      <c r="B62" s="487">
        <v>175152</v>
      </c>
      <c r="C62" s="487">
        <v>21524</v>
      </c>
      <c r="D62" s="487">
        <v>14453</v>
      </c>
      <c r="E62" s="488">
        <f t="shared" si="11"/>
        <v>102.88473399474863</v>
      </c>
      <c r="F62" s="488">
        <f t="shared" si="11"/>
        <v>89.612390191098712</v>
      </c>
      <c r="G62" s="488">
        <f t="shared" si="11"/>
        <v>109.16163141993958</v>
      </c>
      <c r="H62" s="489" t="str">
        <f t="shared" si="14"/>
        <v/>
      </c>
      <c r="I62" s="488" t="str">
        <f t="shared" si="12"/>
        <v/>
      </c>
      <c r="J62" s="488" t="str">
        <f t="shared" si="10"/>
        <v/>
      </c>
      <c r="K62" s="488" t="str">
        <f t="shared" si="10"/>
        <v/>
      </c>
      <c r="L62" s="488" t="e">
        <f t="shared" si="13"/>
        <v>#N/A</v>
      </c>
    </row>
    <row r="63" spans="1:14" ht="15" customHeight="1" x14ac:dyDescent="0.2">
      <c r="A63" s="490" t="s">
        <v>469</v>
      </c>
      <c r="B63" s="487">
        <v>175927</v>
      </c>
      <c r="C63" s="487">
        <v>20625</v>
      </c>
      <c r="D63" s="487">
        <v>14321</v>
      </c>
      <c r="E63" s="488">
        <f t="shared" si="11"/>
        <v>103.33997098231332</v>
      </c>
      <c r="F63" s="488">
        <f t="shared" si="11"/>
        <v>85.869519963362336</v>
      </c>
      <c r="G63" s="488">
        <f t="shared" si="11"/>
        <v>108.16465256797582</v>
      </c>
      <c r="H63" s="489" t="str">
        <f t="shared" si="14"/>
        <v/>
      </c>
      <c r="I63" s="488" t="str">
        <f t="shared" si="12"/>
        <v/>
      </c>
      <c r="J63" s="488" t="str">
        <f t="shared" si="10"/>
        <v/>
      </c>
      <c r="K63" s="488" t="str">
        <f t="shared" si="10"/>
        <v/>
      </c>
      <c r="L63" s="488" t="e">
        <f t="shared" si="13"/>
        <v>#N/A</v>
      </c>
    </row>
    <row r="64" spans="1:14" ht="15" customHeight="1" x14ac:dyDescent="0.2">
      <c r="A64" s="490" t="s">
        <v>470</v>
      </c>
      <c r="B64" s="487">
        <v>176296</v>
      </c>
      <c r="C64" s="487">
        <v>21127</v>
      </c>
      <c r="D64" s="487">
        <v>14595</v>
      </c>
      <c r="E64" s="488">
        <f t="shared" si="11"/>
        <v>103.55672252865055</v>
      </c>
      <c r="F64" s="488">
        <f t="shared" si="11"/>
        <v>87.959532037137265</v>
      </c>
      <c r="G64" s="488">
        <f t="shared" si="11"/>
        <v>110.23413897280967</v>
      </c>
      <c r="H64" s="489" t="str">
        <f t="shared" si="14"/>
        <v/>
      </c>
      <c r="I64" s="488" t="str">
        <f t="shared" si="12"/>
        <v/>
      </c>
      <c r="J64" s="488" t="str">
        <f t="shared" si="10"/>
        <v/>
      </c>
      <c r="K64" s="488" t="str">
        <f t="shared" si="10"/>
        <v/>
      </c>
      <c r="L64" s="488" t="e">
        <f t="shared" si="13"/>
        <v>#N/A</v>
      </c>
    </row>
    <row r="65" spans="1:12" ht="15" customHeight="1" x14ac:dyDescent="0.2">
      <c r="A65" s="490">
        <v>42979</v>
      </c>
      <c r="B65" s="487">
        <v>178438</v>
      </c>
      <c r="C65" s="487">
        <v>20322</v>
      </c>
      <c r="D65" s="487">
        <v>14812</v>
      </c>
      <c r="E65" s="488">
        <f t="shared" si="11"/>
        <v>104.81493882202291</v>
      </c>
      <c r="F65" s="488">
        <f t="shared" si="11"/>
        <v>84.608018651900579</v>
      </c>
      <c r="G65" s="488">
        <f t="shared" si="11"/>
        <v>111.87311178247734</v>
      </c>
      <c r="H65" s="489">
        <f t="shared" si="14"/>
        <v>42979</v>
      </c>
      <c r="I65" s="488">
        <f t="shared" si="12"/>
        <v>104.81493882202291</v>
      </c>
      <c r="J65" s="488">
        <f t="shared" si="10"/>
        <v>84.608018651900579</v>
      </c>
      <c r="K65" s="488">
        <f t="shared" si="10"/>
        <v>111.87311178247734</v>
      </c>
      <c r="L65" s="488" t="e">
        <f t="shared" si="13"/>
        <v>#N/A</v>
      </c>
    </row>
    <row r="66" spans="1:12" ht="15" customHeight="1" x14ac:dyDescent="0.2">
      <c r="A66" s="490" t="s">
        <v>471</v>
      </c>
      <c r="B66" s="487">
        <v>178272</v>
      </c>
      <c r="C66" s="487">
        <v>20637</v>
      </c>
      <c r="D66" s="487">
        <v>14944</v>
      </c>
      <c r="E66" s="488">
        <f t="shared" si="11"/>
        <v>104.71742999629936</v>
      </c>
      <c r="F66" s="488">
        <f t="shared" si="11"/>
        <v>85.919480411341027</v>
      </c>
      <c r="G66" s="488">
        <f t="shared" si="11"/>
        <v>112.87009063444108</v>
      </c>
      <c r="H66" s="489" t="str">
        <f t="shared" si="14"/>
        <v/>
      </c>
      <c r="I66" s="488" t="str">
        <f t="shared" si="12"/>
        <v/>
      </c>
      <c r="J66" s="488" t="str">
        <f t="shared" si="10"/>
        <v/>
      </c>
      <c r="K66" s="488" t="str">
        <f t="shared" si="10"/>
        <v/>
      </c>
      <c r="L66" s="488" t="e">
        <f t="shared" si="13"/>
        <v>#N/A</v>
      </c>
    </row>
    <row r="67" spans="1:12" ht="15" customHeight="1" x14ac:dyDescent="0.2">
      <c r="A67" s="490" t="s">
        <v>472</v>
      </c>
      <c r="B67" s="487">
        <v>176622</v>
      </c>
      <c r="C67" s="487">
        <v>19808</v>
      </c>
      <c r="D67" s="487">
        <v>14645</v>
      </c>
      <c r="E67" s="488">
        <f t="shared" si="11"/>
        <v>103.74821576471003</v>
      </c>
      <c r="F67" s="488">
        <f t="shared" si="11"/>
        <v>82.468046130146959</v>
      </c>
      <c r="G67" s="488">
        <f t="shared" si="11"/>
        <v>110.61178247734138</v>
      </c>
      <c r="H67" s="489" t="str">
        <f t="shared" si="14"/>
        <v/>
      </c>
      <c r="I67" s="488" t="str">
        <f t="shared" si="12"/>
        <v/>
      </c>
      <c r="J67" s="488" t="str">
        <f t="shared" si="12"/>
        <v/>
      </c>
      <c r="K67" s="488" t="str">
        <f t="shared" si="12"/>
        <v/>
      </c>
      <c r="L67" s="488" t="e">
        <f t="shared" si="13"/>
        <v>#N/A</v>
      </c>
    </row>
    <row r="68" spans="1:12" ht="15" customHeight="1" x14ac:dyDescent="0.2">
      <c r="A68" s="490" t="s">
        <v>473</v>
      </c>
      <c r="B68" s="487">
        <v>177212</v>
      </c>
      <c r="C68" s="487">
        <v>20224</v>
      </c>
      <c r="D68" s="487">
        <v>14886</v>
      </c>
      <c r="E68" s="488">
        <f t="shared" si="11"/>
        <v>104.09478327782379</v>
      </c>
      <c r="F68" s="488">
        <f t="shared" si="11"/>
        <v>84.200008326741326</v>
      </c>
      <c r="G68" s="488">
        <f t="shared" si="11"/>
        <v>112.4320241691843</v>
      </c>
      <c r="H68" s="489" t="str">
        <f t="shared" si="14"/>
        <v/>
      </c>
      <c r="I68" s="488" t="str">
        <f t="shared" si="12"/>
        <v/>
      </c>
      <c r="J68" s="488" t="str">
        <f t="shared" si="12"/>
        <v/>
      </c>
      <c r="K68" s="488" t="str">
        <f t="shared" si="12"/>
        <v/>
      </c>
      <c r="L68" s="488" t="e">
        <f t="shared" si="13"/>
        <v>#N/A</v>
      </c>
    </row>
    <row r="69" spans="1:12" ht="15" customHeight="1" x14ac:dyDescent="0.2">
      <c r="A69" s="490">
        <v>43344</v>
      </c>
      <c r="B69" s="487">
        <v>178915</v>
      </c>
      <c r="C69" s="487">
        <v>19353</v>
      </c>
      <c r="D69" s="487">
        <v>15114</v>
      </c>
      <c r="E69" s="488">
        <f t="shared" si="11"/>
        <v>105.09512984533691</v>
      </c>
      <c r="F69" s="488">
        <f t="shared" si="11"/>
        <v>80.573712477621882</v>
      </c>
      <c r="G69" s="488">
        <f t="shared" si="11"/>
        <v>114.15407854984893</v>
      </c>
      <c r="H69" s="489">
        <f t="shared" si="14"/>
        <v>43344</v>
      </c>
      <c r="I69" s="488">
        <f t="shared" si="12"/>
        <v>105.09512984533691</v>
      </c>
      <c r="J69" s="488">
        <f t="shared" si="12"/>
        <v>80.573712477621882</v>
      </c>
      <c r="K69" s="488">
        <f t="shared" si="12"/>
        <v>114.15407854984893</v>
      </c>
      <c r="L69" s="488" t="e">
        <f t="shared" si="13"/>
        <v>#N/A</v>
      </c>
    </row>
    <row r="70" spans="1:12" ht="15" customHeight="1" x14ac:dyDescent="0.2">
      <c r="A70" s="490" t="s">
        <v>474</v>
      </c>
      <c r="B70" s="487">
        <v>180352</v>
      </c>
      <c r="C70" s="487">
        <v>19811</v>
      </c>
      <c r="D70" s="487">
        <v>15160</v>
      </c>
      <c r="E70" s="488">
        <f t="shared" si="11"/>
        <v>105.93922733066651</v>
      </c>
      <c r="F70" s="488">
        <f t="shared" si="11"/>
        <v>82.480536242141639</v>
      </c>
      <c r="G70" s="488">
        <f t="shared" si="11"/>
        <v>114.50151057401811</v>
      </c>
      <c r="H70" s="489" t="str">
        <f t="shared" si="14"/>
        <v/>
      </c>
      <c r="I70" s="488" t="str">
        <f t="shared" si="12"/>
        <v/>
      </c>
      <c r="J70" s="488" t="str">
        <f t="shared" si="12"/>
        <v/>
      </c>
      <c r="K70" s="488" t="str">
        <f t="shared" si="12"/>
        <v/>
      </c>
      <c r="L70" s="488" t="e">
        <f t="shared" si="13"/>
        <v>#N/A</v>
      </c>
    </row>
    <row r="71" spans="1:12" ht="15" customHeight="1" x14ac:dyDescent="0.2">
      <c r="A71" s="490" t="s">
        <v>475</v>
      </c>
      <c r="B71" s="487">
        <v>178899</v>
      </c>
      <c r="C71" s="487">
        <v>19297</v>
      </c>
      <c r="D71" s="487">
        <v>15095</v>
      </c>
      <c r="E71" s="491">
        <f t="shared" ref="E71:G75" si="15">IF($A$51=37802,IF(COUNTBLANK(B$51:B$70)&gt;0,#N/A,IF(ISBLANK(B71)=FALSE,B71/B$51*100,#N/A)),IF(COUNTBLANK(B$51:B$75)&gt;0,#N/A,B71/B$51*100))</f>
        <v>105.0857314043033</v>
      </c>
      <c r="F71" s="491">
        <f t="shared" si="15"/>
        <v>80.340563720388019</v>
      </c>
      <c r="G71" s="491">
        <f t="shared" si="15"/>
        <v>114.01057401812689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178857</v>
      </c>
      <c r="C72" s="487">
        <v>19648</v>
      </c>
      <c r="D72" s="487">
        <v>15192</v>
      </c>
      <c r="E72" s="491">
        <f t="shared" si="15"/>
        <v>105.06106049659012</v>
      </c>
      <c r="F72" s="491">
        <f t="shared" si="15"/>
        <v>81.801906823764526</v>
      </c>
      <c r="G72" s="491">
        <f t="shared" si="15"/>
        <v>114.74320241691842</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181283</v>
      </c>
      <c r="C73" s="487">
        <v>18857</v>
      </c>
      <c r="D73" s="487">
        <v>15571</v>
      </c>
      <c r="E73" s="491">
        <f t="shared" si="15"/>
        <v>106.48609911830876</v>
      </c>
      <c r="F73" s="491">
        <f t="shared" si="15"/>
        <v>78.508680627836299</v>
      </c>
      <c r="G73" s="491">
        <f t="shared" si="15"/>
        <v>117.60574018126889</v>
      </c>
      <c r="H73" s="492">
        <f>IF(A$51=37802,IF(ISERROR(L73)=TRUE,IF(ISBLANK(A73)=FALSE,IF(MONTH(A73)=MONTH(MAX(A$51:A$75)),A73,""),""),""),IF(ISERROR(L73)=TRUE,IF(MONTH(A73)=MONTH(MAX(A$51:A$75)),A73,""),""))</f>
        <v>43709</v>
      </c>
      <c r="I73" s="488">
        <f t="shared" si="12"/>
        <v>106.48609911830876</v>
      </c>
      <c r="J73" s="488">
        <f t="shared" si="12"/>
        <v>78.508680627836299</v>
      </c>
      <c r="K73" s="488">
        <f t="shared" si="12"/>
        <v>117.60574018126889</v>
      </c>
      <c r="L73" s="488" t="e">
        <f t="shared" si="13"/>
        <v>#N/A</v>
      </c>
    </row>
    <row r="74" spans="1:12" ht="15" customHeight="1" x14ac:dyDescent="0.2">
      <c r="A74" s="490" t="s">
        <v>477</v>
      </c>
      <c r="B74" s="487">
        <v>180735</v>
      </c>
      <c r="C74" s="487">
        <v>19084</v>
      </c>
      <c r="D74" s="487">
        <v>15529</v>
      </c>
      <c r="E74" s="491">
        <f t="shared" si="15"/>
        <v>106.16420251290816</v>
      </c>
      <c r="F74" s="491">
        <f t="shared" si="15"/>
        <v>79.453765768766388</v>
      </c>
      <c r="G74" s="491">
        <f t="shared" si="15"/>
        <v>117.28851963746223</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180907</v>
      </c>
      <c r="C75" s="493">
        <v>18132</v>
      </c>
      <c r="D75" s="493">
        <v>14823</v>
      </c>
      <c r="E75" s="491">
        <f t="shared" si="15"/>
        <v>106.2652357540193</v>
      </c>
      <c r="F75" s="491">
        <f t="shared" si="15"/>
        <v>75.490236895790829</v>
      </c>
      <c r="G75" s="491">
        <f t="shared" si="15"/>
        <v>111.9561933534743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106.48609911830876</v>
      </c>
      <c r="J77" s="488">
        <f>IF(J75&lt;&gt;"",J75,IF(J74&lt;&gt;"",J74,IF(J73&lt;&gt;"",J73,IF(J72&lt;&gt;"",J72,IF(J71&lt;&gt;"",J71,IF(J70&lt;&gt;"",J70,""))))))</f>
        <v>78.508680627836299</v>
      </c>
      <c r="K77" s="488">
        <f>IF(K75&lt;&gt;"",K75,IF(K74&lt;&gt;"",K74,IF(K73&lt;&gt;"",K73,IF(K72&lt;&gt;"",K72,IF(K71&lt;&gt;"",K71,IF(K70&lt;&gt;"",K70,""))))))</f>
        <v>117.60574018126889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+6,5%</v>
      </c>
      <c r="J79" s="488" t="str">
        <f>"GeB - ausschließlich: "&amp;IF(J77&gt;100,"+","")&amp;TEXT(J77-100,"0,0")&amp;"%"</f>
        <v>GeB - ausschließlich: -21,5%</v>
      </c>
      <c r="K79" s="488" t="str">
        <f>"GeB - im Nebenjob: "&amp;IF(K77&gt;100,"+","")&amp;TEXT(K77-100,"0,0")&amp;"%"</f>
        <v>GeB - im Nebenjob: +17,6%</v>
      </c>
    </row>
    <row r="81" spans="9:9" ht="15" customHeight="1" x14ac:dyDescent="0.2">
      <c r="I81" s="488" t="str">
        <f>IF(ISERROR(HLOOKUP(1,I$78:K$79,2,FALSE)),"",HLOOKUP(1,I$78:K$79,2,FALSE))</f>
        <v>GeB - im Nebenjob: +17,6%</v>
      </c>
    </row>
    <row r="82" spans="9:9" ht="15" customHeight="1" x14ac:dyDescent="0.2">
      <c r="I82" s="488" t="str">
        <f>IF(ISERROR(HLOOKUP(2,I$78:K$79,2,FALSE)),"",HLOOKUP(2,I$78:K$79,2,FALSE))</f>
        <v>SvB: +6,5%</v>
      </c>
    </row>
    <row r="83" spans="9:9" ht="15" customHeight="1" x14ac:dyDescent="0.2">
      <c r="I83" s="488" t="str">
        <f>IF(ISERROR(HLOOKUP(3,I$78:K$79,2,FALSE)),"",HLOOKUP(3,I$78:K$79,2,FALSE))</f>
        <v>GeB - ausschließlich: -21,5%</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180907</v>
      </c>
      <c r="E12" s="114">
        <v>180735</v>
      </c>
      <c r="F12" s="114">
        <v>181283</v>
      </c>
      <c r="G12" s="114">
        <v>178857</v>
      </c>
      <c r="H12" s="114">
        <v>178899</v>
      </c>
      <c r="I12" s="115">
        <v>2008</v>
      </c>
      <c r="J12" s="116">
        <v>1.1224210308609885</v>
      </c>
      <c r="N12" s="117"/>
    </row>
    <row r="13" spans="1:15" s="110" customFormat="1" ht="13.5" customHeight="1" x14ac:dyDescent="0.2">
      <c r="A13" s="118" t="s">
        <v>105</v>
      </c>
      <c r="B13" s="119" t="s">
        <v>106</v>
      </c>
      <c r="C13" s="113">
        <v>52.215226608146729</v>
      </c>
      <c r="D13" s="114">
        <v>94461</v>
      </c>
      <c r="E13" s="114">
        <v>94177</v>
      </c>
      <c r="F13" s="114">
        <v>94797</v>
      </c>
      <c r="G13" s="114">
        <v>93585</v>
      </c>
      <c r="H13" s="114">
        <v>93507</v>
      </c>
      <c r="I13" s="115">
        <v>954</v>
      </c>
      <c r="J13" s="116">
        <v>1.0202444736757676</v>
      </c>
    </row>
    <row r="14" spans="1:15" s="110" customFormat="1" ht="13.5" customHeight="1" x14ac:dyDescent="0.2">
      <c r="A14" s="120"/>
      <c r="B14" s="119" t="s">
        <v>107</v>
      </c>
      <c r="C14" s="113">
        <v>47.784773391853271</v>
      </c>
      <c r="D14" s="114">
        <v>86446</v>
      </c>
      <c r="E14" s="114">
        <v>86558</v>
      </c>
      <c r="F14" s="114">
        <v>86486</v>
      </c>
      <c r="G14" s="114">
        <v>85272</v>
      </c>
      <c r="H14" s="114">
        <v>85392</v>
      </c>
      <c r="I14" s="115">
        <v>1054</v>
      </c>
      <c r="J14" s="116">
        <v>1.2343076634813566</v>
      </c>
    </row>
    <row r="15" spans="1:15" s="110" customFormat="1" ht="13.5" customHeight="1" x14ac:dyDescent="0.2">
      <c r="A15" s="118" t="s">
        <v>105</v>
      </c>
      <c r="B15" s="121" t="s">
        <v>108</v>
      </c>
      <c r="C15" s="113">
        <v>10.246701343784375</v>
      </c>
      <c r="D15" s="114">
        <v>18537</v>
      </c>
      <c r="E15" s="114">
        <v>19201</v>
      </c>
      <c r="F15" s="114">
        <v>19221</v>
      </c>
      <c r="G15" s="114">
        <v>17804</v>
      </c>
      <c r="H15" s="114">
        <v>18371</v>
      </c>
      <c r="I15" s="115">
        <v>166</v>
      </c>
      <c r="J15" s="116">
        <v>0.90359806216319194</v>
      </c>
    </row>
    <row r="16" spans="1:15" s="110" customFormat="1" ht="13.5" customHeight="1" x14ac:dyDescent="0.2">
      <c r="A16" s="118"/>
      <c r="B16" s="121" t="s">
        <v>109</v>
      </c>
      <c r="C16" s="113">
        <v>68.515867268817686</v>
      </c>
      <c r="D16" s="114">
        <v>123950</v>
      </c>
      <c r="E16" s="114">
        <v>123633</v>
      </c>
      <c r="F16" s="114">
        <v>124298</v>
      </c>
      <c r="G16" s="114">
        <v>123902</v>
      </c>
      <c r="H16" s="114">
        <v>123888</v>
      </c>
      <c r="I16" s="115">
        <v>62</v>
      </c>
      <c r="J16" s="116">
        <v>5.0045202118042101E-2</v>
      </c>
    </row>
    <row r="17" spans="1:10" s="110" customFormat="1" ht="13.5" customHeight="1" x14ac:dyDescent="0.2">
      <c r="A17" s="118"/>
      <c r="B17" s="121" t="s">
        <v>110</v>
      </c>
      <c r="C17" s="113">
        <v>20.041789427717003</v>
      </c>
      <c r="D17" s="114">
        <v>36257</v>
      </c>
      <c r="E17" s="114">
        <v>35774</v>
      </c>
      <c r="F17" s="114">
        <v>35699</v>
      </c>
      <c r="G17" s="114">
        <v>35203</v>
      </c>
      <c r="H17" s="114">
        <v>34756</v>
      </c>
      <c r="I17" s="115">
        <v>1501</v>
      </c>
      <c r="J17" s="116">
        <v>4.3186787892737941</v>
      </c>
    </row>
    <row r="18" spans="1:10" s="110" customFormat="1" ht="13.5" customHeight="1" x14ac:dyDescent="0.2">
      <c r="A18" s="120"/>
      <c r="B18" s="121" t="s">
        <v>111</v>
      </c>
      <c r="C18" s="113">
        <v>1.1956419596809411</v>
      </c>
      <c r="D18" s="114">
        <v>2163</v>
      </c>
      <c r="E18" s="114">
        <v>2127</v>
      </c>
      <c r="F18" s="114">
        <v>2065</v>
      </c>
      <c r="G18" s="114">
        <v>1948</v>
      </c>
      <c r="H18" s="114">
        <v>1884</v>
      </c>
      <c r="I18" s="115">
        <v>279</v>
      </c>
      <c r="J18" s="116">
        <v>14.80891719745223</v>
      </c>
    </row>
    <row r="19" spans="1:10" s="110" customFormat="1" ht="13.5" customHeight="1" x14ac:dyDescent="0.2">
      <c r="A19" s="120"/>
      <c r="B19" s="121" t="s">
        <v>112</v>
      </c>
      <c r="C19" s="113">
        <v>0.4013111709331314</v>
      </c>
      <c r="D19" s="114">
        <v>726</v>
      </c>
      <c r="E19" s="114">
        <v>721</v>
      </c>
      <c r="F19" s="114">
        <v>705</v>
      </c>
      <c r="G19" s="114">
        <v>583</v>
      </c>
      <c r="H19" s="114">
        <v>557</v>
      </c>
      <c r="I19" s="115">
        <v>169</v>
      </c>
      <c r="J19" s="116">
        <v>30.341113105924595</v>
      </c>
    </row>
    <row r="20" spans="1:10" s="110" customFormat="1" ht="13.5" customHeight="1" x14ac:dyDescent="0.2">
      <c r="A20" s="118" t="s">
        <v>113</v>
      </c>
      <c r="B20" s="122" t="s">
        <v>114</v>
      </c>
      <c r="C20" s="113">
        <v>71.769472712498683</v>
      </c>
      <c r="D20" s="114">
        <v>129836</v>
      </c>
      <c r="E20" s="114">
        <v>129734</v>
      </c>
      <c r="F20" s="114">
        <v>130595</v>
      </c>
      <c r="G20" s="114">
        <v>128697</v>
      </c>
      <c r="H20" s="114">
        <v>128854</v>
      </c>
      <c r="I20" s="115">
        <v>982</v>
      </c>
      <c r="J20" s="116">
        <v>0.76210284508047865</v>
      </c>
    </row>
    <row r="21" spans="1:10" s="110" customFormat="1" ht="13.5" customHeight="1" x14ac:dyDescent="0.2">
      <c r="A21" s="120"/>
      <c r="B21" s="122" t="s">
        <v>115</v>
      </c>
      <c r="C21" s="113">
        <v>28.230527287501314</v>
      </c>
      <c r="D21" s="114">
        <v>51071</v>
      </c>
      <c r="E21" s="114">
        <v>51001</v>
      </c>
      <c r="F21" s="114">
        <v>50688</v>
      </c>
      <c r="G21" s="114">
        <v>50160</v>
      </c>
      <c r="H21" s="114">
        <v>50045</v>
      </c>
      <c r="I21" s="115">
        <v>1026</v>
      </c>
      <c r="J21" s="116">
        <v>2.0501548606254372</v>
      </c>
    </row>
    <row r="22" spans="1:10" s="110" customFormat="1" ht="13.5" customHeight="1" x14ac:dyDescent="0.2">
      <c r="A22" s="118" t="s">
        <v>113</v>
      </c>
      <c r="B22" s="122" t="s">
        <v>116</v>
      </c>
      <c r="C22" s="113">
        <v>84.592083225082504</v>
      </c>
      <c r="D22" s="114">
        <v>153033</v>
      </c>
      <c r="E22" s="114">
        <v>153413</v>
      </c>
      <c r="F22" s="114">
        <v>153910</v>
      </c>
      <c r="G22" s="114">
        <v>152099</v>
      </c>
      <c r="H22" s="114">
        <v>152481</v>
      </c>
      <c r="I22" s="115">
        <v>552</v>
      </c>
      <c r="J22" s="116">
        <v>0.36201231628858677</v>
      </c>
    </row>
    <row r="23" spans="1:10" s="110" customFormat="1" ht="13.5" customHeight="1" x14ac:dyDescent="0.2">
      <c r="A23" s="123"/>
      <c r="B23" s="124" t="s">
        <v>117</v>
      </c>
      <c r="C23" s="125">
        <v>15.38138380493845</v>
      </c>
      <c r="D23" s="114">
        <v>27826</v>
      </c>
      <c r="E23" s="114">
        <v>27280</v>
      </c>
      <c r="F23" s="114">
        <v>27327</v>
      </c>
      <c r="G23" s="114">
        <v>26708</v>
      </c>
      <c r="H23" s="114">
        <v>26367</v>
      </c>
      <c r="I23" s="115">
        <v>1459</v>
      </c>
      <c r="J23" s="116">
        <v>5.5334319414419539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32955</v>
      </c>
      <c r="E26" s="114">
        <v>34613</v>
      </c>
      <c r="F26" s="114">
        <v>34428</v>
      </c>
      <c r="G26" s="114">
        <v>34840</v>
      </c>
      <c r="H26" s="140">
        <v>34392</v>
      </c>
      <c r="I26" s="115">
        <v>-1437</v>
      </c>
      <c r="J26" s="116">
        <v>-4.1782972784368457</v>
      </c>
    </row>
    <row r="27" spans="1:10" s="110" customFormat="1" ht="13.5" customHeight="1" x14ac:dyDescent="0.2">
      <c r="A27" s="118" t="s">
        <v>105</v>
      </c>
      <c r="B27" s="119" t="s">
        <v>106</v>
      </c>
      <c r="C27" s="113">
        <v>42.812926718252164</v>
      </c>
      <c r="D27" s="115">
        <v>14109</v>
      </c>
      <c r="E27" s="114">
        <v>14688</v>
      </c>
      <c r="F27" s="114">
        <v>14600</v>
      </c>
      <c r="G27" s="114">
        <v>14597</v>
      </c>
      <c r="H27" s="140">
        <v>14448</v>
      </c>
      <c r="I27" s="115">
        <v>-339</v>
      </c>
      <c r="J27" s="116">
        <v>-2.346345514950166</v>
      </c>
    </row>
    <row r="28" spans="1:10" s="110" customFormat="1" ht="13.5" customHeight="1" x14ac:dyDescent="0.2">
      <c r="A28" s="120"/>
      <c r="B28" s="119" t="s">
        <v>107</v>
      </c>
      <c r="C28" s="113">
        <v>57.187073281747836</v>
      </c>
      <c r="D28" s="115">
        <v>18846</v>
      </c>
      <c r="E28" s="114">
        <v>19925</v>
      </c>
      <c r="F28" s="114">
        <v>19828</v>
      </c>
      <c r="G28" s="114">
        <v>20243</v>
      </c>
      <c r="H28" s="140">
        <v>19944</v>
      </c>
      <c r="I28" s="115">
        <v>-1098</v>
      </c>
      <c r="J28" s="116">
        <v>-5.5054151624548737</v>
      </c>
    </row>
    <row r="29" spans="1:10" s="110" customFormat="1" ht="13.5" customHeight="1" x14ac:dyDescent="0.2">
      <c r="A29" s="118" t="s">
        <v>105</v>
      </c>
      <c r="B29" s="121" t="s">
        <v>108</v>
      </c>
      <c r="C29" s="113">
        <v>20.257927476862388</v>
      </c>
      <c r="D29" s="115">
        <v>6676</v>
      </c>
      <c r="E29" s="114">
        <v>7263</v>
      </c>
      <c r="F29" s="114">
        <v>7008</v>
      </c>
      <c r="G29" s="114">
        <v>7407</v>
      </c>
      <c r="H29" s="140">
        <v>6965</v>
      </c>
      <c r="I29" s="115">
        <v>-289</v>
      </c>
      <c r="J29" s="116">
        <v>-4.1493180186647525</v>
      </c>
    </row>
    <row r="30" spans="1:10" s="110" customFormat="1" ht="13.5" customHeight="1" x14ac:dyDescent="0.2">
      <c r="A30" s="118"/>
      <c r="B30" s="121" t="s">
        <v>109</v>
      </c>
      <c r="C30" s="113">
        <v>50.456683356091638</v>
      </c>
      <c r="D30" s="115">
        <v>16628</v>
      </c>
      <c r="E30" s="114">
        <v>17501</v>
      </c>
      <c r="F30" s="114">
        <v>17547</v>
      </c>
      <c r="G30" s="114">
        <v>17609</v>
      </c>
      <c r="H30" s="140">
        <v>17553</v>
      </c>
      <c r="I30" s="115">
        <v>-925</v>
      </c>
      <c r="J30" s="116">
        <v>-5.2697544579274203</v>
      </c>
    </row>
    <row r="31" spans="1:10" s="110" customFormat="1" ht="13.5" customHeight="1" x14ac:dyDescent="0.2">
      <c r="A31" s="118"/>
      <c r="B31" s="121" t="s">
        <v>110</v>
      </c>
      <c r="C31" s="113">
        <v>15.955090274616902</v>
      </c>
      <c r="D31" s="115">
        <v>5258</v>
      </c>
      <c r="E31" s="114">
        <v>5407</v>
      </c>
      <c r="F31" s="114">
        <v>5433</v>
      </c>
      <c r="G31" s="114">
        <v>5392</v>
      </c>
      <c r="H31" s="140">
        <v>5450</v>
      </c>
      <c r="I31" s="115">
        <v>-192</v>
      </c>
      <c r="J31" s="116">
        <v>-3.522935779816514</v>
      </c>
    </row>
    <row r="32" spans="1:10" s="110" customFormat="1" ht="13.5" customHeight="1" x14ac:dyDescent="0.2">
      <c r="A32" s="120"/>
      <c r="B32" s="121" t="s">
        <v>111</v>
      </c>
      <c r="C32" s="113">
        <v>13.33029889242907</v>
      </c>
      <c r="D32" s="115">
        <v>4393</v>
      </c>
      <c r="E32" s="114">
        <v>4442</v>
      </c>
      <c r="F32" s="114">
        <v>4440</v>
      </c>
      <c r="G32" s="114">
        <v>4432</v>
      </c>
      <c r="H32" s="140">
        <v>4423</v>
      </c>
      <c r="I32" s="115">
        <v>-30</v>
      </c>
      <c r="J32" s="116">
        <v>-0.67827266561157584</v>
      </c>
    </row>
    <row r="33" spans="1:10" s="110" customFormat="1" ht="13.5" customHeight="1" x14ac:dyDescent="0.2">
      <c r="A33" s="120"/>
      <c r="B33" s="121" t="s">
        <v>112</v>
      </c>
      <c r="C33" s="113">
        <v>1.332119556971628</v>
      </c>
      <c r="D33" s="115">
        <v>439</v>
      </c>
      <c r="E33" s="114">
        <v>441</v>
      </c>
      <c r="F33" s="114">
        <v>425</v>
      </c>
      <c r="G33" s="114">
        <v>371</v>
      </c>
      <c r="H33" s="140">
        <v>396</v>
      </c>
      <c r="I33" s="115">
        <v>43</v>
      </c>
      <c r="J33" s="116">
        <v>10.858585858585858</v>
      </c>
    </row>
    <row r="34" spans="1:10" s="110" customFormat="1" ht="13.5" customHeight="1" x14ac:dyDescent="0.2">
      <c r="A34" s="118" t="s">
        <v>113</v>
      </c>
      <c r="B34" s="122" t="s">
        <v>116</v>
      </c>
      <c r="C34" s="113">
        <v>79.4446973145198</v>
      </c>
      <c r="D34" s="115">
        <v>26181</v>
      </c>
      <c r="E34" s="114">
        <v>27484</v>
      </c>
      <c r="F34" s="114">
        <v>27433</v>
      </c>
      <c r="G34" s="114">
        <v>27940</v>
      </c>
      <c r="H34" s="140">
        <v>27601</v>
      </c>
      <c r="I34" s="115">
        <v>-1420</v>
      </c>
      <c r="J34" s="116">
        <v>-5.1447411325676606</v>
      </c>
    </row>
    <row r="35" spans="1:10" s="110" customFormat="1" ht="13.5" customHeight="1" x14ac:dyDescent="0.2">
      <c r="A35" s="118"/>
      <c r="B35" s="119" t="s">
        <v>117</v>
      </c>
      <c r="C35" s="113">
        <v>20.40358064026703</v>
      </c>
      <c r="D35" s="115">
        <v>6724</v>
      </c>
      <c r="E35" s="114">
        <v>7072</v>
      </c>
      <c r="F35" s="114">
        <v>6946</v>
      </c>
      <c r="G35" s="114">
        <v>6847</v>
      </c>
      <c r="H35" s="140">
        <v>6740</v>
      </c>
      <c r="I35" s="115">
        <v>-16</v>
      </c>
      <c r="J35" s="116">
        <v>-0.23738872403560832</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18132</v>
      </c>
      <c r="E37" s="114">
        <v>19084</v>
      </c>
      <c r="F37" s="114">
        <v>18857</v>
      </c>
      <c r="G37" s="114">
        <v>19648</v>
      </c>
      <c r="H37" s="140">
        <v>19297</v>
      </c>
      <c r="I37" s="115">
        <v>-1165</v>
      </c>
      <c r="J37" s="116">
        <v>-6.0372078561434419</v>
      </c>
    </row>
    <row r="38" spans="1:10" s="110" customFormat="1" ht="13.5" customHeight="1" x14ac:dyDescent="0.2">
      <c r="A38" s="118" t="s">
        <v>105</v>
      </c>
      <c r="B38" s="119" t="s">
        <v>106</v>
      </c>
      <c r="C38" s="113">
        <v>40.955217295389367</v>
      </c>
      <c r="D38" s="115">
        <v>7426</v>
      </c>
      <c r="E38" s="114">
        <v>7736</v>
      </c>
      <c r="F38" s="114">
        <v>7592</v>
      </c>
      <c r="G38" s="114">
        <v>7867</v>
      </c>
      <c r="H38" s="140">
        <v>7759</v>
      </c>
      <c r="I38" s="115">
        <v>-333</v>
      </c>
      <c r="J38" s="116">
        <v>-4.2917901791467976</v>
      </c>
    </row>
    <row r="39" spans="1:10" s="110" customFormat="1" ht="13.5" customHeight="1" x14ac:dyDescent="0.2">
      <c r="A39" s="120"/>
      <c r="B39" s="119" t="s">
        <v>107</v>
      </c>
      <c r="C39" s="113">
        <v>59.044782704610633</v>
      </c>
      <c r="D39" s="115">
        <v>10706</v>
      </c>
      <c r="E39" s="114">
        <v>11348</v>
      </c>
      <c r="F39" s="114">
        <v>11265</v>
      </c>
      <c r="G39" s="114">
        <v>11781</v>
      </c>
      <c r="H39" s="140">
        <v>11538</v>
      </c>
      <c r="I39" s="115">
        <v>-832</v>
      </c>
      <c r="J39" s="116">
        <v>-7.2109551048708616</v>
      </c>
    </row>
    <row r="40" spans="1:10" s="110" customFormat="1" ht="13.5" customHeight="1" x14ac:dyDescent="0.2">
      <c r="A40" s="118" t="s">
        <v>105</v>
      </c>
      <c r="B40" s="121" t="s">
        <v>108</v>
      </c>
      <c r="C40" s="113">
        <v>27.388043238473418</v>
      </c>
      <c r="D40" s="115">
        <v>4966</v>
      </c>
      <c r="E40" s="114">
        <v>5366</v>
      </c>
      <c r="F40" s="114">
        <v>5123</v>
      </c>
      <c r="G40" s="114">
        <v>5661</v>
      </c>
      <c r="H40" s="140">
        <v>5220</v>
      </c>
      <c r="I40" s="115">
        <v>-254</v>
      </c>
      <c r="J40" s="116">
        <v>-4.8659003831417627</v>
      </c>
    </row>
    <row r="41" spans="1:10" s="110" customFormat="1" ht="13.5" customHeight="1" x14ac:dyDescent="0.2">
      <c r="A41" s="118"/>
      <c r="B41" s="121" t="s">
        <v>109</v>
      </c>
      <c r="C41" s="113">
        <v>34.70108096183543</v>
      </c>
      <c r="D41" s="115">
        <v>6292</v>
      </c>
      <c r="E41" s="114">
        <v>6736</v>
      </c>
      <c r="F41" s="114">
        <v>6717</v>
      </c>
      <c r="G41" s="114">
        <v>6928</v>
      </c>
      <c r="H41" s="140">
        <v>6968</v>
      </c>
      <c r="I41" s="115">
        <v>-676</v>
      </c>
      <c r="J41" s="116">
        <v>-9.7014925373134329</v>
      </c>
    </row>
    <row r="42" spans="1:10" s="110" customFormat="1" ht="13.5" customHeight="1" x14ac:dyDescent="0.2">
      <c r="A42" s="118"/>
      <c r="B42" s="121" t="s">
        <v>110</v>
      </c>
      <c r="C42" s="113">
        <v>14.830134568718288</v>
      </c>
      <c r="D42" s="115">
        <v>2689</v>
      </c>
      <c r="E42" s="114">
        <v>2742</v>
      </c>
      <c r="F42" s="114">
        <v>2781</v>
      </c>
      <c r="G42" s="114">
        <v>2823</v>
      </c>
      <c r="H42" s="140">
        <v>2899</v>
      </c>
      <c r="I42" s="115">
        <v>-210</v>
      </c>
      <c r="J42" s="116">
        <v>-7.2438771990341495</v>
      </c>
    </row>
    <row r="43" spans="1:10" s="110" customFormat="1" ht="13.5" customHeight="1" x14ac:dyDescent="0.2">
      <c r="A43" s="120"/>
      <c r="B43" s="121" t="s">
        <v>111</v>
      </c>
      <c r="C43" s="113">
        <v>23.080741230972865</v>
      </c>
      <c r="D43" s="115">
        <v>4185</v>
      </c>
      <c r="E43" s="114">
        <v>4240</v>
      </c>
      <c r="F43" s="114">
        <v>4236</v>
      </c>
      <c r="G43" s="114">
        <v>4236</v>
      </c>
      <c r="H43" s="140">
        <v>4209</v>
      </c>
      <c r="I43" s="115">
        <v>-24</v>
      </c>
      <c r="J43" s="116">
        <v>-0.57020669992872419</v>
      </c>
    </row>
    <row r="44" spans="1:10" s="110" customFormat="1" ht="13.5" customHeight="1" x14ac:dyDescent="0.2">
      <c r="A44" s="120"/>
      <c r="B44" s="121" t="s">
        <v>112</v>
      </c>
      <c r="C44" s="113">
        <v>2.0516214427531434</v>
      </c>
      <c r="D44" s="115">
        <v>372</v>
      </c>
      <c r="E44" s="114">
        <v>381</v>
      </c>
      <c r="F44" s="114">
        <v>371</v>
      </c>
      <c r="G44" s="114">
        <v>325</v>
      </c>
      <c r="H44" s="140">
        <v>334</v>
      </c>
      <c r="I44" s="115">
        <v>38</v>
      </c>
      <c r="J44" s="116">
        <v>11.377245508982035</v>
      </c>
    </row>
    <row r="45" spans="1:10" s="110" customFormat="1" ht="13.5" customHeight="1" x14ac:dyDescent="0.2">
      <c r="A45" s="118" t="s">
        <v>113</v>
      </c>
      <c r="B45" s="122" t="s">
        <v>116</v>
      </c>
      <c r="C45" s="113">
        <v>80.873593646591658</v>
      </c>
      <c r="D45" s="115">
        <v>14664</v>
      </c>
      <c r="E45" s="114">
        <v>15358</v>
      </c>
      <c r="F45" s="114">
        <v>15196</v>
      </c>
      <c r="G45" s="114">
        <v>15955</v>
      </c>
      <c r="H45" s="140">
        <v>15610</v>
      </c>
      <c r="I45" s="115">
        <v>-946</v>
      </c>
      <c r="J45" s="116">
        <v>-6.0602178090967325</v>
      </c>
    </row>
    <row r="46" spans="1:10" s="110" customFormat="1" ht="13.5" customHeight="1" x14ac:dyDescent="0.2">
      <c r="A46" s="118"/>
      <c r="B46" s="119" t="s">
        <v>117</v>
      </c>
      <c r="C46" s="113">
        <v>18.85065078314582</v>
      </c>
      <c r="D46" s="115">
        <v>3418</v>
      </c>
      <c r="E46" s="114">
        <v>3669</v>
      </c>
      <c r="F46" s="114">
        <v>3612</v>
      </c>
      <c r="G46" s="114">
        <v>3640</v>
      </c>
      <c r="H46" s="140">
        <v>3636</v>
      </c>
      <c r="I46" s="115">
        <v>-218</v>
      </c>
      <c r="J46" s="116">
        <v>-5.9955995599559957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14823</v>
      </c>
      <c r="E48" s="114">
        <v>15529</v>
      </c>
      <c r="F48" s="114">
        <v>15571</v>
      </c>
      <c r="G48" s="114">
        <v>15192</v>
      </c>
      <c r="H48" s="140">
        <v>15095</v>
      </c>
      <c r="I48" s="115">
        <v>-272</v>
      </c>
      <c r="J48" s="116">
        <v>-1.8019211659489898</v>
      </c>
    </row>
    <row r="49" spans="1:12" s="110" customFormat="1" ht="13.5" customHeight="1" x14ac:dyDescent="0.2">
      <c r="A49" s="118" t="s">
        <v>105</v>
      </c>
      <c r="B49" s="119" t="s">
        <v>106</v>
      </c>
      <c r="C49" s="113">
        <v>45.085340349456928</v>
      </c>
      <c r="D49" s="115">
        <v>6683</v>
      </c>
      <c r="E49" s="114">
        <v>6952</v>
      </c>
      <c r="F49" s="114">
        <v>7008</v>
      </c>
      <c r="G49" s="114">
        <v>6730</v>
      </c>
      <c r="H49" s="140">
        <v>6689</v>
      </c>
      <c r="I49" s="115">
        <v>-6</v>
      </c>
      <c r="J49" s="116">
        <v>-8.9699506652713409E-2</v>
      </c>
    </row>
    <row r="50" spans="1:12" s="110" customFormat="1" ht="13.5" customHeight="1" x14ac:dyDescent="0.2">
      <c r="A50" s="120"/>
      <c r="B50" s="119" t="s">
        <v>107</v>
      </c>
      <c r="C50" s="113">
        <v>54.914659650543072</v>
      </c>
      <c r="D50" s="115">
        <v>8140</v>
      </c>
      <c r="E50" s="114">
        <v>8577</v>
      </c>
      <c r="F50" s="114">
        <v>8563</v>
      </c>
      <c r="G50" s="114">
        <v>8462</v>
      </c>
      <c r="H50" s="140">
        <v>8406</v>
      </c>
      <c r="I50" s="115">
        <v>-266</v>
      </c>
      <c r="J50" s="116">
        <v>-3.1644063763978112</v>
      </c>
    </row>
    <row r="51" spans="1:12" s="110" customFormat="1" ht="13.5" customHeight="1" x14ac:dyDescent="0.2">
      <c r="A51" s="118" t="s">
        <v>105</v>
      </c>
      <c r="B51" s="121" t="s">
        <v>108</v>
      </c>
      <c r="C51" s="113">
        <v>11.536126290224651</v>
      </c>
      <c r="D51" s="115">
        <v>1710</v>
      </c>
      <c r="E51" s="114">
        <v>1897</v>
      </c>
      <c r="F51" s="114">
        <v>1885</v>
      </c>
      <c r="G51" s="114">
        <v>1746</v>
      </c>
      <c r="H51" s="140">
        <v>1745</v>
      </c>
      <c r="I51" s="115">
        <v>-35</v>
      </c>
      <c r="J51" s="116">
        <v>-2.005730659025788</v>
      </c>
    </row>
    <row r="52" spans="1:12" s="110" customFormat="1" ht="13.5" customHeight="1" x14ac:dyDescent="0.2">
      <c r="A52" s="118"/>
      <c r="B52" s="121" t="s">
        <v>109</v>
      </c>
      <c r="C52" s="113">
        <v>69.729474465357896</v>
      </c>
      <c r="D52" s="115">
        <v>10336</v>
      </c>
      <c r="E52" s="114">
        <v>10765</v>
      </c>
      <c r="F52" s="114">
        <v>10830</v>
      </c>
      <c r="G52" s="114">
        <v>10681</v>
      </c>
      <c r="H52" s="140">
        <v>10585</v>
      </c>
      <c r="I52" s="115">
        <v>-249</v>
      </c>
      <c r="J52" s="116">
        <v>-2.3523854511100613</v>
      </c>
    </row>
    <row r="53" spans="1:12" s="110" customFormat="1" ht="13.5" customHeight="1" x14ac:dyDescent="0.2">
      <c r="A53" s="118"/>
      <c r="B53" s="121" t="s">
        <v>110</v>
      </c>
      <c r="C53" s="113">
        <v>17.331174526074342</v>
      </c>
      <c r="D53" s="115">
        <v>2569</v>
      </c>
      <c r="E53" s="114">
        <v>2665</v>
      </c>
      <c r="F53" s="114">
        <v>2652</v>
      </c>
      <c r="G53" s="114">
        <v>2569</v>
      </c>
      <c r="H53" s="140">
        <v>2551</v>
      </c>
      <c r="I53" s="115">
        <v>18</v>
      </c>
      <c r="J53" s="116">
        <v>0.70560564484515875</v>
      </c>
    </row>
    <row r="54" spans="1:12" s="110" customFormat="1" ht="13.5" customHeight="1" x14ac:dyDescent="0.2">
      <c r="A54" s="120"/>
      <c r="B54" s="121" t="s">
        <v>111</v>
      </c>
      <c r="C54" s="113">
        <v>1.4032247183431155</v>
      </c>
      <c r="D54" s="115">
        <v>208</v>
      </c>
      <c r="E54" s="114">
        <v>202</v>
      </c>
      <c r="F54" s="114">
        <v>204</v>
      </c>
      <c r="G54" s="114">
        <v>196</v>
      </c>
      <c r="H54" s="140">
        <v>214</v>
      </c>
      <c r="I54" s="115">
        <v>-6</v>
      </c>
      <c r="J54" s="116">
        <v>-2.8037383177570092</v>
      </c>
    </row>
    <row r="55" spans="1:12" s="110" customFormat="1" ht="13.5" customHeight="1" x14ac:dyDescent="0.2">
      <c r="A55" s="120"/>
      <c r="B55" s="121" t="s">
        <v>112</v>
      </c>
      <c r="C55" s="113">
        <v>0.45200026985090735</v>
      </c>
      <c r="D55" s="115">
        <v>67</v>
      </c>
      <c r="E55" s="114">
        <v>60</v>
      </c>
      <c r="F55" s="114">
        <v>54</v>
      </c>
      <c r="G55" s="114">
        <v>46</v>
      </c>
      <c r="H55" s="140">
        <v>62</v>
      </c>
      <c r="I55" s="115">
        <v>5</v>
      </c>
      <c r="J55" s="116">
        <v>8.064516129032258</v>
      </c>
    </row>
    <row r="56" spans="1:12" s="110" customFormat="1" ht="13.5" customHeight="1" x14ac:dyDescent="0.2">
      <c r="A56" s="118" t="s">
        <v>113</v>
      </c>
      <c r="B56" s="122" t="s">
        <v>116</v>
      </c>
      <c r="C56" s="113">
        <v>77.696822505565677</v>
      </c>
      <c r="D56" s="115">
        <v>11517</v>
      </c>
      <c r="E56" s="114">
        <v>12126</v>
      </c>
      <c r="F56" s="114">
        <v>12237</v>
      </c>
      <c r="G56" s="114">
        <v>11985</v>
      </c>
      <c r="H56" s="140">
        <v>11991</v>
      </c>
      <c r="I56" s="115">
        <v>-474</v>
      </c>
      <c r="J56" s="116">
        <v>-3.952964723542657</v>
      </c>
    </row>
    <row r="57" spans="1:12" s="110" customFormat="1" ht="13.5" customHeight="1" x14ac:dyDescent="0.2">
      <c r="A57" s="142"/>
      <c r="B57" s="124" t="s">
        <v>117</v>
      </c>
      <c r="C57" s="125">
        <v>22.303177494434326</v>
      </c>
      <c r="D57" s="143">
        <v>3306</v>
      </c>
      <c r="E57" s="144">
        <v>3403</v>
      </c>
      <c r="F57" s="144">
        <v>3334</v>
      </c>
      <c r="G57" s="144">
        <v>3207</v>
      </c>
      <c r="H57" s="145">
        <v>3104</v>
      </c>
      <c r="I57" s="143">
        <v>202</v>
      </c>
      <c r="J57" s="146">
        <v>6.5077319587628866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180907</v>
      </c>
      <c r="E12" s="236">
        <v>180735</v>
      </c>
      <c r="F12" s="114">
        <v>181283</v>
      </c>
      <c r="G12" s="114">
        <v>178857</v>
      </c>
      <c r="H12" s="140">
        <v>178899</v>
      </c>
      <c r="I12" s="115">
        <v>2008</v>
      </c>
      <c r="J12" s="116">
        <v>1.1224210308609885</v>
      </c>
    </row>
    <row r="13" spans="1:15" s="110" customFormat="1" ht="12" customHeight="1" x14ac:dyDescent="0.2">
      <c r="A13" s="118" t="s">
        <v>105</v>
      </c>
      <c r="B13" s="119" t="s">
        <v>106</v>
      </c>
      <c r="C13" s="113">
        <v>52.215226608146729</v>
      </c>
      <c r="D13" s="115">
        <v>94461</v>
      </c>
      <c r="E13" s="114">
        <v>94177</v>
      </c>
      <c r="F13" s="114">
        <v>94797</v>
      </c>
      <c r="G13" s="114">
        <v>93585</v>
      </c>
      <c r="H13" s="140">
        <v>93507</v>
      </c>
      <c r="I13" s="115">
        <v>954</v>
      </c>
      <c r="J13" s="116">
        <v>1.0202444736757676</v>
      </c>
    </row>
    <row r="14" spans="1:15" s="110" customFormat="1" ht="12" customHeight="1" x14ac:dyDescent="0.2">
      <c r="A14" s="118"/>
      <c r="B14" s="119" t="s">
        <v>107</v>
      </c>
      <c r="C14" s="113">
        <v>47.784773391853271</v>
      </c>
      <c r="D14" s="115">
        <v>86446</v>
      </c>
      <c r="E14" s="114">
        <v>86558</v>
      </c>
      <c r="F14" s="114">
        <v>86486</v>
      </c>
      <c r="G14" s="114">
        <v>85272</v>
      </c>
      <c r="H14" s="140">
        <v>85392</v>
      </c>
      <c r="I14" s="115">
        <v>1054</v>
      </c>
      <c r="J14" s="116">
        <v>1.2343076634813566</v>
      </c>
    </row>
    <row r="15" spans="1:15" s="110" customFormat="1" ht="12" customHeight="1" x14ac:dyDescent="0.2">
      <c r="A15" s="118" t="s">
        <v>105</v>
      </c>
      <c r="B15" s="121" t="s">
        <v>108</v>
      </c>
      <c r="C15" s="113">
        <v>10.246701343784375</v>
      </c>
      <c r="D15" s="115">
        <v>18537</v>
      </c>
      <c r="E15" s="114">
        <v>19201</v>
      </c>
      <c r="F15" s="114">
        <v>19221</v>
      </c>
      <c r="G15" s="114">
        <v>17804</v>
      </c>
      <c r="H15" s="140">
        <v>18371</v>
      </c>
      <c r="I15" s="115">
        <v>166</v>
      </c>
      <c r="J15" s="116">
        <v>0.90359806216319194</v>
      </c>
    </row>
    <row r="16" spans="1:15" s="110" customFormat="1" ht="12" customHeight="1" x14ac:dyDescent="0.2">
      <c r="A16" s="118"/>
      <c r="B16" s="121" t="s">
        <v>109</v>
      </c>
      <c r="C16" s="113">
        <v>68.515867268817686</v>
      </c>
      <c r="D16" s="115">
        <v>123950</v>
      </c>
      <c r="E16" s="114">
        <v>123633</v>
      </c>
      <c r="F16" s="114">
        <v>124298</v>
      </c>
      <c r="G16" s="114">
        <v>123902</v>
      </c>
      <c r="H16" s="140">
        <v>123888</v>
      </c>
      <c r="I16" s="115">
        <v>62</v>
      </c>
      <c r="J16" s="116">
        <v>5.0045202118042101E-2</v>
      </c>
    </row>
    <row r="17" spans="1:10" s="110" customFormat="1" ht="12" customHeight="1" x14ac:dyDescent="0.2">
      <c r="A17" s="118"/>
      <c r="B17" s="121" t="s">
        <v>110</v>
      </c>
      <c r="C17" s="113">
        <v>20.041789427717003</v>
      </c>
      <c r="D17" s="115">
        <v>36257</v>
      </c>
      <c r="E17" s="114">
        <v>35774</v>
      </c>
      <c r="F17" s="114">
        <v>35699</v>
      </c>
      <c r="G17" s="114">
        <v>35203</v>
      </c>
      <c r="H17" s="140">
        <v>34756</v>
      </c>
      <c r="I17" s="115">
        <v>1501</v>
      </c>
      <c r="J17" s="116">
        <v>4.3186787892737941</v>
      </c>
    </row>
    <row r="18" spans="1:10" s="110" customFormat="1" ht="12" customHeight="1" x14ac:dyDescent="0.2">
      <c r="A18" s="120"/>
      <c r="B18" s="121" t="s">
        <v>111</v>
      </c>
      <c r="C18" s="113">
        <v>1.1956419596809411</v>
      </c>
      <c r="D18" s="115">
        <v>2163</v>
      </c>
      <c r="E18" s="114">
        <v>2127</v>
      </c>
      <c r="F18" s="114">
        <v>2065</v>
      </c>
      <c r="G18" s="114">
        <v>1948</v>
      </c>
      <c r="H18" s="140">
        <v>1884</v>
      </c>
      <c r="I18" s="115">
        <v>279</v>
      </c>
      <c r="J18" s="116">
        <v>14.80891719745223</v>
      </c>
    </row>
    <row r="19" spans="1:10" s="110" customFormat="1" ht="12" customHeight="1" x14ac:dyDescent="0.2">
      <c r="A19" s="120"/>
      <c r="B19" s="121" t="s">
        <v>112</v>
      </c>
      <c r="C19" s="113">
        <v>0.4013111709331314</v>
      </c>
      <c r="D19" s="115">
        <v>726</v>
      </c>
      <c r="E19" s="114">
        <v>721</v>
      </c>
      <c r="F19" s="114">
        <v>705</v>
      </c>
      <c r="G19" s="114">
        <v>583</v>
      </c>
      <c r="H19" s="140">
        <v>557</v>
      </c>
      <c r="I19" s="115">
        <v>169</v>
      </c>
      <c r="J19" s="116">
        <v>30.341113105924595</v>
      </c>
    </row>
    <row r="20" spans="1:10" s="110" customFormat="1" ht="12" customHeight="1" x14ac:dyDescent="0.2">
      <c r="A20" s="118" t="s">
        <v>113</v>
      </c>
      <c r="B20" s="119" t="s">
        <v>181</v>
      </c>
      <c r="C20" s="113">
        <v>71.769472712498683</v>
      </c>
      <c r="D20" s="115">
        <v>129836</v>
      </c>
      <c r="E20" s="114">
        <v>129734</v>
      </c>
      <c r="F20" s="114">
        <v>130595</v>
      </c>
      <c r="G20" s="114">
        <v>128697</v>
      </c>
      <c r="H20" s="140">
        <v>128854</v>
      </c>
      <c r="I20" s="115">
        <v>982</v>
      </c>
      <c r="J20" s="116">
        <v>0.76210284508047865</v>
      </c>
    </row>
    <row r="21" spans="1:10" s="110" customFormat="1" ht="12" customHeight="1" x14ac:dyDescent="0.2">
      <c r="A21" s="118"/>
      <c r="B21" s="119" t="s">
        <v>182</v>
      </c>
      <c r="C21" s="113">
        <v>28.230527287501314</v>
      </c>
      <c r="D21" s="115">
        <v>51071</v>
      </c>
      <c r="E21" s="114">
        <v>51001</v>
      </c>
      <c r="F21" s="114">
        <v>50688</v>
      </c>
      <c r="G21" s="114">
        <v>50160</v>
      </c>
      <c r="H21" s="140">
        <v>50045</v>
      </c>
      <c r="I21" s="115">
        <v>1026</v>
      </c>
      <c r="J21" s="116">
        <v>2.0501548606254372</v>
      </c>
    </row>
    <row r="22" spans="1:10" s="110" customFormat="1" ht="12" customHeight="1" x14ac:dyDescent="0.2">
      <c r="A22" s="118" t="s">
        <v>113</v>
      </c>
      <c r="B22" s="119" t="s">
        <v>116</v>
      </c>
      <c r="C22" s="113">
        <v>84.592083225082504</v>
      </c>
      <c r="D22" s="115">
        <v>153033</v>
      </c>
      <c r="E22" s="114">
        <v>153413</v>
      </c>
      <c r="F22" s="114">
        <v>153910</v>
      </c>
      <c r="G22" s="114">
        <v>152099</v>
      </c>
      <c r="H22" s="140">
        <v>152481</v>
      </c>
      <c r="I22" s="115">
        <v>552</v>
      </c>
      <c r="J22" s="116">
        <v>0.36201231628858677</v>
      </c>
    </row>
    <row r="23" spans="1:10" s="110" customFormat="1" ht="12" customHeight="1" x14ac:dyDescent="0.2">
      <c r="A23" s="118"/>
      <c r="B23" s="119" t="s">
        <v>117</v>
      </c>
      <c r="C23" s="113">
        <v>15.38138380493845</v>
      </c>
      <c r="D23" s="115">
        <v>27826</v>
      </c>
      <c r="E23" s="114">
        <v>27280</v>
      </c>
      <c r="F23" s="114">
        <v>27327</v>
      </c>
      <c r="G23" s="114">
        <v>26708</v>
      </c>
      <c r="H23" s="140">
        <v>26367</v>
      </c>
      <c r="I23" s="115">
        <v>1459</v>
      </c>
      <c r="J23" s="116">
        <v>5.5334319414419539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4771610</v>
      </c>
      <c r="E25" s="236">
        <v>4787170</v>
      </c>
      <c r="F25" s="236">
        <v>4810078</v>
      </c>
      <c r="G25" s="236">
        <v>4748861</v>
      </c>
      <c r="H25" s="241">
        <v>4734763</v>
      </c>
      <c r="I25" s="235">
        <v>36847</v>
      </c>
      <c r="J25" s="116">
        <v>0.77822269034374059</v>
      </c>
    </row>
    <row r="26" spans="1:10" s="110" customFormat="1" ht="12" customHeight="1" x14ac:dyDescent="0.2">
      <c r="A26" s="118" t="s">
        <v>105</v>
      </c>
      <c r="B26" s="119" t="s">
        <v>106</v>
      </c>
      <c r="C26" s="113">
        <v>54.755438939896599</v>
      </c>
      <c r="D26" s="115">
        <v>2612716</v>
      </c>
      <c r="E26" s="114">
        <v>2621461</v>
      </c>
      <c r="F26" s="114">
        <v>2643471</v>
      </c>
      <c r="G26" s="114">
        <v>2610263</v>
      </c>
      <c r="H26" s="140">
        <v>2600148</v>
      </c>
      <c r="I26" s="115">
        <v>12568</v>
      </c>
      <c r="J26" s="116">
        <v>0.48335710121116182</v>
      </c>
    </row>
    <row r="27" spans="1:10" s="110" customFormat="1" ht="12" customHeight="1" x14ac:dyDescent="0.2">
      <c r="A27" s="118"/>
      <c r="B27" s="119" t="s">
        <v>107</v>
      </c>
      <c r="C27" s="113">
        <v>45.244561060103401</v>
      </c>
      <c r="D27" s="115">
        <v>2158894</v>
      </c>
      <c r="E27" s="114">
        <v>2165709</v>
      </c>
      <c r="F27" s="114">
        <v>2166607</v>
      </c>
      <c r="G27" s="114">
        <v>2138598</v>
      </c>
      <c r="H27" s="140">
        <v>2134615</v>
      </c>
      <c r="I27" s="115">
        <v>24279</v>
      </c>
      <c r="J27" s="116">
        <v>1.1373947995305944</v>
      </c>
    </row>
    <row r="28" spans="1:10" s="110" customFormat="1" ht="12" customHeight="1" x14ac:dyDescent="0.2">
      <c r="A28" s="118" t="s">
        <v>105</v>
      </c>
      <c r="B28" s="121" t="s">
        <v>108</v>
      </c>
      <c r="C28" s="113">
        <v>10.767833079400873</v>
      </c>
      <c r="D28" s="115">
        <v>513799</v>
      </c>
      <c r="E28" s="114">
        <v>532642</v>
      </c>
      <c r="F28" s="114">
        <v>543419</v>
      </c>
      <c r="G28" s="114">
        <v>507934</v>
      </c>
      <c r="H28" s="140">
        <v>518807</v>
      </c>
      <c r="I28" s="115">
        <v>-5008</v>
      </c>
      <c r="J28" s="116">
        <v>-0.96529152459392409</v>
      </c>
    </row>
    <row r="29" spans="1:10" s="110" customFormat="1" ht="12" customHeight="1" x14ac:dyDescent="0.2">
      <c r="A29" s="118"/>
      <c r="B29" s="121" t="s">
        <v>109</v>
      </c>
      <c r="C29" s="113">
        <v>67.805185251938028</v>
      </c>
      <c r="D29" s="115">
        <v>3235399</v>
      </c>
      <c r="E29" s="114">
        <v>3241393</v>
      </c>
      <c r="F29" s="114">
        <v>3261441</v>
      </c>
      <c r="G29" s="114">
        <v>3252239</v>
      </c>
      <c r="H29" s="140">
        <v>3244515</v>
      </c>
      <c r="I29" s="115">
        <v>-9116</v>
      </c>
      <c r="J29" s="116">
        <v>-0.28096649268072421</v>
      </c>
    </row>
    <row r="30" spans="1:10" s="110" customFormat="1" ht="12" customHeight="1" x14ac:dyDescent="0.2">
      <c r="A30" s="118"/>
      <c r="B30" s="121" t="s">
        <v>110</v>
      </c>
      <c r="C30" s="113">
        <v>20.216803133533546</v>
      </c>
      <c r="D30" s="115">
        <v>964667</v>
      </c>
      <c r="E30" s="114">
        <v>955722</v>
      </c>
      <c r="F30" s="114">
        <v>948849</v>
      </c>
      <c r="G30" s="114">
        <v>934240</v>
      </c>
      <c r="H30" s="140">
        <v>919289</v>
      </c>
      <c r="I30" s="115">
        <v>45378</v>
      </c>
      <c r="J30" s="116">
        <v>4.9362061332181719</v>
      </c>
    </row>
    <row r="31" spans="1:10" s="110" customFormat="1" ht="12" customHeight="1" x14ac:dyDescent="0.2">
      <c r="A31" s="120"/>
      <c r="B31" s="121" t="s">
        <v>111</v>
      </c>
      <c r="C31" s="113">
        <v>1.2101575778406031</v>
      </c>
      <c r="D31" s="115">
        <v>57744</v>
      </c>
      <c r="E31" s="114">
        <v>57413</v>
      </c>
      <c r="F31" s="114">
        <v>56369</v>
      </c>
      <c r="G31" s="114">
        <v>54448</v>
      </c>
      <c r="H31" s="140">
        <v>52152</v>
      </c>
      <c r="I31" s="115">
        <v>5592</v>
      </c>
      <c r="J31" s="116">
        <v>10.722503451449608</v>
      </c>
    </row>
    <row r="32" spans="1:10" s="110" customFormat="1" ht="12" customHeight="1" x14ac:dyDescent="0.2">
      <c r="A32" s="120"/>
      <c r="B32" s="121" t="s">
        <v>112</v>
      </c>
      <c r="C32" s="113">
        <v>0.35811811946072708</v>
      </c>
      <c r="D32" s="115">
        <v>17088</v>
      </c>
      <c r="E32" s="114">
        <v>16365</v>
      </c>
      <c r="F32" s="114">
        <v>16815</v>
      </c>
      <c r="G32" s="114">
        <v>14565</v>
      </c>
      <c r="H32" s="140">
        <v>13630</v>
      </c>
      <c r="I32" s="115">
        <v>3458</v>
      </c>
      <c r="J32" s="116">
        <v>25.370506236243582</v>
      </c>
    </row>
    <row r="33" spans="1:10" s="110" customFormat="1" ht="12" customHeight="1" x14ac:dyDescent="0.2">
      <c r="A33" s="118" t="s">
        <v>113</v>
      </c>
      <c r="B33" s="119" t="s">
        <v>181</v>
      </c>
      <c r="C33" s="113">
        <v>73.582878734850496</v>
      </c>
      <c r="D33" s="115">
        <v>3511088</v>
      </c>
      <c r="E33" s="114">
        <v>3527016</v>
      </c>
      <c r="F33" s="114">
        <v>3559535</v>
      </c>
      <c r="G33" s="114">
        <v>3510080</v>
      </c>
      <c r="H33" s="140">
        <v>3507450</v>
      </c>
      <c r="I33" s="115">
        <v>3638</v>
      </c>
      <c r="J33" s="116">
        <v>0.10372207729261999</v>
      </c>
    </row>
    <row r="34" spans="1:10" s="110" customFormat="1" ht="12" customHeight="1" x14ac:dyDescent="0.2">
      <c r="A34" s="118"/>
      <c r="B34" s="119" t="s">
        <v>182</v>
      </c>
      <c r="C34" s="113">
        <v>26.4171212651495</v>
      </c>
      <c r="D34" s="115">
        <v>1260522</v>
      </c>
      <c r="E34" s="114">
        <v>1260154</v>
      </c>
      <c r="F34" s="114">
        <v>1250543</v>
      </c>
      <c r="G34" s="114">
        <v>1238781</v>
      </c>
      <c r="H34" s="140">
        <v>1227313</v>
      </c>
      <c r="I34" s="115">
        <v>33209</v>
      </c>
      <c r="J34" s="116">
        <v>2.7058297272170995</v>
      </c>
    </row>
    <row r="35" spans="1:10" s="110" customFormat="1" ht="12" customHeight="1" x14ac:dyDescent="0.2">
      <c r="A35" s="118" t="s">
        <v>113</v>
      </c>
      <c r="B35" s="119" t="s">
        <v>116</v>
      </c>
      <c r="C35" s="113">
        <v>83.061461435448408</v>
      </c>
      <c r="D35" s="115">
        <v>3963369</v>
      </c>
      <c r="E35" s="114">
        <v>3986837</v>
      </c>
      <c r="F35" s="114">
        <v>4000508</v>
      </c>
      <c r="G35" s="114">
        <v>3955209</v>
      </c>
      <c r="H35" s="140">
        <v>3956907</v>
      </c>
      <c r="I35" s="115">
        <v>6462</v>
      </c>
      <c r="J35" s="116">
        <v>0.16330937269943419</v>
      </c>
    </row>
    <row r="36" spans="1:10" s="110" customFormat="1" ht="12" customHeight="1" x14ac:dyDescent="0.2">
      <c r="A36" s="118"/>
      <c r="B36" s="119" t="s">
        <v>117</v>
      </c>
      <c r="C36" s="113">
        <v>16.902533945565544</v>
      </c>
      <c r="D36" s="115">
        <v>806523</v>
      </c>
      <c r="E36" s="114">
        <v>798717</v>
      </c>
      <c r="F36" s="114">
        <v>807980</v>
      </c>
      <c r="G36" s="114">
        <v>791952</v>
      </c>
      <c r="H36" s="140">
        <v>776167</v>
      </c>
      <c r="I36" s="115">
        <v>30356</v>
      </c>
      <c r="J36" s="116">
        <v>3.911013995699379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125381</v>
      </c>
      <c r="E64" s="236">
        <v>125274</v>
      </c>
      <c r="F64" s="236">
        <v>125256</v>
      </c>
      <c r="G64" s="236">
        <v>124229</v>
      </c>
      <c r="H64" s="140">
        <v>123284</v>
      </c>
      <c r="I64" s="115">
        <v>2097</v>
      </c>
      <c r="J64" s="116">
        <v>1.7009506505304826</v>
      </c>
    </row>
    <row r="65" spans="1:12" s="110" customFormat="1" ht="12" customHeight="1" x14ac:dyDescent="0.2">
      <c r="A65" s="118" t="s">
        <v>105</v>
      </c>
      <c r="B65" s="119" t="s">
        <v>106</v>
      </c>
      <c r="C65" s="113">
        <v>54.776242014340291</v>
      </c>
      <c r="D65" s="235">
        <v>68679</v>
      </c>
      <c r="E65" s="236">
        <v>68485</v>
      </c>
      <c r="F65" s="236">
        <v>68742</v>
      </c>
      <c r="G65" s="236">
        <v>68267</v>
      </c>
      <c r="H65" s="140">
        <v>67565</v>
      </c>
      <c r="I65" s="115">
        <v>1114</v>
      </c>
      <c r="J65" s="116">
        <v>1.6487826537408421</v>
      </c>
    </row>
    <row r="66" spans="1:12" s="110" customFormat="1" ht="12" customHeight="1" x14ac:dyDescent="0.2">
      <c r="A66" s="118"/>
      <c r="B66" s="119" t="s">
        <v>107</v>
      </c>
      <c r="C66" s="113">
        <v>45.223757985659709</v>
      </c>
      <c r="D66" s="235">
        <v>56702</v>
      </c>
      <c r="E66" s="236">
        <v>56789</v>
      </c>
      <c r="F66" s="236">
        <v>56514</v>
      </c>
      <c r="G66" s="236">
        <v>55962</v>
      </c>
      <c r="H66" s="140">
        <v>55719</v>
      </c>
      <c r="I66" s="115">
        <v>983</v>
      </c>
      <c r="J66" s="116">
        <v>1.7642096950770831</v>
      </c>
    </row>
    <row r="67" spans="1:12" s="110" customFormat="1" ht="12" customHeight="1" x14ac:dyDescent="0.2">
      <c r="A67" s="118" t="s">
        <v>105</v>
      </c>
      <c r="B67" s="121" t="s">
        <v>108</v>
      </c>
      <c r="C67" s="113">
        <v>10.003908088147327</v>
      </c>
      <c r="D67" s="235">
        <v>12543</v>
      </c>
      <c r="E67" s="236">
        <v>12933</v>
      </c>
      <c r="F67" s="236">
        <v>12819</v>
      </c>
      <c r="G67" s="236">
        <v>12412</v>
      </c>
      <c r="H67" s="140">
        <v>12479</v>
      </c>
      <c r="I67" s="115">
        <v>64</v>
      </c>
      <c r="J67" s="116">
        <v>0.51286160750060106</v>
      </c>
    </row>
    <row r="68" spans="1:12" s="110" customFormat="1" ht="12" customHeight="1" x14ac:dyDescent="0.2">
      <c r="A68" s="118"/>
      <c r="B68" s="121" t="s">
        <v>109</v>
      </c>
      <c r="C68" s="113">
        <v>71.546725580430845</v>
      </c>
      <c r="D68" s="235">
        <v>89706</v>
      </c>
      <c r="E68" s="236">
        <v>89529</v>
      </c>
      <c r="F68" s="236">
        <v>89758</v>
      </c>
      <c r="G68" s="236">
        <v>89501</v>
      </c>
      <c r="H68" s="140">
        <v>88972</v>
      </c>
      <c r="I68" s="115">
        <v>734</v>
      </c>
      <c r="J68" s="116">
        <v>0.82497864496695594</v>
      </c>
    </row>
    <row r="69" spans="1:12" s="110" customFormat="1" ht="12" customHeight="1" x14ac:dyDescent="0.2">
      <c r="A69" s="118"/>
      <c r="B69" s="121" t="s">
        <v>110</v>
      </c>
      <c r="C69" s="113">
        <v>17.184421882103351</v>
      </c>
      <c r="D69" s="235">
        <v>21546</v>
      </c>
      <c r="E69" s="236">
        <v>21276</v>
      </c>
      <c r="F69" s="236">
        <v>21175</v>
      </c>
      <c r="G69" s="236">
        <v>20874</v>
      </c>
      <c r="H69" s="140">
        <v>20440</v>
      </c>
      <c r="I69" s="115">
        <v>1106</v>
      </c>
      <c r="J69" s="116">
        <v>5.4109589041095889</v>
      </c>
    </row>
    <row r="70" spans="1:12" s="110" customFormat="1" ht="12" customHeight="1" x14ac:dyDescent="0.2">
      <c r="A70" s="120"/>
      <c r="B70" s="121" t="s">
        <v>111</v>
      </c>
      <c r="C70" s="113">
        <v>1.2649444493184774</v>
      </c>
      <c r="D70" s="235">
        <v>1586</v>
      </c>
      <c r="E70" s="236">
        <v>1536</v>
      </c>
      <c r="F70" s="236">
        <v>1504</v>
      </c>
      <c r="G70" s="236">
        <v>1442</v>
      </c>
      <c r="H70" s="140">
        <v>1393</v>
      </c>
      <c r="I70" s="115">
        <v>193</v>
      </c>
      <c r="J70" s="116">
        <v>13.854989231873654</v>
      </c>
    </row>
    <row r="71" spans="1:12" s="110" customFormat="1" ht="12" customHeight="1" x14ac:dyDescent="0.2">
      <c r="A71" s="120"/>
      <c r="B71" s="121" t="s">
        <v>112</v>
      </c>
      <c r="C71" s="113">
        <v>0.41154560898381731</v>
      </c>
      <c r="D71" s="235">
        <v>516</v>
      </c>
      <c r="E71" s="236">
        <v>485</v>
      </c>
      <c r="F71" s="236">
        <v>487</v>
      </c>
      <c r="G71" s="236">
        <v>415</v>
      </c>
      <c r="H71" s="140">
        <v>398</v>
      </c>
      <c r="I71" s="115">
        <v>118</v>
      </c>
      <c r="J71" s="116">
        <v>29.64824120603015</v>
      </c>
    </row>
    <row r="72" spans="1:12" s="110" customFormat="1" ht="12" customHeight="1" x14ac:dyDescent="0.2">
      <c r="A72" s="118" t="s">
        <v>113</v>
      </c>
      <c r="B72" s="119" t="s">
        <v>181</v>
      </c>
      <c r="C72" s="113">
        <v>70.734002759588776</v>
      </c>
      <c r="D72" s="235">
        <v>88687</v>
      </c>
      <c r="E72" s="236">
        <v>88694</v>
      </c>
      <c r="F72" s="236">
        <v>89063</v>
      </c>
      <c r="G72" s="236">
        <v>88164</v>
      </c>
      <c r="H72" s="140">
        <v>87685</v>
      </c>
      <c r="I72" s="115">
        <v>1002</v>
      </c>
      <c r="J72" s="116">
        <v>1.1427268061812168</v>
      </c>
    </row>
    <row r="73" spans="1:12" s="110" customFormat="1" ht="12" customHeight="1" x14ac:dyDescent="0.2">
      <c r="A73" s="118"/>
      <c r="B73" s="119" t="s">
        <v>182</v>
      </c>
      <c r="C73" s="113">
        <v>29.265997240411227</v>
      </c>
      <c r="D73" s="115">
        <v>36694</v>
      </c>
      <c r="E73" s="114">
        <v>36580</v>
      </c>
      <c r="F73" s="114">
        <v>36193</v>
      </c>
      <c r="G73" s="114">
        <v>36065</v>
      </c>
      <c r="H73" s="140">
        <v>35599</v>
      </c>
      <c r="I73" s="115">
        <v>1095</v>
      </c>
      <c r="J73" s="116">
        <v>3.0759290991319981</v>
      </c>
    </row>
    <row r="74" spans="1:12" s="110" customFormat="1" ht="12" customHeight="1" x14ac:dyDescent="0.2">
      <c r="A74" s="118" t="s">
        <v>113</v>
      </c>
      <c r="B74" s="119" t="s">
        <v>116</v>
      </c>
      <c r="C74" s="113">
        <v>80.850368078097958</v>
      </c>
      <c r="D74" s="115">
        <v>101371</v>
      </c>
      <c r="E74" s="114">
        <v>101804</v>
      </c>
      <c r="F74" s="114">
        <v>101776</v>
      </c>
      <c r="G74" s="114">
        <v>101021</v>
      </c>
      <c r="H74" s="140">
        <v>100618</v>
      </c>
      <c r="I74" s="115">
        <v>753</v>
      </c>
      <c r="J74" s="116">
        <v>0.74837504223896323</v>
      </c>
    </row>
    <row r="75" spans="1:12" s="110" customFormat="1" ht="12" customHeight="1" x14ac:dyDescent="0.2">
      <c r="A75" s="142"/>
      <c r="B75" s="124" t="s">
        <v>117</v>
      </c>
      <c r="C75" s="125">
        <v>19.11852673052536</v>
      </c>
      <c r="D75" s="143">
        <v>23971</v>
      </c>
      <c r="E75" s="144">
        <v>23440</v>
      </c>
      <c r="F75" s="144">
        <v>23444</v>
      </c>
      <c r="G75" s="144">
        <v>23165</v>
      </c>
      <c r="H75" s="145">
        <v>22629</v>
      </c>
      <c r="I75" s="143">
        <v>1342</v>
      </c>
      <c r="J75" s="146">
        <v>5.9304432365548632</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180907</v>
      </c>
      <c r="G11" s="114">
        <v>180735</v>
      </c>
      <c r="H11" s="114">
        <v>181283</v>
      </c>
      <c r="I11" s="114">
        <v>178857</v>
      </c>
      <c r="J11" s="140">
        <v>178899</v>
      </c>
      <c r="K11" s="114">
        <v>2008</v>
      </c>
      <c r="L11" s="116">
        <v>1.1224210308609885</v>
      </c>
    </row>
    <row r="12" spans="1:17" s="110" customFormat="1" ht="24.95" customHeight="1" x14ac:dyDescent="0.2">
      <c r="A12" s="604" t="s">
        <v>185</v>
      </c>
      <c r="B12" s="605"/>
      <c r="C12" s="605"/>
      <c r="D12" s="606"/>
      <c r="E12" s="113">
        <v>52.215226608146729</v>
      </c>
      <c r="F12" s="115">
        <v>94461</v>
      </c>
      <c r="G12" s="114">
        <v>94177</v>
      </c>
      <c r="H12" s="114">
        <v>94797</v>
      </c>
      <c r="I12" s="114">
        <v>93585</v>
      </c>
      <c r="J12" s="140">
        <v>93507</v>
      </c>
      <c r="K12" s="114">
        <v>954</v>
      </c>
      <c r="L12" s="116">
        <v>1.0202444736757676</v>
      </c>
    </row>
    <row r="13" spans="1:17" s="110" customFormat="1" ht="15" customHeight="1" x14ac:dyDescent="0.2">
      <c r="A13" s="120"/>
      <c r="B13" s="612" t="s">
        <v>107</v>
      </c>
      <c r="C13" s="612"/>
      <c r="E13" s="113">
        <v>47.784773391853271</v>
      </c>
      <c r="F13" s="115">
        <v>86446</v>
      </c>
      <c r="G13" s="114">
        <v>86558</v>
      </c>
      <c r="H13" s="114">
        <v>86486</v>
      </c>
      <c r="I13" s="114">
        <v>85272</v>
      </c>
      <c r="J13" s="140">
        <v>85392</v>
      </c>
      <c r="K13" s="114">
        <v>1054</v>
      </c>
      <c r="L13" s="116">
        <v>1.2343076634813566</v>
      </c>
    </row>
    <row r="14" spans="1:17" s="110" customFormat="1" ht="24.95" customHeight="1" x14ac:dyDescent="0.2">
      <c r="A14" s="604" t="s">
        <v>186</v>
      </c>
      <c r="B14" s="605"/>
      <c r="C14" s="605"/>
      <c r="D14" s="606"/>
      <c r="E14" s="113">
        <v>10.246701343784375</v>
      </c>
      <c r="F14" s="115">
        <v>18537</v>
      </c>
      <c r="G14" s="114">
        <v>19201</v>
      </c>
      <c r="H14" s="114">
        <v>19221</v>
      </c>
      <c r="I14" s="114">
        <v>17804</v>
      </c>
      <c r="J14" s="140">
        <v>18371</v>
      </c>
      <c r="K14" s="114">
        <v>166</v>
      </c>
      <c r="L14" s="116">
        <v>0.90359806216319194</v>
      </c>
    </row>
    <row r="15" spans="1:17" s="110" customFormat="1" ht="15" customHeight="1" x14ac:dyDescent="0.2">
      <c r="A15" s="120"/>
      <c r="B15" s="119"/>
      <c r="C15" s="258" t="s">
        <v>106</v>
      </c>
      <c r="E15" s="113">
        <v>51.966337595080113</v>
      </c>
      <c r="F15" s="115">
        <v>9633</v>
      </c>
      <c r="G15" s="114">
        <v>9994</v>
      </c>
      <c r="H15" s="114">
        <v>10112</v>
      </c>
      <c r="I15" s="114">
        <v>9271</v>
      </c>
      <c r="J15" s="140">
        <v>9489</v>
      </c>
      <c r="K15" s="114">
        <v>144</v>
      </c>
      <c r="L15" s="116">
        <v>1.5175466329434082</v>
      </c>
    </row>
    <row r="16" spans="1:17" s="110" customFormat="1" ht="15" customHeight="1" x14ac:dyDescent="0.2">
      <c r="A16" s="120"/>
      <c r="B16" s="119"/>
      <c r="C16" s="258" t="s">
        <v>107</v>
      </c>
      <c r="E16" s="113">
        <v>48.033662404919887</v>
      </c>
      <c r="F16" s="115">
        <v>8904</v>
      </c>
      <c r="G16" s="114">
        <v>9207</v>
      </c>
      <c r="H16" s="114">
        <v>9109</v>
      </c>
      <c r="I16" s="114">
        <v>8533</v>
      </c>
      <c r="J16" s="140">
        <v>8882</v>
      </c>
      <c r="K16" s="114">
        <v>22</v>
      </c>
      <c r="L16" s="116">
        <v>0.24769196126998425</v>
      </c>
    </row>
    <row r="17" spans="1:12" s="110" customFormat="1" ht="15" customHeight="1" x14ac:dyDescent="0.2">
      <c r="A17" s="120"/>
      <c r="B17" s="121" t="s">
        <v>109</v>
      </c>
      <c r="C17" s="258"/>
      <c r="E17" s="113">
        <v>68.515867268817686</v>
      </c>
      <c r="F17" s="115">
        <v>123950</v>
      </c>
      <c r="G17" s="114">
        <v>123633</v>
      </c>
      <c r="H17" s="114">
        <v>124298</v>
      </c>
      <c r="I17" s="114">
        <v>123902</v>
      </c>
      <c r="J17" s="140">
        <v>123888</v>
      </c>
      <c r="K17" s="114">
        <v>62</v>
      </c>
      <c r="L17" s="116">
        <v>5.0045202118042101E-2</v>
      </c>
    </row>
    <row r="18" spans="1:12" s="110" customFormat="1" ht="15" customHeight="1" x14ac:dyDescent="0.2">
      <c r="A18" s="120"/>
      <c r="B18" s="119"/>
      <c r="C18" s="258" t="s">
        <v>106</v>
      </c>
      <c r="E18" s="113">
        <v>52.207341670028235</v>
      </c>
      <c r="F18" s="115">
        <v>64711</v>
      </c>
      <c r="G18" s="114">
        <v>64316</v>
      </c>
      <c r="H18" s="114">
        <v>64829</v>
      </c>
      <c r="I18" s="114">
        <v>64744</v>
      </c>
      <c r="J18" s="140">
        <v>64756</v>
      </c>
      <c r="K18" s="114">
        <v>-45</v>
      </c>
      <c r="L18" s="116">
        <v>-6.9491630119216746E-2</v>
      </c>
    </row>
    <row r="19" spans="1:12" s="110" customFormat="1" ht="15" customHeight="1" x14ac:dyDescent="0.2">
      <c r="A19" s="120"/>
      <c r="B19" s="119"/>
      <c r="C19" s="258" t="s">
        <v>107</v>
      </c>
      <c r="E19" s="113">
        <v>47.792658329971765</v>
      </c>
      <c r="F19" s="115">
        <v>59239</v>
      </c>
      <c r="G19" s="114">
        <v>59317</v>
      </c>
      <c r="H19" s="114">
        <v>59469</v>
      </c>
      <c r="I19" s="114">
        <v>59158</v>
      </c>
      <c r="J19" s="140">
        <v>59132</v>
      </c>
      <c r="K19" s="114">
        <v>107</v>
      </c>
      <c r="L19" s="116">
        <v>0.18095109247108165</v>
      </c>
    </row>
    <row r="20" spans="1:12" s="110" customFormat="1" ht="15" customHeight="1" x14ac:dyDescent="0.2">
      <c r="A20" s="120"/>
      <c r="B20" s="121" t="s">
        <v>110</v>
      </c>
      <c r="C20" s="258"/>
      <c r="E20" s="113">
        <v>20.041789427717003</v>
      </c>
      <c r="F20" s="115">
        <v>36257</v>
      </c>
      <c r="G20" s="114">
        <v>35774</v>
      </c>
      <c r="H20" s="114">
        <v>35699</v>
      </c>
      <c r="I20" s="114">
        <v>35203</v>
      </c>
      <c r="J20" s="140">
        <v>34756</v>
      </c>
      <c r="K20" s="114">
        <v>1501</v>
      </c>
      <c r="L20" s="116">
        <v>4.3186787892737941</v>
      </c>
    </row>
    <row r="21" spans="1:12" s="110" customFormat="1" ht="15" customHeight="1" x14ac:dyDescent="0.2">
      <c r="A21" s="120"/>
      <c r="B21" s="119"/>
      <c r="C21" s="258" t="s">
        <v>106</v>
      </c>
      <c r="E21" s="113">
        <v>51.901701740353587</v>
      </c>
      <c r="F21" s="115">
        <v>18818</v>
      </c>
      <c r="G21" s="114">
        <v>18575</v>
      </c>
      <c r="H21" s="114">
        <v>18591</v>
      </c>
      <c r="I21" s="114">
        <v>18366</v>
      </c>
      <c r="J21" s="140">
        <v>18115</v>
      </c>
      <c r="K21" s="114">
        <v>703</v>
      </c>
      <c r="L21" s="116">
        <v>3.8807617996135799</v>
      </c>
    </row>
    <row r="22" spans="1:12" s="110" customFormat="1" ht="15" customHeight="1" x14ac:dyDescent="0.2">
      <c r="A22" s="120"/>
      <c r="B22" s="119"/>
      <c r="C22" s="258" t="s">
        <v>107</v>
      </c>
      <c r="E22" s="113">
        <v>48.098298259646413</v>
      </c>
      <c r="F22" s="115">
        <v>17439</v>
      </c>
      <c r="G22" s="114">
        <v>17199</v>
      </c>
      <c r="H22" s="114">
        <v>17108</v>
      </c>
      <c r="I22" s="114">
        <v>16837</v>
      </c>
      <c r="J22" s="140">
        <v>16641</v>
      </c>
      <c r="K22" s="114">
        <v>798</v>
      </c>
      <c r="L22" s="116">
        <v>4.7953848927348117</v>
      </c>
    </row>
    <row r="23" spans="1:12" s="110" customFormat="1" ht="15" customHeight="1" x14ac:dyDescent="0.2">
      <c r="A23" s="120"/>
      <c r="B23" s="121" t="s">
        <v>111</v>
      </c>
      <c r="C23" s="258"/>
      <c r="E23" s="113">
        <v>1.1956419596809411</v>
      </c>
      <c r="F23" s="115">
        <v>2163</v>
      </c>
      <c r="G23" s="114">
        <v>2127</v>
      </c>
      <c r="H23" s="114">
        <v>2065</v>
      </c>
      <c r="I23" s="114">
        <v>1948</v>
      </c>
      <c r="J23" s="140">
        <v>1884</v>
      </c>
      <c r="K23" s="114">
        <v>279</v>
      </c>
      <c r="L23" s="116">
        <v>14.80891719745223</v>
      </c>
    </row>
    <row r="24" spans="1:12" s="110" customFormat="1" ht="15" customHeight="1" x14ac:dyDescent="0.2">
      <c r="A24" s="120"/>
      <c r="B24" s="119"/>
      <c r="C24" s="258" t="s">
        <v>106</v>
      </c>
      <c r="E24" s="113">
        <v>60.055478502080447</v>
      </c>
      <c r="F24" s="115">
        <v>1299</v>
      </c>
      <c r="G24" s="114">
        <v>1292</v>
      </c>
      <c r="H24" s="114">
        <v>1265</v>
      </c>
      <c r="I24" s="114">
        <v>1204</v>
      </c>
      <c r="J24" s="140">
        <v>1147</v>
      </c>
      <c r="K24" s="114">
        <v>152</v>
      </c>
      <c r="L24" s="116">
        <v>13.251961639058413</v>
      </c>
    </row>
    <row r="25" spans="1:12" s="110" customFormat="1" ht="15" customHeight="1" x14ac:dyDescent="0.2">
      <c r="A25" s="120"/>
      <c r="B25" s="119"/>
      <c r="C25" s="258" t="s">
        <v>107</v>
      </c>
      <c r="E25" s="113">
        <v>39.944521497919553</v>
      </c>
      <c r="F25" s="115">
        <v>864</v>
      </c>
      <c r="G25" s="114">
        <v>835</v>
      </c>
      <c r="H25" s="114">
        <v>800</v>
      </c>
      <c r="I25" s="114">
        <v>744</v>
      </c>
      <c r="J25" s="140">
        <v>737</v>
      </c>
      <c r="K25" s="114">
        <v>127</v>
      </c>
      <c r="L25" s="116">
        <v>17.232021709633649</v>
      </c>
    </row>
    <row r="26" spans="1:12" s="110" customFormat="1" ht="15" customHeight="1" x14ac:dyDescent="0.2">
      <c r="A26" s="120"/>
      <c r="C26" s="121" t="s">
        <v>187</v>
      </c>
      <c r="D26" s="110" t="s">
        <v>188</v>
      </c>
      <c r="E26" s="113">
        <v>0.4013111709331314</v>
      </c>
      <c r="F26" s="115">
        <v>726</v>
      </c>
      <c r="G26" s="114">
        <v>721</v>
      </c>
      <c r="H26" s="114">
        <v>705</v>
      </c>
      <c r="I26" s="114">
        <v>583</v>
      </c>
      <c r="J26" s="140">
        <v>557</v>
      </c>
      <c r="K26" s="114">
        <v>169</v>
      </c>
      <c r="L26" s="116">
        <v>30.341113105924595</v>
      </c>
    </row>
    <row r="27" spans="1:12" s="110" customFormat="1" ht="15" customHeight="1" x14ac:dyDescent="0.2">
      <c r="A27" s="120"/>
      <c r="B27" s="119"/>
      <c r="D27" s="259" t="s">
        <v>106</v>
      </c>
      <c r="E27" s="113">
        <v>54.683195592286502</v>
      </c>
      <c r="F27" s="115">
        <v>397</v>
      </c>
      <c r="G27" s="114">
        <v>403</v>
      </c>
      <c r="H27" s="114">
        <v>390</v>
      </c>
      <c r="I27" s="114">
        <v>341</v>
      </c>
      <c r="J27" s="140">
        <v>314</v>
      </c>
      <c r="K27" s="114">
        <v>83</v>
      </c>
      <c r="L27" s="116">
        <v>26.433121019108281</v>
      </c>
    </row>
    <row r="28" spans="1:12" s="110" customFormat="1" ht="15" customHeight="1" x14ac:dyDescent="0.2">
      <c r="A28" s="120"/>
      <c r="B28" s="119"/>
      <c r="D28" s="259" t="s">
        <v>107</v>
      </c>
      <c r="E28" s="113">
        <v>45.316804407713498</v>
      </c>
      <c r="F28" s="115">
        <v>329</v>
      </c>
      <c r="G28" s="114">
        <v>318</v>
      </c>
      <c r="H28" s="114">
        <v>315</v>
      </c>
      <c r="I28" s="114">
        <v>242</v>
      </c>
      <c r="J28" s="140">
        <v>243</v>
      </c>
      <c r="K28" s="114">
        <v>86</v>
      </c>
      <c r="L28" s="116">
        <v>35.390946502057616</v>
      </c>
    </row>
    <row r="29" spans="1:12" s="110" customFormat="1" ht="24.95" customHeight="1" x14ac:dyDescent="0.2">
      <c r="A29" s="604" t="s">
        <v>189</v>
      </c>
      <c r="B29" s="605"/>
      <c r="C29" s="605"/>
      <c r="D29" s="606"/>
      <c r="E29" s="113">
        <v>84.592083225082504</v>
      </c>
      <c r="F29" s="115">
        <v>153033</v>
      </c>
      <c r="G29" s="114">
        <v>153413</v>
      </c>
      <c r="H29" s="114">
        <v>153910</v>
      </c>
      <c r="I29" s="114">
        <v>152099</v>
      </c>
      <c r="J29" s="140">
        <v>152481</v>
      </c>
      <c r="K29" s="114">
        <v>552</v>
      </c>
      <c r="L29" s="116">
        <v>0.36201231628858677</v>
      </c>
    </row>
    <row r="30" spans="1:12" s="110" customFormat="1" ht="15" customHeight="1" x14ac:dyDescent="0.2">
      <c r="A30" s="120"/>
      <c r="B30" s="119"/>
      <c r="C30" s="258" t="s">
        <v>106</v>
      </c>
      <c r="E30" s="113">
        <v>51.418321538491696</v>
      </c>
      <c r="F30" s="115">
        <v>78687</v>
      </c>
      <c r="G30" s="114">
        <v>78733</v>
      </c>
      <c r="H30" s="114">
        <v>79116</v>
      </c>
      <c r="I30" s="114">
        <v>78323</v>
      </c>
      <c r="J30" s="140">
        <v>78421</v>
      </c>
      <c r="K30" s="114">
        <v>266</v>
      </c>
      <c r="L30" s="116">
        <v>0.33919485852003928</v>
      </c>
    </row>
    <row r="31" spans="1:12" s="110" customFormat="1" ht="15" customHeight="1" x14ac:dyDescent="0.2">
      <c r="A31" s="120"/>
      <c r="B31" s="119"/>
      <c r="C31" s="258" t="s">
        <v>107</v>
      </c>
      <c r="E31" s="113">
        <v>48.581678461508304</v>
      </c>
      <c r="F31" s="115">
        <v>74346</v>
      </c>
      <c r="G31" s="114">
        <v>74680</v>
      </c>
      <c r="H31" s="114">
        <v>74794</v>
      </c>
      <c r="I31" s="114">
        <v>73776</v>
      </c>
      <c r="J31" s="140">
        <v>74060</v>
      </c>
      <c r="K31" s="114">
        <v>286</v>
      </c>
      <c r="L31" s="116">
        <v>0.38617337294085874</v>
      </c>
    </row>
    <row r="32" spans="1:12" s="110" customFormat="1" ht="15" customHeight="1" x14ac:dyDescent="0.2">
      <c r="A32" s="120"/>
      <c r="B32" s="119" t="s">
        <v>117</v>
      </c>
      <c r="C32" s="258"/>
      <c r="E32" s="113">
        <v>15.38138380493845</v>
      </c>
      <c r="F32" s="115">
        <v>27826</v>
      </c>
      <c r="G32" s="114">
        <v>27280</v>
      </c>
      <c r="H32" s="114">
        <v>27327</v>
      </c>
      <c r="I32" s="114">
        <v>26708</v>
      </c>
      <c r="J32" s="140">
        <v>26367</v>
      </c>
      <c r="K32" s="114">
        <v>1459</v>
      </c>
      <c r="L32" s="116">
        <v>5.5334319414419539</v>
      </c>
    </row>
    <row r="33" spans="1:12" s="110" customFormat="1" ht="15" customHeight="1" x14ac:dyDescent="0.2">
      <c r="A33" s="120"/>
      <c r="B33" s="119"/>
      <c r="C33" s="258" t="s">
        <v>106</v>
      </c>
      <c r="E33" s="113">
        <v>56.572989290591536</v>
      </c>
      <c r="F33" s="115">
        <v>15742</v>
      </c>
      <c r="G33" s="114">
        <v>15415</v>
      </c>
      <c r="H33" s="114">
        <v>15647</v>
      </c>
      <c r="I33" s="114">
        <v>15227</v>
      </c>
      <c r="J33" s="140">
        <v>15050</v>
      </c>
      <c r="K33" s="114">
        <v>692</v>
      </c>
      <c r="L33" s="116">
        <v>4.5980066445182723</v>
      </c>
    </row>
    <row r="34" spans="1:12" s="110" customFormat="1" ht="15" customHeight="1" x14ac:dyDescent="0.2">
      <c r="A34" s="120"/>
      <c r="B34" s="119"/>
      <c r="C34" s="258" t="s">
        <v>107</v>
      </c>
      <c r="E34" s="113">
        <v>43.427010709408464</v>
      </c>
      <c r="F34" s="115">
        <v>12084</v>
      </c>
      <c r="G34" s="114">
        <v>11865</v>
      </c>
      <c r="H34" s="114">
        <v>11680</v>
      </c>
      <c r="I34" s="114">
        <v>11481</v>
      </c>
      <c r="J34" s="140">
        <v>11317</v>
      </c>
      <c r="K34" s="114">
        <v>767</v>
      </c>
      <c r="L34" s="116">
        <v>6.7774145091455331</v>
      </c>
    </row>
    <row r="35" spans="1:12" s="110" customFormat="1" ht="24.95" customHeight="1" x14ac:dyDescent="0.2">
      <c r="A35" s="604" t="s">
        <v>190</v>
      </c>
      <c r="B35" s="605"/>
      <c r="C35" s="605"/>
      <c r="D35" s="606"/>
      <c r="E35" s="113">
        <v>71.769472712498683</v>
      </c>
      <c r="F35" s="115">
        <v>129836</v>
      </c>
      <c r="G35" s="114">
        <v>129734</v>
      </c>
      <c r="H35" s="114">
        <v>130595</v>
      </c>
      <c r="I35" s="114">
        <v>128697</v>
      </c>
      <c r="J35" s="140">
        <v>128854</v>
      </c>
      <c r="K35" s="114">
        <v>982</v>
      </c>
      <c r="L35" s="116">
        <v>0.76210284508047865</v>
      </c>
    </row>
    <row r="36" spans="1:12" s="110" customFormat="1" ht="15" customHeight="1" x14ac:dyDescent="0.2">
      <c r="A36" s="120"/>
      <c r="B36" s="119"/>
      <c r="C36" s="258" t="s">
        <v>106</v>
      </c>
      <c r="E36" s="113">
        <v>63.953757047352042</v>
      </c>
      <c r="F36" s="115">
        <v>83035</v>
      </c>
      <c r="G36" s="114">
        <v>82939</v>
      </c>
      <c r="H36" s="114">
        <v>83616</v>
      </c>
      <c r="I36" s="114">
        <v>82469</v>
      </c>
      <c r="J36" s="140">
        <v>82543</v>
      </c>
      <c r="K36" s="114">
        <v>492</v>
      </c>
      <c r="L36" s="116">
        <v>0.59605296633269933</v>
      </c>
    </row>
    <row r="37" spans="1:12" s="110" customFormat="1" ht="15" customHeight="1" x14ac:dyDescent="0.2">
      <c r="A37" s="120"/>
      <c r="B37" s="119"/>
      <c r="C37" s="258" t="s">
        <v>107</v>
      </c>
      <c r="E37" s="113">
        <v>36.046242952647958</v>
      </c>
      <c r="F37" s="115">
        <v>46801</v>
      </c>
      <c r="G37" s="114">
        <v>46795</v>
      </c>
      <c r="H37" s="114">
        <v>46979</v>
      </c>
      <c r="I37" s="114">
        <v>46228</v>
      </c>
      <c r="J37" s="140">
        <v>46311</v>
      </c>
      <c r="K37" s="114">
        <v>490</v>
      </c>
      <c r="L37" s="116">
        <v>1.0580639588866576</v>
      </c>
    </row>
    <row r="38" spans="1:12" s="110" customFormat="1" ht="15" customHeight="1" x14ac:dyDescent="0.2">
      <c r="A38" s="120"/>
      <c r="B38" s="119" t="s">
        <v>182</v>
      </c>
      <c r="C38" s="258"/>
      <c r="E38" s="113">
        <v>28.230527287501314</v>
      </c>
      <c r="F38" s="115">
        <v>51071</v>
      </c>
      <c r="G38" s="114">
        <v>51001</v>
      </c>
      <c r="H38" s="114">
        <v>50688</v>
      </c>
      <c r="I38" s="114">
        <v>50160</v>
      </c>
      <c r="J38" s="140">
        <v>50045</v>
      </c>
      <c r="K38" s="114">
        <v>1026</v>
      </c>
      <c r="L38" s="116">
        <v>2.0501548606254372</v>
      </c>
    </row>
    <row r="39" spans="1:12" s="110" customFormat="1" ht="15" customHeight="1" x14ac:dyDescent="0.2">
      <c r="A39" s="120"/>
      <c r="B39" s="119"/>
      <c r="C39" s="258" t="s">
        <v>106</v>
      </c>
      <c r="E39" s="113">
        <v>22.372775156155157</v>
      </c>
      <c r="F39" s="115">
        <v>11426</v>
      </c>
      <c r="G39" s="114">
        <v>11238</v>
      </c>
      <c r="H39" s="114">
        <v>11181</v>
      </c>
      <c r="I39" s="114">
        <v>11116</v>
      </c>
      <c r="J39" s="140">
        <v>10964</v>
      </c>
      <c r="K39" s="114">
        <v>462</v>
      </c>
      <c r="L39" s="116">
        <v>4.2137905873768702</v>
      </c>
    </row>
    <row r="40" spans="1:12" s="110" customFormat="1" ht="15" customHeight="1" x14ac:dyDescent="0.2">
      <c r="A40" s="120"/>
      <c r="B40" s="119"/>
      <c r="C40" s="258" t="s">
        <v>107</v>
      </c>
      <c r="E40" s="113">
        <v>77.627224843844843</v>
      </c>
      <c r="F40" s="115">
        <v>39645</v>
      </c>
      <c r="G40" s="114">
        <v>39763</v>
      </c>
      <c r="H40" s="114">
        <v>39507</v>
      </c>
      <c r="I40" s="114">
        <v>39044</v>
      </c>
      <c r="J40" s="140">
        <v>39081</v>
      </c>
      <c r="K40" s="114">
        <v>564</v>
      </c>
      <c r="L40" s="116">
        <v>1.4431565210716204</v>
      </c>
    </row>
    <row r="41" spans="1:12" s="110" customFormat="1" ht="24.75" customHeight="1" x14ac:dyDescent="0.2">
      <c r="A41" s="604" t="s">
        <v>518</v>
      </c>
      <c r="B41" s="605"/>
      <c r="C41" s="605"/>
      <c r="D41" s="606"/>
      <c r="E41" s="113">
        <v>4.6692499461049044</v>
      </c>
      <c r="F41" s="115">
        <v>8447</v>
      </c>
      <c r="G41" s="114">
        <v>9100</v>
      </c>
      <c r="H41" s="114">
        <v>9092</v>
      </c>
      <c r="I41" s="114">
        <v>7870</v>
      </c>
      <c r="J41" s="140">
        <v>8228</v>
      </c>
      <c r="K41" s="114">
        <v>219</v>
      </c>
      <c r="L41" s="116">
        <v>2.6616431696645599</v>
      </c>
    </row>
    <row r="42" spans="1:12" s="110" customFormat="1" ht="15" customHeight="1" x14ac:dyDescent="0.2">
      <c r="A42" s="120"/>
      <c r="B42" s="119"/>
      <c r="C42" s="258" t="s">
        <v>106</v>
      </c>
      <c r="E42" s="113">
        <v>52.385462294305668</v>
      </c>
      <c r="F42" s="115">
        <v>4425</v>
      </c>
      <c r="G42" s="114">
        <v>4875</v>
      </c>
      <c r="H42" s="114">
        <v>4883</v>
      </c>
      <c r="I42" s="114">
        <v>4070</v>
      </c>
      <c r="J42" s="140">
        <v>4233</v>
      </c>
      <c r="K42" s="114">
        <v>192</v>
      </c>
      <c r="L42" s="116">
        <v>4.5357902197023385</v>
      </c>
    </row>
    <row r="43" spans="1:12" s="110" customFormat="1" ht="15" customHeight="1" x14ac:dyDescent="0.2">
      <c r="A43" s="123"/>
      <c r="B43" s="124"/>
      <c r="C43" s="260" t="s">
        <v>107</v>
      </c>
      <c r="D43" s="261"/>
      <c r="E43" s="125">
        <v>47.614537705694332</v>
      </c>
      <c r="F43" s="143">
        <v>4022</v>
      </c>
      <c r="G43" s="144">
        <v>4225</v>
      </c>
      <c r="H43" s="144">
        <v>4209</v>
      </c>
      <c r="I43" s="144">
        <v>3800</v>
      </c>
      <c r="J43" s="145">
        <v>3995</v>
      </c>
      <c r="K43" s="144">
        <v>27</v>
      </c>
      <c r="L43" s="146">
        <v>0.6758448060075094</v>
      </c>
    </row>
    <row r="44" spans="1:12" s="110" customFormat="1" ht="45.75" customHeight="1" x14ac:dyDescent="0.2">
      <c r="A44" s="604" t="s">
        <v>191</v>
      </c>
      <c r="B44" s="605"/>
      <c r="C44" s="605"/>
      <c r="D44" s="606"/>
      <c r="E44" s="113">
        <v>0.72025958088962838</v>
      </c>
      <c r="F44" s="115">
        <v>1303</v>
      </c>
      <c r="G44" s="114">
        <v>1327</v>
      </c>
      <c r="H44" s="114">
        <v>1329</v>
      </c>
      <c r="I44" s="114">
        <v>1328</v>
      </c>
      <c r="J44" s="140">
        <v>1347</v>
      </c>
      <c r="K44" s="114">
        <v>-44</v>
      </c>
      <c r="L44" s="116">
        <v>-3.2665181885671863</v>
      </c>
    </row>
    <row r="45" spans="1:12" s="110" customFormat="1" ht="15" customHeight="1" x14ac:dyDescent="0.2">
      <c r="A45" s="120"/>
      <c r="B45" s="119"/>
      <c r="C45" s="258" t="s">
        <v>106</v>
      </c>
      <c r="E45" s="113">
        <v>58.557175748273217</v>
      </c>
      <c r="F45" s="115">
        <v>763</v>
      </c>
      <c r="G45" s="114">
        <v>770</v>
      </c>
      <c r="H45" s="114">
        <v>772</v>
      </c>
      <c r="I45" s="114">
        <v>779</v>
      </c>
      <c r="J45" s="140">
        <v>790</v>
      </c>
      <c r="K45" s="114">
        <v>-27</v>
      </c>
      <c r="L45" s="116">
        <v>-3.4177215189873418</v>
      </c>
    </row>
    <row r="46" spans="1:12" s="110" customFormat="1" ht="15" customHeight="1" x14ac:dyDescent="0.2">
      <c r="A46" s="123"/>
      <c r="B46" s="124"/>
      <c r="C46" s="260" t="s">
        <v>107</v>
      </c>
      <c r="D46" s="261"/>
      <c r="E46" s="125">
        <v>41.442824251726783</v>
      </c>
      <c r="F46" s="143">
        <v>540</v>
      </c>
      <c r="G46" s="144">
        <v>557</v>
      </c>
      <c r="H46" s="144">
        <v>557</v>
      </c>
      <c r="I46" s="144">
        <v>549</v>
      </c>
      <c r="J46" s="145">
        <v>557</v>
      </c>
      <c r="K46" s="144">
        <v>-17</v>
      </c>
      <c r="L46" s="146">
        <v>-3.0520646319569122</v>
      </c>
    </row>
    <row r="47" spans="1:12" s="110" customFormat="1" ht="39" customHeight="1" x14ac:dyDescent="0.2">
      <c r="A47" s="604" t="s">
        <v>519</v>
      </c>
      <c r="B47" s="607"/>
      <c r="C47" s="607"/>
      <c r="D47" s="608"/>
      <c r="E47" s="113">
        <v>0.57377547579695642</v>
      </c>
      <c r="F47" s="115">
        <v>1038</v>
      </c>
      <c r="G47" s="114">
        <v>1034</v>
      </c>
      <c r="H47" s="114">
        <v>963</v>
      </c>
      <c r="I47" s="114">
        <v>888</v>
      </c>
      <c r="J47" s="140">
        <v>951</v>
      </c>
      <c r="K47" s="114">
        <v>87</v>
      </c>
      <c r="L47" s="116">
        <v>9.1482649842271293</v>
      </c>
    </row>
    <row r="48" spans="1:12" s="110" customFormat="1" ht="15" customHeight="1" x14ac:dyDescent="0.2">
      <c r="A48" s="120"/>
      <c r="B48" s="119"/>
      <c r="C48" s="258" t="s">
        <v>106</v>
      </c>
      <c r="E48" s="113">
        <v>34.200385356454717</v>
      </c>
      <c r="F48" s="115">
        <v>355</v>
      </c>
      <c r="G48" s="114">
        <v>373</v>
      </c>
      <c r="H48" s="114">
        <v>338</v>
      </c>
      <c r="I48" s="114">
        <v>323</v>
      </c>
      <c r="J48" s="140">
        <v>337</v>
      </c>
      <c r="K48" s="114">
        <v>18</v>
      </c>
      <c r="L48" s="116">
        <v>5.3412462908011866</v>
      </c>
    </row>
    <row r="49" spans="1:12" s="110" customFormat="1" ht="15" customHeight="1" x14ac:dyDescent="0.2">
      <c r="A49" s="123"/>
      <c r="B49" s="124"/>
      <c r="C49" s="260" t="s">
        <v>107</v>
      </c>
      <c r="D49" s="261"/>
      <c r="E49" s="125">
        <v>65.799614643545283</v>
      </c>
      <c r="F49" s="143">
        <v>683</v>
      </c>
      <c r="G49" s="144">
        <v>661</v>
      </c>
      <c r="H49" s="144">
        <v>625</v>
      </c>
      <c r="I49" s="144">
        <v>565</v>
      </c>
      <c r="J49" s="145">
        <v>614</v>
      </c>
      <c r="K49" s="144">
        <v>69</v>
      </c>
      <c r="L49" s="146">
        <v>11.237785016286646</v>
      </c>
    </row>
    <row r="50" spans="1:12" s="110" customFormat="1" ht="24.95" customHeight="1" x14ac:dyDescent="0.2">
      <c r="A50" s="609" t="s">
        <v>192</v>
      </c>
      <c r="B50" s="610"/>
      <c r="C50" s="610"/>
      <c r="D50" s="611"/>
      <c r="E50" s="262">
        <v>13.537895161602369</v>
      </c>
      <c r="F50" s="263">
        <v>24491</v>
      </c>
      <c r="G50" s="264">
        <v>25283</v>
      </c>
      <c r="H50" s="264">
        <v>25238</v>
      </c>
      <c r="I50" s="264">
        <v>23669</v>
      </c>
      <c r="J50" s="265">
        <v>24183</v>
      </c>
      <c r="K50" s="263">
        <v>308</v>
      </c>
      <c r="L50" s="266">
        <v>1.2736219658437746</v>
      </c>
    </row>
    <row r="51" spans="1:12" s="110" customFormat="1" ht="15" customHeight="1" x14ac:dyDescent="0.2">
      <c r="A51" s="120"/>
      <c r="B51" s="119"/>
      <c r="C51" s="258" t="s">
        <v>106</v>
      </c>
      <c r="E51" s="113">
        <v>54.407741619370384</v>
      </c>
      <c r="F51" s="115">
        <v>13325</v>
      </c>
      <c r="G51" s="114">
        <v>13703</v>
      </c>
      <c r="H51" s="114">
        <v>13863</v>
      </c>
      <c r="I51" s="114">
        <v>12982</v>
      </c>
      <c r="J51" s="140">
        <v>13145</v>
      </c>
      <c r="K51" s="114">
        <v>180</v>
      </c>
      <c r="L51" s="116">
        <v>1.3693419551160138</v>
      </c>
    </row>
    <row r="52" spans="1:12" s="110" customFormat="1" ht="15" customHeight="1" x14ac:dyDescent="0.2">
      <c r="A52" s="120"/>
      <c r="B52" s="119"/>
      <c r="C52" s="258" t="s">
        <v>107</v>
      </c>
      <c r="E52" s="113">
        <v>45.592258380629616</v>
      </c>
      <c r="F52" s="115">
        <v>11166</v>
      </c>
      <c r="G52" s="114">
        <v>11580</v>
      </c>
      <c r="H52" s="114">
        <v>11375</v>
      </c>
      <c r="I52" s="114">
        <v>10687</v>
      </c>
      <c r="J52" s="140">
        <v>11038</v>
      </c>
      <c r="K52" s="114">
        <v>128</v>
      </c>
      <c r="L52" s="116">
        <v>1.1596303678202573</v>
      </c>
    </row>
    <row r="53" spans="1:12" s="110" customFormat="1" ht="15" customHeight="1" x14ac:dyDescent="0.2">
      <c r="A53" s="120"/>
      <c r="B53" s="119"/>
      <c r="C53" s="258" t="s">
        <v>187</v>
      </c>
      <c r="D53" s="110" t="s">
        <v>193</v>
      </c>
      <c r="E53" s="113">
        <v>23.686252092605447</v>
      </c>
      <c r="F53" s="115">
        <v>5801</v>
      </c>
      <c r="G53" s="114">
        <v>6569</v>
      </c>
      <c r="H53" s="114">
        <v>6451</v>
      </c>
      <c r="I53" s="114">
        <v>4987</v>
      </c>
      <c r="J53" s="140">
        <v>5525</v>
      </c>
      <c r="K53" s="114">
        <v>276</v>
      </c>
      <c r="L53" s="116">
        <v>4.995475113122172</v>
      </c>
    </row>
    <row r="54" spans="1:12" s="110" customFormat="1" ht="15" customHeight="1" x14ac:dyDescent="0.2">
      <c r="A54" s="120"/>
      <c r="B54" s="119"/>
      <c r="D54" s="267" t="s">
        <v>194</v>
      </c>
      <c r="E54" s="113">
        <v>54.128598517496982</v>
      </c>
      <c r="F54" s="115">
        <v>3140</v>
      </c>
      <c r="G54" s="114">
        <v>3556</v>
      </c>
      <c r="H54" s="114">
        <v>3553</v>
      </c>
      <c r="I54" s="114">
        <v>2718</v>
      </c>
      <c r="J54" s="140">
        <v>2962</v>
      </c>
      <c r="K54" s="114">
        <v>178</v>
      </c>
      <c r="L54" s="116">
        <v>6.0094530722484807</v>
      </c>
    </row>
    <row r="55" spans="1:12" s="110" customFormat="1" ht="15" customHeight="1" x14ac:dyDescent="0.2">
      <c r="A55" s="120"/>
      <c r="B55" s="119"/>
      <c r="D55" s="267" t="s">
        <v>195</v>
      </c>
      <c r="E55" s="113">
        <v>45.871401482503018</v>
      </c>
      <c r="F55" s="115">
        <v>2661</v>
      </c>
      <c r="G55" s="114">
        <v>3013</v>
      </c>
      <c r="H55" s="114">
        <v>2898</v>
      </c>
      <c r="I55" s="114">
        <v>2269</v>
      </c>
      <c r="J55" s="140">
        <v>2563</v>
      </c>
      <c r="K55" s="114">
        <v>98</v>
      </c>
      <c r="L55" s="116">
        <v>3.8236441669918064</v>
      </c>
    </row>
    <row r="56" spans="1:12" s="110" customFormat="1" ht="15" customHeight="1" x14ac:dyDescent="0.2">
      <c r="A56" s="120"/>
      <c r="B56" s="119" t="s">
        <v>196</v>
      </c>
      <c r="C56" s="258"/>
      <c r="E56" s="113">
        <v>54.622540863537616</v>
      </c>
      <c r="F56" s="115">
        <v>98816</v>
      </c>
      <c r="G56" s="114">
        <v>98408</v>
      </c>
      <c r="H56" s="114">
        <v>99298</v>
      </c>
      <c r="I56" s="114">
        <v>99246</v>
      </c>
      <c r="J56" s="140">
        <v>99301</v>
      </c>
      <c r="K56" s="114">
        <v>-485</v>
      </c>
      <c r="L56" s="116">
        <v>-0.48841401395756334</v>
      </c>
    </row>
    <row r="57" spans="1:12" s="110" customFormat="1" ht="15" customHeight="1" x14ac:dyDescent="0.2">
      <c r="A57" s="120"/>
      <c r="B57" s="119"/>
      <c r="C57" s="258" t="s">
        <v>106</v>
      </c>
      <c r="E57" s="113">
        <v>49.099336139896373</v>
      </c>
      <c r="F57" s="115">
        <v>48518</v>
      </c>
      <c r="G57" s="114">
        <v>48198</v>
      </c>
      <c r="H57" s="114">
        <v>48730</v>
      </c>
      <c r="I57" s="114">
        <v>48765</v>
      </c>
      <c r="J57" s="140">
        <v>48799</v>
      </c>
      <c r="K57" s="114">
        <v>-281</v>
      </c>
      <c r="L57" s="116">
        <v>-0.5758314719563925</v>
      </c>
    </row>
    <row r="58" spans="1:12" s="110" customFormat="1" ht="15" customHeight="1" x14ac:dyDescent="0.2">
      <c r="A58" s="120"/>
      <c r="B58" s="119"/>
      <c r="C58" s="258" t="s">
        <v>107</v>
      </c>
      <c r="E58" s="113">
        <v>50.900663860103627</v>
      </c>
      <c r="F58" s="115">
        <v>50298</v>
      </c>
      <c r="G58" s="114">
        <v>50210</v>
      </c>
      <c r="H58" s="114">
        <v>50568</v>
      </c>
      <c r="I58" s="114">
        <v>50481</v>
      </c>
      <c r="J58" s="140">
        <v>50502</v>
      </c>
      <c r="K58" s="114">
        <v>-204</v>
      </c>
      <c r="L58" s="116">
        <v>-0.40394439824165379</v>
      </c>
    </row>
    <row r="59" spans="1:12" s="110" customFormat="1" ht="15" customHeight="1" x14ac:dyDescent="0.2">
      <c r="A59" s="120"/>
      <c r="B59" s="119"/>
      <c r="C59" s="258" t="s">
        <v>105</v>
      </c>
      <c r="D59" s="110" t="s">
        <v>197</v>
      </c>
      <c r="E59" s="113">
        <v>92.700574805699489</v>
      </c>
      <c r="F59" s="115">
        <v>91603</v>
      </c>
      <c r="G59" s="114">
        <v>91235</v>
      </c>
      <c r="H59" s="114">
        <v>92023</v>
      </c>
      <c r="I59" s="114">
        <v>92041</v>
      </c>
      <c r="J59" s="140">
        <v>92190</v>
      </c>
      <c r="K59" s="114">
        <v>-587</v>
      </c>
      <c r="L59" s="116">
        <v>-0.63672849549842714</v>
      </c>
    </row>
    <row r="60" spans="1:12" s="110" customFormat="1" ht="15" customHeight="1" x14ac:dyDescent="0.2">
      <c r="A60" s="120"/>
      <c r="B60" s="119"/>
      <c r="C60" s="258"/>
      <c r="D60" s="267" t="s">
        <v>198</v>
      </c>
      <c r="E60" s="113">
        <v>47.239719223169544</v>
      </c>
      <c r="F60" s="115">
        <v>43273</v>
      </c>
      <c r="G60" s="114">
        <v>43003</v>
      </c>
      <c r="H60" s="114">
        <v>43475</v>
      </c>
      <c r="I60" s="114">
        <v>43553</v>
      </c>
      <c r="J60" s="140">
        <v>43632</v>
      </c>
      <c r="K60" s="114">
        <v>-359</v>
      </c>
      <c r="L60" s="116">
        <v>-0.82279061239457274</v>
      </c>
    </row>
    <row r="61" spans="1:12" s="110" customFormat="1" ht="15" customHeight="1" x14ac:dyDescent="0.2">
      <c r="A61" s="120"/>
      <c r="B61" s="119"/>
      <c r="C61" s="258"/>
      <c r="D61" s="267" t="s">
        <v>199</v>
      </c>
      <c r="E61" s="113">
        <v>52.760280776830456</v>
      </c>
      <c r="F61" s="115">
        <v>48330</v>
      </c>
      <c r="G61" s="114">
        <v>48232</v>
      </c>
      <c r="H61" s="114">
        <v>48548</v>
      </c>
      <c r="I61" s="114">
        <v>48488</v>
      </c>
      <c r="J61" s="140">
        <v>48558</v>
      </c>
      <c r="K61" s="114">
        <v>-228</v>
      </c>
      <c r="L61" s="116">
        <v>-0.4695415791424688</v>
      </c>
    </row>
    <row r="62" spans="1:12" s="110" customFormat="1" ht="15" customHeight="1" x14ac:dyDescent="0.2">
      <c r="A62" s="120"/>
      <c r="B62" s="119"/>
      <c r="C62" s="258"/>
      <c r="D62" s="258" t="s">
        <v>200</v>
      </c>
      <c r="E62" s="113">
        <v>7.2994251943005182</v>
      </c>
      <c r="F62" s="115">
        <v>7213</v>
      </c>
      <c r="G62" s="114">
        <v>7173</v>
      </c>
      <c r="H62" s="114">
        <v>7275</v>
      </c>
      <c r="I62" s="114">
        <v>7205</v>
      </c>
      <c r="J62" s="140">
        <v>7111</v>
      </c>
      <c r="K62" s="114">
        <v>102</v>
      </c>
      <c r="L62" s="116">
        <v>1.4343974124595698</v>
      </c>
    </row>
    <row r="63" spans="1:12" s="110" customFormat="1" ht="15" customHeight="1" x14ac:dyDescent="0.2">
      <c r="A63" s="120"/>
      <c r="B63" s="119"/>
      <c r="C63" s="258"/>
      <c r="D63" s="267" t="s">
        <v>198</v>
      </c>
      <c r="E63" s="113">
        <v>72.715929571606821</v>
      </c>
      <c r="F63" s="115">
        <v>5245</v>
      </c>
      <c r="G63" s="114">
        <v>5195</v>
      </c>
      <c r="H63" s="114">
        <v>5255</v>
      </c>
      <c r="I63" s="114">
        <v>5212</v>
      </c>
      <c r="J63" s="140">
        <v>5167</v>
      </c>
      <c r="K63" s="114">
        <v>78</v>
      </c>
      <c r="L63" s="116">
        <v>1.5095800270950261</v>
      </c>
    </row>
    <row r="64" spans="1:12" s="110" customFormat="1" ht="15" customHeight="1" x14ac:dyDescent="0.2">
      <c r="A64" s="120"/>
      <c r="B64" s="119"/>
      <c r="C64" s="258"/>
      <c r="D64" s="267" t="s">
        <v>199</v>
      </c>
      <c r="E64" s="113">
        <v>27.284070428393179</v>
      </c>
      <c r="F64" s="115">
        <v>1968</v>
      </c>
      <c r="G64" s="114">
        <v>1978</v>
      </c>
      <c r="H64" s="114">
        <v>2020</v>
      </c>
      <c r="I64" s="114">
        <v>1993</v>
      </c>
      <c r="J64" s="140">
        <v>1944</v>
      </c>
      <c r="K64" s="114">
        <v>24</v>
      </c>
      <c r="L64" s="116">
        <v>1.2345679012345678</v>
      </c>
    </row>
    <row r="65" spans="1:12" s="110" customFormat="1" ht="15" customHeight="1" x14ac:dyDescent="0.2">
      <c r="A65" s="120"/>
      <c r="B65" s="119" t="s">
        <v>201</v>
      </c>
      <c r="C65" s="258"/>
      <c r="E65" s="113">
        <v>23.965905133576921</v>
      </c>
      <c r="F65" s="115">
        <v>43356</v>
      </c>
      <c r="G65" s="114">
        <v>42978</v>
      </c>
      <c r="H65" s="114">
        <v>42541</v>
      </c>
      <c r="I65" s="114">
        <v>42085</v>
      </c>
      <c r="J65" s="140">
        <v>41252</v>
      </c>
      <c r="K65" s="114">
        <v>2104</v>
      </c>
      <c r="L65" s="116">
        <v>5.1003587704838553</v>
      </c>
    </row>
    <row r="66" spans="1:12" s="110" customFormat="1" ht="15" customHeight="1" x14ac:dyDescent="0.2">
      <c r="A66" s="120"/>
      <c r="B66" s="119"/>
      <c r="C66" s="258" t="s">
        <v>106</v>
      </c>
      <c r="E66" s="113">
        <v>56.880247255281851</v>
      </c>
      <c r="F66" s="115">
        <v>24661</v>
      </c>
      <c r="G66" s="114">
        <v>24492</v>
      </c>
      <c r="H66" s="114">
        <v>24283</v>
      </c>
      <c r="I66" s="114">
        <v>24118</v>
      </c>
      <c r="J66" s="140">
        <v>23683</v>
      </c>
      <c r="K66" s="114">
        <v>978</v>
      </c>
      <c r="L66" s="116">
        <v>4.1295443989359457</v>
      </c>
    </row>
    <row r="67" spans="1:12" s="110" customFormat="1" ht="15" customHeight="1" x14ac:dyDescent="0.2">
      <c r="A67" s="120"/>
      <c r="B67" s="119"/>
      <c r="C67" s="258" t="s">
        <v>107</v>
      </c>
      <c r="E67" s="113">
        <v>43.119752744718149</v>
      </c>
      <c r="F67" s="115">
        <v>18695</v>
      </c>
      <c r="G67" s="114">
        <v>18486</v>
      </c>
      <c r="H67" s="114">
        <v>18258</v>
      </c>
      <c r="I67" s="114">
        <v>17967</v>
      </c>
      <c r="J67" s="140">
        <v>17569</v>
      </c>
      <c r="K67" s="114">
        <v>1126</v>
      </c>
      <c r="L67" s="116">
        <v>6.4090158802436106</v>
      </c>
    </row>
    <row r="68" spans="1:12" s="110" customFormat="1" ht="15" customHeight="1" x14ac:dyDescent="0.2">
      <c r="A68" s="120"/>
      <c r="B68" s="119"/>
      <c r="C68" s="258" t="s">
        <v>105</v>
      </c>
      <c r="D68" s="110" t="s">
        <v>202</v>
      </c>
      <c r="E68" s="113">
        <v>22.753482793615646</v>
      </c>
      <c r="F68" s="115">
        <v>9865</v>
      </c>
      <c r="G68" s="114">
        <v>9744</v>
      </c>
      <c r="H68" s="114">
        <v>9423</v>
      </c>
      <c r="I68" s="114">
        <v>9249</v>
      </c>
      <c r="J68" s="140">
        <v>8820</v>
      </c>
      <c r="K68" s="114">
        <v>1045</v>
      </c>
      <c r="L68" s="116">
        <v>11.848072562358277</v>
      </c>
    </row>
    <row r="69" spans="1:12" s="110" customFormat="1" ht="15" customHeight="1" x14ac:dyDescent="0.2">
      <c r="A69" s="120"/>
      <c r="B69" s="119"/>
      <c r="C69" s="258"/>
      <c r="D69" s="267" t="s">
        <v>198</v>
      </c>
      <c r="E69" s="113">
        <v>52.589964521033956</v>
      </c>
      <c r="F69" s="115">
        <v>5188</v>
      </c>
      <c r="G69" s="114">
        <v>5147</v>
      </c>
      <c r="H69" s="114">
        <v>4962</v>
      </c>
      <c r="I69" s="114">
        <v>4883</v>
      </c>
      <c r="J69" s="140">
        <v>4655</v>
      </c>
      <c r="K69" s="114">
        <v>533</v>
      </c>
      <c r="L69" s="116">
        <v>11.450053705692804</v>
      </c>
    </row>
    <row r="70" spans="1:12" s="110" customFormat="1" ht="15" customHeight="1" x14ac:dyDescent="0.2">
      <c r="A70" s="120"/>
      <c r="B70" s="119"/>
      <c r="C70" s="258"/>
      <c r="D70" s="267" t="s">
        <v>199</v>
      </c>
      <c r="E70" s="113">
        <v>47.410035478966044</v>
      </c>
      <c r="F70" s="115">
        <v>4677</v>
      </c>
      <c r="G70" s="114">
        <v>4597</v>
      </c>
      <c r="H70" s="114">
        <v>4461</v>
      </c>
      <c r="I70" s="114">
        <v>4366</v>
      </c>
      <c r="J70" s="140">
        <v>4165</v>
      </c>
      <c r="K70" s="114">
        <v>512</v>
      </c>
      <c r="L70" s="116">
        <v>12.292917166866747</v>
      </c>
    </row>
    <row r="71" spans="1:12" s="110" customFormat="1" ht="15" customHeight="1" x14ac:dyDescent="0.2">
      <c r="A71" s="120"/>
      <c r="B71" s="119"/>
      <c r="C71" s="258"/>
      <c r="D71" s="110" t="s">
        <v>203</v>
      </c>
      <c r="E71" s="113">
        <v>70.633822308331034</v>
      </c>
      <c r="F71" s="115">
        <v>30624</v>
      </c>
      <c r="G71" s="114">
        <v>30385</v>
      </c>
      <c r="H71" s="114">
        <v>30333</v>
      </c>
      <c r="I71" s="114">
        <v>30112</v>
      </c>
      <c r="J71" s="140">
        <v>29759</v>
      </c>
      <c r="K71" s="114">
        <v>865</v>
      </c>
      <c r="L71" s="116">
        <v>2.9066836923283712</v>
      </c>
    </row>
    <row r="72" spans="1:12" s="110" customFormat="1" ht="15" customHeight="1" x14ac:dyDescent="0.2">
      <c r="A72" s="120"/>
      <c r="B72" s="119"/>
      <c r="C72" s="258"/>
      <c r="D72" s="267" t="s">
        <v>198</v>
      </c>
      <c r="E72" s="113">
        <v>58.045977011494251</v>
      </c>
      <c r="F72" s="115">
        <v>17776</v>
      </c>
      <c r="G72" s="114">
        <v>17662</v>
      </c>
      <c r="H72" s="114">
        <v>17663</v>
      </c>
      <c r="I72" s="114">
        <v>17617</v>
      </c>
      <c r="J72" s="140">
        <v>17441</v>
      </c>
      <c r="K72" s="114">
        <v>335</v>
      </c>
      <c r="L72" s="116">
        <v>1.920761424230262</v>
      </c>
    </row>
    <row r="73" spans="1:12" s="110" customFormat="1" ht="15" customHeight="1" x14ac:dyDescent="0.2">
      <c r="A73" s="120"/>
      <c r="B73" s="119"/>
      <c r="C73" s="258"/>
      <c r="D73" s="267" t="s">
        <v>199</v>
      </c>
      <c r="E73" s="113">
        <v>41.954022988505749</v>
      </c>
      <c r="F73" s="115">
        <v>12848</v>
      </c>
      <c r="G73" s="114">
        <v>12723</v>
      </c>
      <c r="H73" s="114">
        <v>12670</v>
      </c>
      <c r="I73" s="114">
        <v>12495</v>
      </c>
      <c r="J73" s="140">
        <v>12318</v>
      </c>
      <c r="K73" s="114">
        <v>530</v>
      </c>
      <c r="L73" s="116">
        <v>4.3026465335281703</v>
      </c>
    </row>
    <row r="74" spans="1:12" s="110" customFormat="1" ht="15" customHeight="1" x14ac:dyDescent="0.2">
      <c r="A74" s="120"/>
      <c r="B74" s="119"/>
      <c r="C74" s="258"/>
      <c r="D74" s="110" t="s">
        <v>204</v>
      </c>
      <c r="E74" s="113">
        <v>6.6126948980533262</v>
      </c>
      <c r="F74" s="115">
        <v>2867</v>
      </c>
      <c r="G74" s="114">
        <v>2849</v>
      </c>
      <c r="H74" s="114">
        <v>2785</v>
      </c>
      <c r="I74" s="114">
        <v>2724</v>
      </c>
      <c r="J74" s="140">
        <v>2673</v>
      </c>
      <c r="K74" s="114">
        <v>194</v>
      </c>
      <c r="L74" s="116">
        <v>7.2577628133183687</v>
      </c>
    </row>
    <row r="75" spans="1:12" s="110" customFormat="1" ht="15" customHeight="1" x14ac:dyDescent="0.2">
      <c r="A75" s="120"/>
      <c r="B75" s="119"/>
      <c r="C75" s="258"/>
      <c r="D75" s="267" t="s">
        <v>198</v>
      </c>
      <c r="E75" s="113">
        <v>59.190791768399023</v>
      </c>
      <c r="F75" s="115">
        <v>1697</v>
      </c>
      <c r="G75" s="114">
        <v>1683</v>
      </c>
      <c r="H75" s="114">
        <v>1658</v>
      </c>
      <c r="I75" s="114">
        <v>1618</v>
      </c>
      <c r="J75" s="140">
        <v>1587</v>
      </c>
      <c r="K75" s="114">
        <v>110</v>
      </c>
      <c r="L75" s="116">
        <v>6.9313169502205421</v>
      </c>
    </row>
    <row r="76" spans="1:12" s="110" customFormat="1" ht="15" customHeight="1" x14ac:dyDescent="0.2">
      <c r="A76" s="120"/>
      <c r="B76" s="119"/>
      <c r="C76" s="258"/>
      <c r="D76" s="267" t="s">
        <v>199</v>
      </c>
      <c r="E76" s="113">
        <v>40.809208231600977</v>
      </c>
      <c r="F76" s="115">
        <v>1170</v>
      </c>
      <c r="G76" s="114">
        <v>1166</v>
      </c>
      <c r="H76" s="114">
        <v>1127</v>
      </c>
      <c r="I76" s="114">
        <v>1106</v>
      </c>
      <c r="J76" s="140">
        <v>1086</v>
      </c>
      <c r="K76" s="114">
        <v>84</v>
      </c>
      <c r="L76" s="116">
        <v>7.7348066298342539</v>
      </c>
    </row>
    <row r="77" spans="1:12" s="110" customFormat="1" ht="15" customHeight="1" x14ac:dyDescent="0.2">
      <c r="A77" s="534"/>
      <c r="B77" s="119" t="s">
        <v>205</v>
      </c>
      <c r="C77" s="268"/>
      <c r="D77" s="182"/>
      <c r="E77" s="113">
        <v>7.8736588412830901</v>
      </c>
      <c r="F77" s="115">
        <v>14244</v>
      </c>
      <c r="G77" s="114">
        <v>14066</v>
      </c>
      <c r="H77" s="114">
        <v>14206</v>
      </c>
      <c r="I77" s="114">
        <v>13857</v>
      </c>
      <c r="J77" s="140">
        <v>14163</v>
      </c>
      <c r="K77" s="114">
        <v>81</v>
      </c>
      <c r="L77" s="116">
        <v>0.57191273035373857</v>
      </c>
    </row>
    <row r="78" spans="1:12" s="110" customFormat="1" ht="15" customHeight="1" x14ac:dyDescent="0.2">
      <c r="A78" s="120"/>
      <c r="B78" s="119"/>
      <c r="C78" s="268" t="s">
        <v>106</v>
      </c>
      <c r="D78" s="182"/>
      <c r="E78" s="113">
        <v>55.862117382757653</v>
      </c>
      <c r="F78" s="115">
        <v>7957</v>
      </c>
      <c r="G78" s="114">
        <v>7784</v>
      </c>
      <c r="H78" s="114">
        <v>7921</v>
      </c>
      <c r="I78" s="114">
        <v>7720</v>
      </c>
      <c r="J78" s="140">
        <v>7880</v>
      </c>
      <c r="K78" s="114">
        <v>77</v>
      </c>
      <c r="L78" s="116">
        <v>0.97715736040609136</v>
      </c>
    </row>
    <row r="79" spans="1:12" s="110" customFormat="1" ht="15" customHeight="1" x14ac:dyDescent="0.2">
      <c r="A79" s="123"/>
      <c r="B79" s="124"/>
      <c r="C79" s="260" t="s">
        <v>107</v>
      </c>
      <c r="D79" s="261"/>
      <c r="E79" s="125">
        <v>44.137882617242347</v>
      </c>
      <c r="F79" s="143">
        <v>6287</v>
      </c>
      <c r="G79" s="144">
        <v>6282</v>
      </c>
      <c r="H79" s="144">
        <v>6285</v>
      </c>
      <c r="I79" s="144">
        <v>6137</v>
      </c>
      <c r="J79" s="145">
        <v>6283</v>
      </c>
      <c r="K79" s="144">
        <v>4</v>
      </c>
      <c r="L79" s="146">
        <v>6.3663854846410947E-2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180907</v>
      </c>
      <c r="E11" s="114">
        <v>180735</v>
      </c>
      <c r="F11" s="114">
        <v>181283</v>
      </c>
      <c r="G11" s="114">
        <v>178857</v>
      </c>
      <c r="H11" s="140">
        <v>178899</v>
      </c>
      <c r="I11" s="115">
        <v>2008</v>
      </c>
      <c r="J11" s="116">
        <v>1.1224210308609885</v>
      </c>
    </row>
    <row r="12" spans="1:15" s="110" customFormat="1" ht="24.95" customHeight="1" x14ac:dyDescent="0.2">
      <c r="A12" s="193" t="s">
        <v>132</v>
      </c>
      <c r="B12" s="194" t="s">
        <v>133</v>
      </c>
      <c r="C12" s="113">
        <v>4.8643778294925014E-2</v>
      </c>
      <c r="D12" s="115">
        <v>88</v>
      </c>
      <c r="E12" s="114">
        <v>66</v>
      </c>
      <c r="F12" s="114">
        <v>88</v>
      </c>
      <c r="G12" s="114">
        <v>96</v>
      </c>
      <c r="H12" s="140">
        <v>90</v>
      </c>
      <c r="I12" s="115">
        <v>-2</v>
      </c>
      <c r="J12" s="116">
        <v>-2.2222222222222223</v>
      </c>
    </row>
    <row r="13" spans="1:15" s="110" customFormat="1" ht="24.95" customHeight="1" x14ac:dyDescent="0.2">
      <c r="A13" s="193" t="s">
        <v>134</v>
      </c>
      <c r="B13" s="199" t="s">
        <v>214</v>
      </c>
      <c r="C13" s="113">
        <v>1.4819769273715224</v>
      </c>
      <c r="D13" s="115">
        <v>2681</v>
      </c>
      <c r="E13" s="114">
        <v>2329</v>
      </c>
      <c r="F13" s="114">
        <v>2316</v>
      </c>
      <c r="G13" s="114">
        <v>2241</v>
      </c>
      <c r="H13" s="140">
        <v>2240</v>
      </c>
      <c r="I13" s="115">
        <v>441</v>
      </c>
      <c r="J13" s="116">
        <v>19.6875</v>
      </c>
    </row>
    <row r="14" spans="1:15" s="287" customFormat="1" ht="24" customHeight="1" x14ac:dyDescent="0.2">
      <c r="A14" s="193" t="s">
        <v>215</v>
      </c>
      <c r="B14" s="199" t="s">
        <v>137</v>
      </c>
      <c r="C14" s="113">
        <v>10.138358383036588</v>
      </c>
      <c r="D14" s="115">
        <v>18341</v>
      </c>
      <c r="E14" s="114">
        <v>18656</v>
      </c>
      <c r="F14" s="114">
        <v>18649</v>
      </c>
      <c r="G14" s="114">
        <v>18807</v>
      </c>
      <c r="H14" s="140">
        <v>19060</v>
      </c>
      <c r="I14" s="115">
        <v>-719</v>
      </c>
      <c r="J14" s="116">
        <v>-3.7722980062959075</v>
      </c>
      <c r="K14" s="110"/>
      <c r="L14" s="110"/>
      <c r="M14" s="110"/>
      <c r="N14" s="110"/>
      <c r="O14" s="110"/>
    </row>
    <row r="15" spans="1:15" s="110" customFormat="1" ht="24.75" customHeight="1" x14ac:dyDescent="0.2">
      <c r="A15" s="193" t="s">
        <v>216</v>
      </c>
      <c r="B15" s="199" t="s">
        <v>217</v>
      </c>
      <c r="C15" s="113">
        <v>1.4720270636293786</v>
      </c>
      <c r="D15" s="115">
        <v>2663</v>
      </c>
      <c r="E15" s="114">
        <v>2684</v>
      </c>
      <c r="F15" s="114">
        <v>2691</v>
      </c>
      <c r="G15" s="114">
        <v>2723</v>
      </c>
      <c r="H15" s="140">
        <v>2739</v>
      </c>
      <c r="I15" s="115">
        <v>-76</v>
      </c>
      <c r="J15" s="116">
        <v>-2.7747353048557866</v>
      </c>
    </row>
    <row r="16" spans="1:15" s="287" customFormat="1" ht="24.95" customHeight="1" x14ac:dyDescent="0.2">
      <c r="A16" s="193" t="s">
        <v>218</v>
      </c>
      <c r="B16" s="199" t="s">
        <v>141</v>
      </c>
      <c r="C16" s="113">
        <v>6.0859999889445957</v>
      </c>
      <c r="D16" s="115">
        <v>11010</v>
      </c>
      <c r="E16" s="114">
        <v>11259</v>
      </c>
      <c r="F16" s="114">
        <v>11221</v>
      </c>
      <c r="G16" s="114">
        <v>11295</v>
      </c>
      <c r="H16" s="140">
        <v>11334</v>
      </c>
      <c r="I16" s="115">
        <v>-324</v>
      </c>
      <c r="J16" s="116">
        <v>-2.8586553732133404</v>
      </c>
      <c r="K16" s="110"/>
      <c r="L16" s="110"/>
      <c r="M16" s="110"/>
      <c r="N16" s="110"/>
      <c r="O16" s="110"/>
    </row>
    <row r="17" spans="1:15" s="110" customFormat="1" ht="24.95" customHeight="1" x14ac:dyDescent="0.2">
      <c r="A17" s="193" t="s">
        <v>219</v>
      </c>
      <c r="B17" s="199" t="s">
        <v>220</v>
      </c>
      <c r="C17" s="113">
        <v>2.5803313304626134</v>
      </c>
      <c r="D17" s="115">
        <v>4668</v>
      </c>
      <c r="E17" s="114">
        <v>4713</v>
      </c>
      <c r="F17" s="114">
        <v>4737</v>
      </c>
      <c r="G17" s="114">
        <v>4789</v>
      </c>
      <c r="H17" s="140">
        <v>4987</v>
      </c>
      <c r="I17" s="115">
        <v>-319</v>
      </c>
      <c r="J17" s="116">
        <v>-6.3966312412271904</v>
      </c>
    </row>
    <row r="18" spans="1:15" s="287" customFormat="1" ht="24.95" customHeight="1" x14ac:dyDescent="0.2">
      <c r="A18" s="201" t="s">
        <v>144</v>
      </c>
      <c r="B18" s="202" t="s">
        <v>145</v>
      </c>
      <c r="C18" s="113">
        <v>3.5720010834296074</v>
      </c>
      <c r="D18" s="115">
        <v>6462</v>
      </c>
      <c r="E18" s="114">
        <v>6098</v>
      </c>
      <c r="F18" s="114">
        <v>6191</v>
      </c>
      <c r="G18" s="114">
        <v>6088</v>
      </c>
      <c r="H18" s="140">
        <v>6131</v>
      </c>
      <c r="I18" s="115">
        <v>331</v>
      </c>
      <c r="J18" s="116">
        <v>5.3987930190833469</v>
      </c>
      <c r="K18" s="110"/>
      <c r="L18" s="110"/>
      <c r="M18" s="110"/>
      <c r="N18" s="110"/>
      <c r="O18" s="110"/>
    </row>
    <row r="19" spans="1:15" s="110" customFormat="1" ht="24.95" customHeight="1" x14ac:dyDescent="0.2">
      <c r="A19" s="193" t="s">
        <v>146</v>
      </c>
      <c r="B19" s="199" t="s">
        <v>147</v>
      </c>
      <c r="C19" s="113">
        <v>13.538447931810268</v>
      </c>
      <c r="D19" s="115">
        <v>24492</v>
      </c>
      <c r="E19" s="114">
        <v>24395</v>
      </c>
      <c r="F19" s="114">
        <v>24724</v>
      </c>
      <c r="G19" s="114">
        <v>24464</v>
      </c>
      <c r="H19" s="140">
        <v>24438</v>
      </c>
      <c r="I19" s="115">
        <v>54</v>
      </c>
      <c r="J19" s="116">
        <v>0.22096734593665604</v>
      </c>
    </row>
    <row r="20" spans="1:15" s="287" customFormat="1" ht="24.95" customHeight="1" x14ac:dyDescent="0.2">
      <c r="A20" s="193" t="s">
        <v>148</v>
      </c>
      <c r="B20" s="199" t="s">
        <v>149</v>
      </c>
      <c r="C20" s="113">
        <v>5.4691084369316831</v>
      </c>
      <c r="D20" s="115">
        <v>9894</v>
      </c>
      <c r="E20" s="114">
        <v>9805</v>
      </c>
      <c r="F20" s="114">
        <v>9904</v>
      </c>
      <c r="G20" s="114">
        <v>9579</v>
      </c>
      <c r="H20" s="140">
        <v>9818</v>
      </c>
      <c r="I20" s="115">
        <v>76</v>
      </c>
      <c r="J20" s="116">
        <v>0.77408840904461196</v>
      </c>
      <c r="K20" s="110"/>
      <c r="L20" s="110"/>
      <c r="M20" s="110"/>
      <c r="N20" s="110"/>
      <c r="O20" s="110"/>
    </row>
    <row r="21" spans="1:15" s="110" customFormat="1" ht="24.95" customHeight="1" x14ac:dyDescent="0.2">
      <c r="A21" s="201" t="s">
        <v>150</v>
      </c>
      <c r="B21" s="202" t="s">
        <v>151</v>
      </c>
      <c r="C21" s="113">
        <v>2.6765133466366695</v>
      </c>
      <c r="D21" s="115">
        <v>4842</v>
      </c>
      <c r="E21" s="114">
        <v>5046</v>
      </c>
      <c r="F21" s="114">
        <v>5027</v>
      </c>
      <c r="G21" s="114">
        <v>4977</v>
      </c>
      <c r="H21" s="140">
        <v>4946</v>
      </c>
      <c r="I21" s="115">
        <v>-104</v>
      </c>
      <c r="J21" s="116">
        <v>-2.1027092600080874</v>
      </c>
    </row>
    <row r="22" spans="1:15" s="110" customFormat="1" ht="24.95" customHeight="1" x14ac:dyDescent="0.2">
      <c r="A22" s="201" t="s">
        <v>152</v>
      </c>
      <c r="B22" s="199" t="s">
        <v>153</v>
      </c>
      <c r="C22" s="113">
        <v>10.423587810311375</v>
      </c>
      <c r="D22" s="115">
        <v>18857</v>
      </c>
      <c r="E22" s="114">
        <v>18691</v>
      </c>
      <c r="F22" s="114">
        <v>18568</v>
      </c>
      <c r="G22" s="114">
        <v>18275</v>
      </c>
      <c r="H22" s="140">
        <v>18248</v>
      </c>
      <c r="I22" s="115">
        <v>609</v>
      </c>
      <c r="J22" s="116">
        <v>3.3373520385795703</v>
      </c>
    </row>
    <row r="23" spans="1:15" s="110" customFormat="1" ht="24.95" customHeight="1" x14ac:dyDescent="0.2">
      <c r="A23" s="193" t="s">
        <v>154</v>
      </c>
      <c r="B23" s="199" t="s">
        <v>155</v>
      </c>
      <c r="C23" s="113">
        <v>5.5111189727318459</v>
      </c>
      <c r="D23" s="115">
        <v>9970</v>
      </c>
      <c r="E23" s="114">
        <v>10030</v>
      </c>
      <c r="F23" s="114">
        <v>10342</v>
      </c>
      <c r="G23" s="114">
        <v>10088</v>
      </c>
      <c r="H23" s="140">
        <v>10177</v>
      </c>
      <c r="I23" s="115">
        <v>-207</v>
      </c>
      <c r="J23" s="116">
        <v>-2.033998231305886</v>
      </c>
    </row>
    <row r="24" spans="1:15" s="110" customFormat="1" ht="24.95" customHeight="1" x14ac:dyDescent="0.2">
      <c r="A24" s="193" t="s">
        <v>156</v>
      </c>
      <c r="B24" s="199" t="s">
        <v>221</v>
      </c>
      <c r="C24" s="113">
        <v>12.228935309302569</v>
      </c>
      <c r="D24" s="115">
        <v>22123</v>
      </c>
      <c r="E24" s="114">
        <v>22090</v>
      </c>
      <c r="F24" s="114">
        <v>21844</v>
      </c>
      <c r="G24" s="114">
        <v>21596</v>
      </c>
      <c r="H24" s="140">
        <v>21475</v>
      </c>
      <c r="I24" s="115">
        <v>648</v>
      </c>
      <c r="J24" s="116">
        <v>3.0174621653084981</v>
      </c>
    </row>
    <row r="25" spans="1:15" s="110" customFormat="1" ht="24.95" customHeight="1" x14ac:dyDescent="0.2">
      <c r="A25" s="193" t="s">
        <v>222</v>
      </c>
      <c r="B25" s="204" t="s">
        <v>159</v>
      </c>
      <c r="C25" s="113">
        <v>4.9163382290348077</v>
      </c>
      <c r="D25" s="115">
        <v>8894</v>
      </c>
      <c r="E25" s="114">
        <v>8859</v>
      </c>
      <c r="F25" s="114">
        <v>8877</v>
      </c>
      <c r="G25" s="114">
        <v>8612</v>
      </c>
      <c r="H25" s="140">
        <v>8623</v>
      </c>
      <c r="I25" s="115">
        <v>271</v>
      </c>
      <c r="J25" s="116">
        <v>3.1427577409254321</v>
      </c>
    </row>
    <row r="26" spans="1:15" s="110" customFormat="1" ht="24.95" customHeight="1" x14ac:dyDescent="0.2">
      <c r="A26" s="201">
        <v>782.78300000000002</v>
      </c>
      <c r="B26" s="203" t="s">
        <v>160</v>
      </c>
      <c r="C26" s="113">
        <v>2.3879672981145008</v>
      </c>
      <c r="D26" s="115">
        <v>4320</v>
      </c>
      <c r="E26" s="114">
        <v>4596</v>
      </c>
      <c r="F26" s="114">
        <v>5140</v>
      </c>
      <c r="G26" s="114">
        <v>5158</v>
      </c>
      <c r="H26" s="140">
        <v>4845</v>
      </c>
      <c r="I26" s="115">
        <v>-525</v>
      </c>
      <c r="J26" s="116">
        <v>-10.835913312693499</v>
      </c>
    </row>
    <row r="27" spans="1:15" s="110" customFormat="1" ht="24.95" customHeight="1" x14ac:dyDescent="0.2">
      <c r="A27" s="193" t="s">
        <v>161</v>
      </c>
      <c r="B27" s="199" t="s">
        <v>223</v>
      </c>
      <c r="C27" s="113">
        <v>7.7642103401195088</v>
      </c>
      <c r="D27" s="115">
        <v>14046</v>
      </c>
      <c r="E27" s="114">
        <v>14092</v>
      </c>
      <c r="F27" s="114">
        <v>14039</v>
      </c>
      <c r="G27" s="114">
        <v>13850</v>
      </c>
      <c r="H27" s="140">
        <v>13785</v>
      </c>
      <c r="I27" s="115">
        <v>261</v>
      </c>
      <c r="J27" s="116">
        <v>1.8933623503808488</v>
      </c>
    </row>
    <row r="28" spans="1:15" s="110" customFormat="1" ht="24.95" customHeight="1" x14ac:dyDescent="0.2">
      <c r="A28" s="193" t="s">
        <v>163</v>
      </c>
      <c r="B28" s="199" t="s">
        <v>164</v>
      </c>
      <c r="C28" s="113">
        <v>3.1109907300436137</v>
      </c>
      <c r="D28" s="115">
        <v>5628</v>
      </c>
      <c r="E28" s="114">
        <v>5697</v>
      </c>
      <c r="F28" s="114">
        <v>5548</v>
      </c>
      <c r="G28" s="114">
        <v>5408</v>
      </c>
      <c r="H28" s="140">
        <v>5396</v>
      </c>
      <c r="I28" s="115">
        <v>232</v>
      </c>
      <c r="J28" s="116">
        <v>4.2994810971089699</v>
      </c>
    </row>
    <row r="29" spans="1:15" s="110" customFormat="1" ht="24.95" customHeight="1" x14ac:dyDescent="0.2">
      <c r="A29" s="193">
        <v>86</v>
      </c>
      <c r="B29" s="199" t="s">
        <v>165</v>
      </c>
      <c r="C29" s="113">
        <v>7.7111444001614089</v>
      </c>
      <c r="D29" s="115">
        <v>13950</v>
      </c>
      <c r="E29" s="114">
        <v>14026</v>
      </c>
      <c r="F29" s="114">
        <v>13796</v>
      </c>
      <c r="G29" s="114">
        <v>13593</v>
      </c>
      <c r="H29" s="140">
        <v>13619</v>
      </c>
      <c r="I29" s="115">
        <v>331</v>
      </c>
      <c r="J29" s="116">
        <v>2.4304280784198546</v>
      </c>
    </row>
    <row r="30" spans="1:15" s="110" customFormat="1" ht="24.95" customHeight="1" x14ac:dyDescent="0.2">
      <c r="A30" s="193">
        <v>87.88</v>
      </c>
      <c r="B30" s="204" t="s">
        <v>166</v>
      </c>
      <c r="C30" s="113">
        <v>4.8947801909268298</v>
      </c>
      <c r="D30" s="115">
        <v>8855</v>
      </c>
      <c r="E30" s="114">
        <v>8803</v>
      </c>
      <c r="F30" s="114">
        <v>8786</v>
      </c>
      <c r="G30" s="114">
        <v>8599</v>
      </c>
      <c r="H30" s="140">
        <v>8566</v>
      </c>
      <c r="I30" s="115">
        <v>289</v>
      </c>
      <c r="J30" s="116">
        <v>3.3738034088255895</v>
      </c>
    </row>
    <row r="31" spans="1:15" s="110" customFormat="1" ht="24.95" customHeight="1" x14ac:dyDescent="0.2">
      <c r="A31" s="193" t="s">
        <v>167</v>
      </c>
      <c r="B31" s="199" t="s">
        <v>168</v>
      </c>
      <c r="C31" s="113">
        <v>4.1253240615343794</v>
      </c>
      <c r="D31" s="115">
        <v>7463</v>
      </c>
      <c r="E31" s="114">
        <v>7455</v>
      </c>
      <c r="F31" s="114">
        <v>7443</v>
      </c>
      <c r="G31" s="114">
        <v>7425</v>
      </c>
      <c r="H31" s="140">
        <v>7441</v>
      </c>
      <c r="I31" s="115">
        <v>22</v>
      </c>
      <c r="J31" s="116">
        <v>0.29565918559333421</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4.8643778294925014E-2</v>
      </c>
      <c r="D34" s="115">
        <v>88</v>
      </c>
      <c r="E34" s="114">
        <v>66</v>
      </c>
      <c r="F34" s="114">
        <v>88</v>
      </c>
      <c r="G34" s="114">
        <v>96</v>
      </c>
      <c r="H34" s="140">
        <v>90</v>
      </c>
      <c r="I34" s="115">
        <v>-2</v>
      </c>
      <c r="J34" s="116">
        <v>-2.2222222222222223</v>
      </c>
    </row>
    <row r="35" spans="1:10" s="110" customFormat="1" ht="24.95" customHeight="1" x14ac:dyDescent="0.2">
      <c r="A35" s="292" t="s">
        <v>171</v>
      </c>
      <c r="B35" s="293" t="s">
        <v>172</v>
      </c>
      <c r="C35" s="113">
        <v>15.192336393837717</v>
      </c>
      <c r="D35" s="115">
        <v>27484</v>
      </c>
      <c r="E35" s="114">
        <v>27083</v>
      </c>
      <c r="F35" s="114">
        <v>27156</v>
      </c>
      <c r="G35" s="114">
        <v>27136</v>
      </c>
      <c r="H35" s="140">
        <v>27431</v>
      </c>
      <c r="I35" s="115">
        <v>53</v>
      </c>
      <c r="J35" s="116">
        <v>0.19321205934891181</v>
      </c>
    </row>
    <row r="36" spans="1:10" s="110" customFormat="1" ht="24.95" customHeight="1" x14ac:dyDescent="0.2">
      <c r="A36" s="294" t="s">
        <v>173</v>
      </c>
      <c r="B36" s="295" t="s">
        <v>174</v>
      </c>
      <c r="C36" s="125">
        <v>84.758467057659459</v>
      </c>
      <c r="D36" s="143">
        <v>153334</v>
      </c>
      <c r="E36" s="144">
        <v>153585</v>
      </c>
      <c r="F36" s="144">
        <v>154038</v>
      </c>
      <c r="G36" s="144">
        <v>151624</v>
      </c>
      <c r="H36" s="145">
        <v>151377</v>
      </c>
      <c r="I36" s="143">
        <v>1957</v>
      </c>
      <c r="J36" s="146">
        <v>1.2927987739220621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2020-09-25T09:59:32Z</dcterms:created>
  <dcterms:modified xsi:type="dcterms:W3CDTF">2020-09-28T08:09:52Z</dcterms:modified>
</cp:coreProperties>
</file>