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M44" i="24"/>
  <c r="L44" i="24"/>
  <c r="I44" i="24"/>
  <c r="G44" i="24"/>
  <c r="E44" i="24"/>
  <c r="D44" i="24"/>
  <c r="C44" i="24"/>
  <c r="B44" i="24"/>
  <c r="K44" i="24" s="1"/>
  <c r="M43" i="24"/>
  <c r="K43" i="24"/>
  <c r="H43" i="24"/>
  <c r="F43" i="24"/>
  <c r="E43" i="24"/>
  <c r="C43" i="24"/>
  <c r="B43" i="24"/>
  <c r="D43" i="24" s="1"/>
  <c r="M42" i="24"/>
  <c r="L42" i="24"/>
  <c r="I42" i="24"/>
  <c r="G42" i="24"/>
  <c r="E42" i="24"/>
  <c r="D42" i="24"/>
  <c r="C42" i="24"/>
  <c r="B42" i="24"/>
  <c r="K42" i="24" s="1"/>
  <c r="K41" i="24"/>
  <c r="H41" i="24"/>
  <c r="F41" i="24"/>
  <c r="C41" i="24"/>
  <c r="B41" i="24"/>
  <c r="D41" i="24" s="1"/>
  <c r="M40" i="24"/>
  <c r="L40" i="24"/>
  <c r="I40" i="24"/>
  <c r="G40" i="24"/>
  <c r="E40" i="24"/>
  <c r="D40" i="24"/>
  <c r="C40" i="24"/>
  <c r="B40" i="24"/>
  <c r="K40" i="24" s="1"/>
  <c r="M36" i="24"/>
  <c r="L36" i="24"/>
  <c r="K36" i="24"/>
  <c r="J36" i="24"/>
  <c r="I36" i="24"/>
  <c r="H36" i="24"/>
  <c r="G36" i="24"/>
  <c r="F36" i="24"/>
  <c r="E36" i="24"/>
  <c r="D36" i="24"/>
  <c r="G24" i="24"/>
  <c r="L57" i="15"/>
  <c r="K57" i="15"/>
  <c r="C38" i="24"/>
  <c r="I38" i="24" s="1"/>
  <c r="C37" i="24"/>
  <c r="M37" i="24" s="1"/>
  <c r="C35" i="24"/>
  <c r="C34" i="24"/>
  <c r="C33" i="24"/>
  <c r="C32" i="24"/>
  <c r="M32" i="24" s="1"/>
  <c r="C31" i="24"/>
  <c r="C30" i="24"/>
  <c r="C29" i="24"/>
  <c r="C28" i="24"/>
  <c r="C27" i="24"/>
  <c r="C26" i="24"/>
  <c r="C25" i="24"/>
  <c r="C24" i="24"/>
  <c r="M24" i="24" s="1"/>
  <c r="C23" i="24"/>
  <c r="C22" i="24"/>
  <c r="C21" i="24"/>
  <c r="C20" i="24"/>
  <c r="C19" i="24"/>
  <c r="C18" i="24"/>
  <c r="C17" i="24"/>
  <c r="C16" i="24"/>
  <c r="M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32" i="24" l="1"/>
  <c r="G16" i="24"/>
  <c r="K20" i="24"/>
  <c r="J20" i="24"/>
  <c r="H20" i="24"/>
  <c r="F20" i="24"/>
  <c r="D20" i="24"/>
  <c r="H37" i="24"/>
  <c r="F37" i="24"/>
  <c r="D37" i="24"/>
  <c r="J37" i="24"/>
  <c r="K37" i="24"/>
  <c r="G27" i="24"/>
  <c r="M27" i="24"/>
  <c r="E27" i="24"/>
  <c r="L27" i="24"/>
  <c r="I27" i="24"/>
  <c r="K16" i="24"/>
  <c r="J16" i="24"/>
  <c r="H16" i="24"/>
  <c r="F16" i="24"/>
  <c r="D16" i="24"/>
  <c r="G7" i="24"/>
  <c r="M7" i="24"/>
  <c r="E7" i="24"/>
  <c r="L7" i="24"/>
  <c r="I7" i="24"/>
  <c r="K8" i="24"/>
  <c r="J8" i="24"/>
  <c r="H8" i="24"/>
  <c r="F8" i="24"/>
  <c r="D8" i="24"/>
  <c r="F29" i="24"/>
  <c r="D29" i="24"/>
  <c r="J29" i="24"/>
  <c r="H29" i="24"/>
  <c r="K29" i="24"/>
  <c r="G19" i="24"/>
  <c r="M19" i="24"/>
  <c r="E19" i="24"/>
  <c r="L19" i="24"/>
  <c r="I19" i="24"/>
  <c r="G35" i="24"/>
  <c r="M35" i="24"/>
  <c r="E35" i="24"/>
  <c r="L35" i="24"/>
  <c r="I35" i="24"/>
  <c r="I26" i="24"/>
  <c r="L26" i="24"/>
  <c r="G26" i="24"/>
  <c r="E26" i="24"/>
  <c r="M26" i="24"/>
  <c r="K18" i="24"/>
  <c r="J18" i="24"/>
  <c r="H18" i="24"/>
  <c r="F18" i="24"/>
  <c r="D18" i="24"/>
  <c r="F27" i="24"/>
  <c r="D27" i="24"/>
  <c r="J27" i="24"/>
  <c r="H27" i="24"/>
  <c r="K27" i="24"/>
  <c r="K30" i="24"/>
  <c r="J30" i="24"/>
  <c r="H30" i="24"/>
  <c r="F30" i="24"/>
  <c r="D30" i="24"/>
  <c r="I8" i="24"/>
  <c r="L8" i="24"/>
  <c r="M8" i="24"/>
  <c r="G8" i="24"/>
  <c r="E8" i="24"/>
  <c r="G23" i="24"/>
  <c r="M23" i="24"/>
  <c r="E23" i="24"/>
  <c r="L23" i="24"/>
  <c r="I23" i="24"/>
  <c r="F33" i="24"/>
  <c r="D33" i="24"/>
  <c r="J33" i="24"/>
  <c r="H33" i="24"/>
  <c r="K33" i="24"/>
  <c r="F7" i="24"/>
  <c r="D7" i="24"/>
  <c r="J7" i="24"/>
  <c r="H7" i="24"/>
  <c r="K7" i="24"/>
  <c r="F21" i="24"/>
  <c r="D21" i="24"/>
  <c r="J21" i="24"/>
  <c r="H21" i="24"/>
  <c r="G9" i="24"/>
  <c r="M9" i="24"/>
  <c r="E9" i="24"/>
  <c r="L9" i="24"/>
  <c r="I9" i="24"/>
  <c r="C14" i="24"/>
  <c r="C6" i="24"/>
  <c r="G17" i="24"/>
  <c r="M17" i="24"/>
  <c r="E17" i="24"/>
  <c r="L17" i="24"/>
  <c r="I17" i="24"/>
  <c r="I30" i="24"/>
  <c r="L30" i="24"/>
  <c r="M30" i="24"/>
  <c r="G30" i="24"/>
  <c r="E30" i="24"/>
  <c r="G33" i="24"/>
  <c r="M33" i="24"/>
  <c r="E33" i="24"/>
  <c r="L33" i="24"/>
  <c r="I33" i="24"/>
  <c r="K21" i="24"/>
  <c r="I20" i="24"/>
  <c r="L20" i="24"/>
  <c r="M20" i="24"/>
  <c r="G20" i="24"/>
  <c r="E20" i="24"/>
  <c r="F25" i="24"/>
  <c r="D25" i="24"/>
  <c r="J25" i="24"/>
  <c r="H25" i="24"/>
  <c r="K25" i="24"/>
  <c r="F31" i="24"/>
  <c r="D31" i="24"/>
  <c r="J31" i="24"/>
  <c r="H31" i="24"/>
  <c r="K31" i="24"/>
  <c r="K34" i="24"/>
  <c r="J34" i="24"/>
  <c r="H34" i="24"/>
  <c r="F34" i="24"/>
  <c r="D34" i="24"/>
  <c r="G21" i="24"/>
  <c r="M21" i="24"/>
  <c r="E21" i="24"/>
  <c r="L21" i="24"/>
  <c r="I21" i="24"/>
  <c r="K58" i="24"/>
  <c r="I58" i="24"/>
  <c r="J58" i="24"/>
  <c r="K74" i="24"/>
  <c r="I74" i="24"/>
  <c r="J74" i="24"/>
  <c r="K24" i="24"/>
  <c r="J24" i="24"/>
  <c r="H24" i="24"/>
  <c r="F24" i="24"/>
  <c r="D24" i="24"/>
  <c r="F19" i="24"/>
  <c r="D19" i="24"/>
  <c r="J19" i="24"/>
  <c r="H19" i="24"/>
  <c r="K19" i="24"/>
  <c r="K22" i="24"/>
  <c r="J22" i="24"/>
  <c r="H22" i="24"/>
  <c r="F22" i="24"/>
  <c r="D22" i="24"/>
  <c r="K28" i="24"/>
  <c r="J28" i="24"/>
  <c r="H28" i="24"/>
  <c r="F28" i="24"/>
  <c r="D28" i="24"/>
  <c r="D38" i="24"/>
  <c r="K38" i="24"/>
  <c r="J38" i="24"/>
  <c r="H38" i="24"/>
  <c r="F38" i="24"/>
  <c r="I18" i="24"/>
  <c r="L18" i="24"/>
  <c r="G18" i="24"/>
  <c r="E18" i="24"/>
  <c r="M18" i="24"/>
  <c r="I28" i="24"/>
  <c r="L28" i="24"/>
  <c r="M28" i="24"/>
  <c r="G28" i="24"/>
  <c r="E28" i="24"/>
  <c r="I34" i="24"/>
  <c r="L34" i="24"/>
  <c r="G34" i="24"/>
  <c r="E34" i="24"/>
  <c r="M34" i="24"/>
  <c r="I41" i="24"/>
  <c r="G41" i="24"/>
  <c r="L41" i="24"/>
  <c r="M41" i="24"/>
  <c r="E41" i="24"/>
  <c r="F9" i="24"/>
  <c r="D9" i="24"/>
  <c r="J9" i="24"/>
  <c r="H9" i="24"/>
  <c r="K32" i="24"/>
  <c r="J32" i="24"/>
  <c r="H32" i="24"/>
  <c r="F32" i="24"/>
  <c r="D32" i="24"/>
  <c r="G15" i="24"/>
  <c r="M15" i="24"/>
  <c r="E15" i="24"/>
  <c r="L15" i="24"/>
  <c r="I15" i="24"/>
  <c r="G31" i="24"/>
  <c r="M31" i="24"/>
  <c r="E31" i="24"/>
  <c r="L31" i="24"/>
  <c r="I31" i="24"/>
  <c r="B14" i="24"/>
  <c r="B6" i="24"/>
  <c r="F17" i="24"/>
  <c r="D17" i="24"/>
  <c r="J17" i="24"/>
  <c r="H17" i="24"/>
  <c r="K17" i="24"/>
  <c r="F23" i="24"/>
  <c r="D23" i="24"/>
  <c r="J23" i="24"/>
  <c r="H23" i="24"/>
  <c r="K23" i="24"/>
  <c r="K26" i="24"/>
  <c r="J26" i="24"/>
  <c r="H26" i="24"/>
  <c r="F26" i="24"/>
  <c r="D26" i="24"/>
  <c r="F35" i="24"/>
  <c r="D35" i="24"/>
  <c r="J35" i="24"/>
  <c r="H35" i="24"/>
  <c r="K35" i="24"/>
  <c r="B45" i="24"/>
  <c r="B39" i="24"/>
  <c r="I22" i="24"/>
  <c r="L22" i="24"/>
  <c r="M22" i="24"/>
  <c r="G22" i="24"/>
  <c r="E22" i="24"/>
  <c r="G25" i="24"/>
  <c r="M25" i="24"/>
  <c r="E25" i="24"/>
  <c r="L25" i="24"/>
  <c r="I25" i="24"/>
  <c r="C45" i="24"/>
  <c r="C39" i="24"/>
  <c r="F15" i="24"/>
  <c r="D15" i="24"/>
  <c r="J15" i="24"/>
  <c r="H15" i="24"/>
  <c r="K15" i="24"/>
  <c r="I37" i="24"/>
  <c r="G37" i="24"/>
  <c r="L37" i="24"/>
  <c r="E37" i="24"/>
  <c r="G29" i="24"/>
  <c r="M29" i="24"/>
  <c r="E29" i="24"/>
  <c r="L29" i="24"/>
  <c r="I29" i="24"/>
  <c r="K9" i="24"/>
  <c r="K66" i="24"/>
  <c r="I66" i="24"/>
  <c r="J66" i="24"/>
  <c r="J77" i="24"/>
  <c r="E16" i="24"/>
  <c r="E24" i="24"/>
  <c r="E32" i="24"/>
  <c r="I43" i="24"/>
  <c r="G43" i="24"/>
  <c r="L43" i="24"/>
  <c r="K53" i="24"/>
  <c r="I53" i="24"/>
  <c r="K61" i="24"/>
  <c r="I61" i="24"/>
  <c r="K69" i="24"/>
  <c r="I69" i="24"/>
  <c r="G38" i="24"/>
  <c r="K55" i="24"/>
  <c r="I55" i="24"/>
  <c r="K63" i="24"/>
  <c r="I63" i="24"/>
  <c r="K71" i="24"/>
  <c r="I71" i="24"/>
  <c r="K52" i="24"/>
  <c r="I52" i="24"/>
  <c r="K60" i="24"/>
  <c r="I60" i="24"/>
  <c r="K68" i="24"/>
  <c r="I68" i="24"/>
  <c r="K57" i="24"/>
  <c r="I57" i="24"/>
  <c r="K65" i="24"/>
  <c r="I65" i="24"/>
  <c r="K73" i="24"/>
  <c r="I73" i="24"/>
  <c r="K54" i="24"/>
  <c r="I54" i="24"/>
  <c r="K62" i="24"/>
  <c r="I62" i="24"/>
  <c r="K70" i="24"/>
  <c r="I70" i="24"/>
  <c r="M38" i="24"/>
  <c r="E38" i="24"/>
  <c r="L38" i="24"/>
  <c r="K51" i="24"/>
  <c r="I51" i="24"/>
  <c r="K59" i="24"/>
  <c r="I59" i="24"/>
  <c r="K67" i="24"/>
  <c r="I67" i="24"/>
  <c r="K75" i="24"/>
  <c r="I75" i="24"/>
  <c r="I77" i="24" s="1"/>
  <c r="I16" i="24"/>
  <c r="L16" i="24"/>
  <c r="I24" i="24"/>
  <c r="L24" i="24"/>
  <c r="I32" i="24"/>
  <c r="L32" i="24"/>
  <c r="K56" i="24"/>
  <c r="I56" i="24"/>
  <c r="K64" i="24"/>
  <c r="I64" i="24"/>
  <c r="K72" i="24"/>
  <c r="I72" i="24"/>
  <c r="F40" i="24"/>
  <c r="J41" i="24"/>
  <c r="F42" i="24"/>
  <c r="J43" i="24"/>
  <c r="F44" i="24"/>
  <c r="H40" i="24"/>
  <c r="H42" i="24"/>
  <c r="H44" i="24"/>
  <c r="J40" i="24"/>
  <c r="J42" i="24"/>
  <c r="J44" i="24"/>
  <c r="I6" i="24" l="1"/>
  <c r="L6" i="24"/>
  <c r="G6" i="24"/>
  <c r="E6" i="24"/>
  <c r="M6" i="24"/>
  <c r="H39" i="24"/>
  <c r="F39" i="24"/>
  <c r="D39" i="24"/>
  <c r="J39" i="24"/>
  <c r="K39" i="24"/>
  <c r="I14" i="24"/>
  <c r="L14" i="24"/>
  <c r="M14" i="24"/>
  <c r="G14" i="24"/>
  <c r="E14" i="24"/>
  <c r="I79" i="24"/>
  <c r="K14" i="24"/>
  <c r="J14" i="24"/>
  <c r="H14" i="24"/>
  <c r="F14" i="24"/>
  <c r="D14" i="24"/>
  <c r="J79" i="24"/>
  <c r="H45" i="24"/>
  <c r="F45" i="24"/>
  <c r="D45" i="24"/>
  <c r="J45" i="24"/>
  <c r="K45" i="24"/>
  <c r="K77" i="24"/>
  <c r="I78" i="24" s="1"/>
  <c r="I39" i="24"/>
  <c r="G39" i="24"/>
  <c r="L39" i="24"/>
  <c r="M39" i="24"/>
  <c r="E39" i="24"/>
  <c r="I45" i="24"/>
  <c r="G45" i="24"/>
  <c r="L45" i="24"/>
  <c r="E45" i="24"/>
  <c r="M45" i="24"/>
  <c r="K6" i="24"/>
  <c r="J6" i="24"/>
  <c r="H6" i="24"/>
  <c r="F6" i="24"/>
  <c r="D6" i="24"/>
  <c r="I83" i="24" l="1"/>
  <c r="I82" i="24"/>
  <c r="J78" i="24"/>
  <c r="I81" i="24" s="1"/>
  <c r="K79" i="24"/>
  <c r="K78" i="24"/>
</calcChain>
</file>

<file path=xl/sharedStrings.xml><?xml version="1.0" encoding="utf-8"?>
<sst xmlns="http://schemas.openxmlformats.org/spreadsheetml/2006/main" count="1671" uniqueCount="522">
  <si>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</si>
  <si>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</si>
  <si>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</si>
  <si>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</si>
  <si>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</si>
  <si>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</si>
  <si>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</si>
  <si>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</si>
  <si>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</si>
  <si>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</si>
  <si>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</si>
  <si>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</si>
  <si>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</si>
  <si>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Karlsruhe (08215)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</si>
  <si>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</si>
  <si>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</si>
  <si>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</si>
  <si>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</si>
  <si>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</si>
  <si>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</si>
  <si>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</si>
  <si>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</si>
  <si>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</si>
  <si>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</si>
  <si>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</si>
  <si>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</si>
  <si>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</si>
  <si>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</si>
  <si>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</si>
  <si>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</si>
  <si>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</si>
  <si>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</si>
  <si>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</si>
  <si>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</si>
  <si>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</si>
  <si>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</si>
  <si>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</si>
  <si>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</si>
  <si>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</si>
  <si>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</si>
  <si>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</si>
  <si>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</si>
  <si>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</si>
  <si>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</si>
  <si>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</si>
  <si>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</si>
  <si>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</si>
  <si>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</si>
  <si>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</si>
  <si>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</si>
  <si>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</si>
  <si>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</si>
  <si>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</si>
  <si>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</si>
  <si>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</si>
  <si>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</si>
  <si>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</si>
  <si>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</si>
  <si>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</si>
  <si>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</si>
  <si>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</si>
  <si>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</si>
  <si>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</si>
  <si>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</si>
  <si>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</si>
  <si>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</si>
  <si>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</si>
  <si>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</si>
  <si>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</si>
  <si>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</si>
  <si>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</si>
  <si>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</si>
  <si>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</si>
  <si>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</si>
  <si>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</si>
  <si>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</si>
  <si>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</si>
  <si>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</si>
  <si>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</si>
  <si>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</si>
  <si>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</si>
  <si>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</si>
  <si>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</si>
  <si>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</si>
  <si>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</si>
  <si>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</si>
  <si>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</si>
  <si>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</si>
  <si>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</si>
  <si>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</si>
  <si>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</si>
  <si>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</si>
  <si>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Karlsruhe (08215);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</si>
  <si>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</si>
  <si>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</si>
  <si>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</si>
  <si>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</si>
  <si>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</si>
  <si>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</si>
  <si>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</si>
  <si>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</si>
  <si>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</si>
  <si>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</si>
  <si>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</si>
  <si>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</si>
  <si>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</si>
  <si>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</si>
  <si>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</si>
  <si>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</si>
  <si>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</si>
  <si>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</si>
  <si>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</si>
  <si>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</si>
  <si>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</si>
  <si>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</si>
  <si>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</si>
  <si>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</si>
  <si>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</si>
  <si>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</si>
  <si>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</si>
  <si>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</si>
  <si>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</si>
  <si>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</si>
  <si>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</si>
  <si>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</si>
  <si>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</si>
  <si>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</si>
  <si>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</si>
  <si>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</si>
  <si>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</si>
  <si>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</si>
  <si>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</si>
  <si>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</si>
  <si>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</si>
  <si>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</si>
  <si>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</si>
  <si>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</si>
  <si>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</si>
  <si>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</si>
  <si>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</si>
  <si>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</si>
  <si>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</si>
  <si>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</si>
  <si>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</si>
  <si>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</si>
  <si>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</si>
  <si>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</si>
  <si>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</si>
  <si>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</si>
  <si>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</si>
  <si>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</si>
  <si>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</si>
  <si>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</si>
  <si>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</si>
  <si>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</si>
  <si>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</si>
  <si>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</si>
  <si>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</si>
  <si>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</si>
  <si>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</si>
  <si>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</si>
  <si>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</si>
  <si>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</si>
  <si>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</si>
  <si>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</si>
  <si>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</si>
  <si>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</si>
  <si>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</si>
  <si>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</si>
  <si>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</si>
  <si>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</si>
  <si>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</si>
  <si>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</si>
  <si>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</si>
  <si>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</si>
  <si>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</si>
  <si>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</si>
  <si>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</si>
  <si>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</si>
  <si>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</si>
  <si>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</si>
  <si>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</si>
  <si>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</si>
  <si>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Karlsruhe (08215)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</si>
  <si>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</si>
  <si>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</si>
  <si>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</si>
  <si>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</si>
  <si>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</si>
  <si>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</si>
  <si>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</si>
  <si>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</si>
  <si>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</si>
  <si>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</si>
  <si>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</si>
  <si>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</si>
  <si>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</si>
  <si>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</si>
  <si>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</si>
  <si>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</si>
  <si>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</si>
  <si>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</si>
  <si>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</si>
  <si>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</si>
  <si>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</si>
  <si>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</si>
  <si>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</si>
  <si>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</si>
  <si>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</si>
  <si>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</si>
  <si>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</si>
  <si>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</si>
  <si>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</si>
  <si>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</si>
  <si>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</si>
  <si>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</si>
  <si>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</si>
  <si>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</si>
  <si>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</si>
  <si>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</si>
  <si>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</si>
  <si>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</si>
  <si>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</si>
  <si>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</si>
  <si>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</si>
  <si>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</si>
  <si>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</si>
  <si>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</si>
  <si>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</si>
  <si>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</si>
  <si>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</si>
  <si>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</si>
  <si>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</si>
  <si>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</si>
  <si>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</si>
  <si>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</si>
  <si>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</si>
  <si>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</si>
  <si>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</si>
  <si>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</si>
  <si>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</si>
  <si>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</si>
  <si>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</si>
  <si>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</si>
  <si>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</si>
  <si>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</si>
  <si>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</si>
  <si>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</si>
  <si>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</si>
  <si>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</si>
  <si>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</si>
  <si>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</si>
  <si>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</si>
  <si>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</si>
  <si>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</si>
  <si>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</si>
  <si>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</si>
  <si>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</si>
  <si>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</si>
  <si>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</si>
  <si>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</si>
  <si>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</si>
  <si>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</si>
  <si>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</si>
  <si>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</si>
  <si>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</si>
  <si>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</si>
  <si>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</si>
  <si>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</si>
  <si>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</si>
  <si>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</si>
  <si>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</si>
  <si>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</si>
  <si>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</si>
  <si>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</si>
  <si>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</si>
  <si>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</si>
  <si>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</si>
  <si>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</si>
  <si>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</si>
  <si>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</si>
  <si>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</si>
  <si>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</si>
  <si>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</si>
  <si>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</si>
  <si>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</si>
  <si>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</si>
  <si>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</si>
  <si>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</si>
  <si>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</si>
  <si>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</si>
  <si>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</si>
  <si>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</si>
  <si>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</si>
  <si>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</si>
  <si>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</si>
  <si>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</si>
  <si>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</si>
  <si>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</si>
  <si>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</si>
  <si>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</si>
  <si>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</si>
  <si>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</si>
  <si>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</si>
  <si>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</si>
  <si>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</si>
  <si>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</si>
  <si>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</si>
  <si>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</si>
  <si>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</si>
  <si>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</si>
  <si>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</si>
  <si>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</si>
  <si>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</si>
  <si>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</si>
  <si>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</si>
  <si>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</si>
  <si>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</si>
  <si>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</si>
  <si>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</si>
  <si>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</si>
  <si>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</si>
  <si>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</si>
  <si>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</si>
  <si>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</si>
  <si>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</si>
  <si>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</si>
  <si>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</si>
  <si>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</si>
  <si>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</si>
  <si>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</si>
  <si>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</si>
  <si>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</si>
  <si>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</si>
  <si>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</si>
  <si>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</si>
  <si>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</si>
  <si>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</si>
  <si>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</si>
  <si>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</si>
  <si>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</si>
  <si>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</si>
  <si>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</si>
  <si>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</si>
  <si>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</si>
  <si>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</si>
  <si>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</si>
  <si>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</si>
  <si>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</si>
  <si>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</si>
  <si>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</si>
  <si>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</si>
  <si>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</si>
  <si>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</si>
  <si>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</si>
  <si>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</si>
  <si>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</si>
  <si>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</si>
  <si>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</si>
  <si>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</si>
  <si>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</si>
  <si>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</si>
  <si>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</si>
  <si>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</si>
  <si>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</si>
  <si>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</si>
  <si>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</si>
  <si>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</si>
  <si>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</si>
  <si>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</si>
  <si>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</si>
  <si>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</si>
  <si>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</si>
  <si>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Karlsruhe (08215);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</si>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</sst>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{A4EC9380-C9AE-49C1-A30A-6296095C46A4}</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EABD-453D-8A01-BC0847BC4A5D}"/>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{5261287C-5838-41EC-ACFD-D484E742E6B8}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EABD-453D-8A01-BC0847BC4A5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{9BEC3050-E463-4B7A-9CEC-C015434984D1}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ABD-453D-8A01-BC0847BC4A5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{39C18D26-1EEE-43BC-83E1-7435F396CED8}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ABD-453D-8A01-BC0847BC4A5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1.2906942149806617</c:v>
                </c:pt>
                <c:pt idx="1">
                  <c:v>0.77822269034374059</c:v>
                </c:pt>
                <c:pt idx="2">
                  <c:v>1.1186464311118853</c:v>
                </c:pt>
                <c:pt idx="3">
                  <c:v>1.0875687030768</c:v>
                </c:pt>
              </c:numCache>
            </c:numRef>
          </c:val>
          <c:extLst>
            <c:ext xmlns:c16="http://schemas.microsoft.com/office/drawing/2014/chart" uri="{C3380CC4-5D6E-409C-BE32-E72D297353CC}">
              <c16:uniqueId val="{00000004-EABD-453D-8A01-BC0847BC4A5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{F63CEF17-4499-4466-9146-3753BB548808}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ABD-453D-8A01-BC0847BC4A5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{A89F2863-2CDC-40D3-B485-2B45CBF32E1D}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ABD-453D-8A01-BC0847BC4A5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{E892C631-E4BB-426E-8B65-029849EE416F}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ABD-453D-8A01-BC0847BC4A5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{443CD37D-D00D-4F94-9FE8-853DE867768C}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ABD-453D-8A01-BC0847BC4A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BD-453D-8A01-BC0847BC4A5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BD-453D-8A01-BC0847BC4A5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{36604A57-5536-470E-861B-C122FD697215}</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E2B8-4A9E-A21C-3B83BCC3AC11}"/>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{4E46AD66-ECFF-490A-A897-0570A5427AC0}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2B8-4A9E-A21C-3B83BCC3AC1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{0AC63B76-8D3F-4292-99EB-F473429ACB1C}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2B8-4A9E-A21C-3B83BCC3AC1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{F8AAB616-0F32-4107-B979-7D2B675893C7}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2B8-4A9E-A21C-3B83BCC3AC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-2.6015171798304326</c:v>
                </c:pt>
                <c:pt idx="1">
                  <c:v>-2.6975865719528453</c:v>
                </c:pt>
                <c:pt idx="2">
                  <c:v>-2.7637010795899166</c:v>
                </c:pt>
                <c:pt idx="3">
                  <c:v>-2.8655893304673015</c:v>
                </c:pt>
              </c:numCache>
            </c:numRef>
          </c:val>
          <c:extLst>
            <c:ext xmlns:c16="http://schemas.microsoft.com/office/drawing/2014/chart" uri="{C3380CC4-5D6E-409C-BE32-E72D297353CC}">
              <c16:uniqueId val="{00000004-E2B8-4A9E-A21C-3B83BCC3AC1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{DC8A524C-A51C-4AB6-BB85-A33896EB6702}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2B8-4A9E-A21C-3B83BCC3AC1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{8C814561-B028-4D82-A178-FBE750F3D41D}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2B8-4A9E-A21C-3B83BCC3AC1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{FB186270-4FC0-4CE0-99CE-BB7F47B462B8}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2B8-4A9E-A21C-3B83BCC3AC1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{DFDD6FC1-B9DE-4777-A4BF-1011651EF676}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2B8-4A9E-A21C-3B83BCC3AC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2B8-4A9E-A21C-3B83BCC3AC1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2B8-4A9E-A21C-3B83BCC3AC1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{ABE9E0A7-8E96-46DB-A49B-FFF863DF02F1}</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5DA1-4DD9-AAF5-8F17C5FD2FB0}"/>
                </c:ext>
              </c:extLst>
            </c:dLbl>
            <c:dLbl>
              <c:idx val="1"/>
              <c:tx>
                <c:strRef>
                  <c:f>Daten_Diagramme!$D$15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{6AC4F911-3CE3-43B6-BA72-05ED84260EAE}</c15:txfldGUID>
                      <c15:f>Daten_Diagramme!$D$15</c15:f>
                      <c15:dlblFieldTableCache>
                        <c:ptCount val="1"/>
                        <c:pt idx="0">
                          <c:v>4.4</c:v>
                        </c:pt>
                      </c15:dlblFieldTableCache>
                    </c15:dlblFTEntry>
                  </c15:dlblFieldTable>
                  <c15:showDataLabelsRange val="0"/>
                </c:ext>
                <c:ext xmlns:c16="http://schemas.microsoft.com/office/drawing/2014/chart" uri="{C3380CC4-5D6E-409C-BE32-E72D297353CC}">
                  <c16:uniqueId val="{00000001-5DA1-4DD9-AAF5-8F17C5FD2FB0}"/>
                </c:ext>
              </c:extLst>
            </c:dLbl>
            <c:dLbl>
              <c:idx val="2"/>
              <c:tx>
                <c:strRef>
                  <c:f>Daten_Diagramme!$D$16</c:f>
                  <c:strCache>
                    <c:ptCount val="1"/>
                    <c:pt idx="0">
                      <c:v>32.0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{C7C850A9-9FF7-416E-9306-0BF3131AE8D5}</c15:txfldGUID>
                      <c15:f>Daten_Diagramme!$D$16</c15:f>
                      <c15:dlblFieldTableCache>
                        <c:ptCount val="1"/>
                        <c:pt idx="0">
                          <c:v>32.0</c:v>
                        </c:pt>
                      </c15:dlblFieldTableCache>
                    </c15:dlblFTEntry>
                  </c15:dlblFieldTable>
                  <c15:showDataLabelsRange val="0"/>
                </c:ext>
                <c:ext xmlns:c16="http://schemas.microsoft.com/office/drawing/2014/chart" uri="{C3380CC4-5D6E-409C-BE32-E72D297353CC}">
                  <c16:uniqueId val="{00000002-5DA1-4DD9-AAF5-8F17C5FD2FB0}"/>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{FEE66019-153F-45C4-9F82-4117F5A7D325}</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5DA1-4DD9-AAF5-8F17C5FD2FB0}"/>
                </c:ext>
              </c:extLst>
            </c:dLbl>
            <c:dLbl>
              <c:idx val="4"/>
              <c:tx>
                <c:strRef>
                  <c:f>Daten_Diagramme!$D$18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{BDC1695D-FEB5-44E8-BAF8-00C9461E5103}</c15:txfldGUID>
                      <c15:f>Daten_Diagramme!$D$18</c15:f>
                      <c15:dlblFieldTableCache>
                        <c:ptCount val="1"/>
                        <c:pt idx="0">
                          <c:v>0.9</c:v>
                        </c:pt>
                      </c15:dlblFieldTableCache>
                    </c15:dlblFTEntry>
                  </c15:dlblFieldTable>
                  <c15:showDataLabelsRange val="0"/>
                </c:ext>
                <c:ext xmlns:c16="http://schemas.microsoft.com/office/drawing/2014/chart" uri="{C3380CC4-5D6E-409C-BE32-E72D297353CC}">
                  <c16:uniqueId val="{00000004-5DA1-4DD9-AAF5-8F17C5FD2FB0}"/>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{7AAB8E86-EA61-45F3-9AB7-5A134680752C}</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5DA1-4DD9-AAF5-8F17C5FD2FB0}"/>
                </c:ext>
              </c:extLst>
            </c:dLbl>
            <c:dLbl>
              <c:idx val="6"/>
              <c:tx>
                <c:strRef>
                  <c:f>Daten_Diagramme!$D$20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{17840F7D-4441-4256-AFA0-5F770D204772}</c15:txfldGUID>
                      <c15:f>Daten_Diagramme!$D$20</c15:f>
                      <c15:dlblFieldTableCache>
                        <c:ptCount val="1"/>
                        <c:pt idx="0">
                          <c:v>-2.6</c:v>
                        </c:pt>
                      </c15:dlblFieldTableCache>
                    </c15:dlblFTEntry>
                  </c15:dlblFieldTable>
                  <c15:showDataLabelsRange val="0"/>
                </c:ext>
                <c:ext xmlns:c16="http://schemas.microsoft.com/office/drawing/2014/chart" uri="{C3380CC4-5D6E-409C-BE32-E72D297353CC}">
                  <c16:uniqueId val="{00000006-5DA1-4DD9-AAF5-8F17C5FD2FB0}"/>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{8A6F9E4D-5F5C-49CE-BA52-9A89A67AB76A}</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5DA1-4DD9-AAF5-8F17C5FD2FB0}"/>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{6453DCCD-E213-4D8F-A8A3-7424725FD3D0}</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5DA1-4DD9-AAF5-8F17C5FD2FB0}"/>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{F8389ABD-69DE-4C1B-A1A6-D85F44DDDB4E}</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5DA1-4DD9-AAF5-8F17C5FD2FB0}"/>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{A71FE006-D92B-4C49-95D3-27D87D248F78}</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5DA1-4DD9-AAF5-8F17C5FD2FB0}"/>
                </c:ext>
              </c:extLst>
            </c:dLbl>
            <c:dLbl>
              <c:idx val="11"/>
              <c:tx>
                <c:strRef>
                  <c:f>Daten_Diagramme!$D$25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{D5018FF2-6B8A-4347-91CF-F75727CC860C}</c15:txfldGUID>
                      <c15:f>Daten_Diagramme!$D$25</c15:f>
                      <c15:dlblFieldTableCache>
                        <c:ptCount val="1"/>
                        <c:pt idx="0">
                          <c:v>7.5</c:v>
                        </c:pt>
                      </c15:dlblFieldTableCache>
                    </c15:dlblFTEntry>
                  </c15:dlblFieldTable>
                  <c15:showDataLabelsRange val="0"/>
                </c:ext>
                <c:ext xmlns:c16="http://schemas.microsoft.com/office/drawing/2014/chart" uri="{C3380CC4-5D6E-409C-BE32-E72D297353CC}">
                  <c16:uniqueId val="{0000000B-5DA1-4DD9-AAF5-8F17C5FD2FB0}"/>
                </c:ext>
              </c:extLst>
            </c:dLbl>
            <c:dLbl>
              <c:idx val="12"/>
              <c:tx>
                <c:strRef>
                  <c:f>Daten_Diagramme!$D$26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{354C1ED9-2A9D-4D76-B04F-26FD4BF34889}</c15:txfldGUID>
                      <c15:f>Daten_Diagramme!$D$26</c15:f>
                      <c15:dlblFieldTableCache>
                        <c:ptCount val="1"/>
                        <c:pt idx="0">
                          <c:v>6.1</c:v>
                        </c:pt>
                      </c15:dlblFieldTableCache>
                    </c15:dlblFTEntry>
                  </c15:dlblFieldTable>
                  <c15:showDataLabelsRange val="0"/>
                </c:ext>
                <c:ext xmlns:c16="http://schemas.microsoft.com/office/drawing/2014/chart" uri="{C3380CC4-5D6E-409C-BE32-E72D297353CC}">
                  <c16:uniqueId val="{0000000C-5DA1-4DD9-AAF5-8F17C5FD2FB0}"/>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{005E58FF-B3DF-4696-87B1-3971C27E6C9B}</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5DA1-4DD9-AAF5-8F17C5FD2FB0}"/>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{76601609-FA5B-4E70-9CD4-7F8E8FB92592}</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5DA1-4DD9-AAF5-8F17C5FD2FB0}"/>
                </c:ext>
              </c:extLst>
            </c:dLbl>
            <c:dLbl>
              <c:idx val="15"/>
              <c:tx>
                <c:strRef>
                  <c:f>Daten_Diagramme!$D$29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{A1AD81C4-8317-438A-867B-A5F6E0CEFEB8}</c15:txfldGUID>
                      <c15:f>Daten_Diagramme!$D$29</c15:f>
                      <c15:dlblFieldTableCache>
                        <c:ptCount val="1"/>
                        <c:pt idx="0">
                          <c:v>1.8</c:v>
                        </c:pt>
                      </c15:dlblFieldTableCache>
                    </c15:dlblFTEntry>
                  </c15:dlblFieldTable>
                  <c15:showDataLabelsRange val="0"/>
                </c:ext>
                <c:ext xmlns:c16="http://schemas.microsoft.com/office/drawing/2014/chart" uri="{C3380CC4-5D6E-409C-BE32-E72D297353CC}">
                  <c16:uniqueId val="{0000000F-5DA1-4DD9-AAF5-8F17C5FD2FB0}"/>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{6E567183-4DCD-436E-BC83-B883361D037A}</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5DA1-4DD9-AAF5-8F17C5FD2FB0}"/>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{6262C60B-57F7-4A60-A29A-0B95200EA76B}</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5DA1-4DD9-AAF5-8F17C5FD2FB0}"/>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{2A360FAC-AF79-4269-BC70-851363932A5C}</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5DA1-4DD9-AAF5-8F17C5FD2FB0}"/>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{1463D538-85CD-4EC6-A5DE-42EB484BEE33}</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5DA1-4DD9-AAF5-8F17C5FD2FB0}"/>
                </c:ext>
              </c:extLst>
            </c:dLbl>
            <c:dLbl>
              <c:idx val="20"/>
              <c:tx>
                <c:strRef>
                  <c:f>Daten_Diagramme!$D$34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{1D0B4EC5-937D-465D-912A-2765DBE5C2D8}</c15:txfldGUID>
                      <c15:f>Daten_Diagramme!$D$34</c15:f>
                      <c15:dlblFieldTableCache>
                        <c:ptCount val="1"/>
                        <c:pt idx="0">
                          <c:v>4.0</c:v>
                        </c:pt>
                      </c15:dlblFieldTableCache>
                    </c15:dlblFTEntry>
                  </c15:dlblFieldTable>
                  <c15:showDataLabelsRange val="0"/>
                </c:ext>
                <c:ext xmlns:c16="http://schemas.microsoft.com/office/drawing/2014/chart" uri="{C3380CC4-5D6E-409C-BE32-E72D297353CC}">
                  <c16:uniqueId val="{00000014-5DA1-4DD9-AAF5-8F17C5FD2FB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{DDF29E91-83E5-4A16-8463-DD46B1B09A3D}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DA1-4DD9-AAF5-8F17C5FD2FB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{7D318DEF-D2BB-4E61-9104-C18F9E645B5D}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DA1-4DD9-AAF5-8F17C5FD2FB0}"/>
                </c:ext>
              </c:extLst>
            </c:dLbl>
            <c:dLbl>
              <c:idx val="23"/>
              <c:tx>
                <c:strRef>
                  <c:f>Daten_Diagramme!$D$37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{EFF0AFC4-4024-490B-B437-4208DCD5C126}</c15:txfldGUID>
                      <c15:f>Daten_Diagramme!$D$37</c15:f>
                      <c15:dlblFieldTableCache>
                        <c:ptCount val="1"/>
                        <c:pt idx="0">
                          <c:v>4.4</c:v>
                        </c:pt>
                      </c15:dlblFieldTableCache>
                    </c15:dlblFTEntry>
                  </c15:dlblFieldTable>
                  <c15:showDataLabelsRange val="0"/>
                </c:ext>
                <c:ext xmlns:c16="http://schemas.microsoft.com/office/drawing/2014/chart" uri="{C3380CC4-5D6E-409C-BE32-E72D297353CC}">
                  <c16:uniqueId val="{00000017-5DA1-4DD9-AAF5-8F17C5FD2FB0}"/>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{5CAD5342-F3C6-41F0-A50A-8A944095A0F7}</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5DA1-4DD9-AAF5-8F17C5FD2FB0}"/>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{37132F43-F5DF-4FA9-BBB0-460E3FF3BC31}</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5DA1-4DD9-AAF5-8F17C5FD2FB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{749B290B-5EE0-4B9A-AD1B-4AA4587F2293}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DA1-4DD9-AAF5-8F17C5FD2FB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{FE33F6B9-4F99-453B-85B6-A0477C5EA47C}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DA1-4DD9-AAF5-8F17C5FD2FB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{0EF73C6D-F193-49BF-84D3-E5E046AE7A8C}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DA1-4DD9-AAF5-8F17C5FD2FB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{770CC5ED-0360-48BD-A533-9F764AC6F18C}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DA1-4DD9-AAF5-8F17C5FD2FB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{AD9D702E-BE45-4B13-9279-5CED8C990E28}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DA1-4DD9-AAF5-8F17C5FD2FB0}"/>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{D4904B4A-02EF-4B61-92CE-432FCC12765D}</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5DA1-4DD9-AAF5-8F17C5FD2F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1.2906942149806617</c:v>
                </c:pt>
                <c:pt idx="1">
                  <c:v>4.4401544401544397</c:v>
                </c:pt>
                <c:pt idx="2">
                  <c:v>32.027189124350258</c:v>
                </c:pt>
                <c:pt idx="3">
                  <c:v>-1.8006357856494097</c:v>
                </c:pt>
                <c:pt idx="4">
                  <c:v>0.90183836281651053</c:v>
                </c:pt>
                <c:pt idx="5">
                  <c:v>-2.1364469148837064</c:v>
                </c:pt>
                <c:pt idx="6">
                  <c:v>-2.5860648986987318</c:v>
                </c:pt>
                <c:pt idx="7">
                  <c:v>3.2157352482048078</c:v>
                </c:pt>
                <c:pt idx="8">
                  <c:v>8.9007565643079656E-2</c:v>
                </c:pt>
                <c:pt idx="9">
                  <c:v>2.2670571645514697</c:v>
                </c:pt>
                <c:pt idx="10">
                  <c:v>-0.98953915747808874</c:v>
                </c:pt>
                <c:pt idx="11">
                  <c:v>7.5317446512436943</c:v>
                </c:pt>
                <c:pt idx="12">
                  <c:v>6.0990099009900991</c:v>
                </c:pt>
                <c:pt idx="13">
                  <c:v>2.2260484565244125</c:v>
                </c:pt>
                <c:pt idx="14">
                  <c:v>-4.1175614724283429</c:v>
                </c:pt>
                <c:pt idx="15">
                  <c:v>1.83452577508714</c:v>
                </c:pt>
                <c:pt idx="16">
                  <c:v>2.1320604614160699</c:v>
                </c:pt>
                <c:pt idx="17">
                  <c:v>1.0303030303030303</c:v>
                </c:pt>
                <c:pt idx="18">
                  <c:v>0.80794090489381343</c:v>
                </c:pt>
                <c:pt idx="19">
                  <c:v>4.2808001019238118</c:v>
                </c:pt>
                <c:pt idx="20">
                  <c:v>4.0300913487372378</c:v>
                </c:pt>
                <c:pt idx="21">
                  <c:v>0</c:v>
                </c:pt>
                <c:pt idx="23">
                  <c:v>4.4401544401544397</c:v>
                </c:pt>
                <c:pt idx="24">
                  <c:v>0.56455921638468387</c:v>
                </c:pt>
                <c:pt idx="25">
                  <c:v>1.6770474488939777</c:v>
                </c:pt>
              </c:numCache>
            </c:numRef>
          </c:val>
          <c:extLst>
            <c:ext xmlns:c16="http://schemas.microsoft.com/office/drawing/2014/chart" uri="{C3380CC4-5D6E-409C-BE32-E72D297353CC}">
              <c16:uniqueId val="{00000020-5DA1-4DD9-AAF5-8F17C5FD2FB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{5867F234-59BD-44E6-BA8D-17D6DDDE55CC}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DA1-4DD9-AAF5-8F17C5FD2FB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{5EBC9315-2411-41BD-B4E9-520932207DD8}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DA1-4DD9-AAF5-8F17C5FD2FB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{9A025DAE-D3F4-4A48-97BB-CEEFED43D79D}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DA1-4DD9-AAF5-8F17C5FD2FB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{252976E2-30F2-4E8D-8255-278EDDC59A18}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DA1-4DD9-AAF5-8F17C5FD2FB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{4A40FEA6-07A6-4BA2-83BB-C98831790152}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DA1-4DD9-AAF5-8F17C5FD2FB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{DB387CB9-EBD2-4D9D-8E2F-B02CE8FB76E4}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DA1-4DD9-AAF5-8F17C5FD2FB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{0EE08E2C-14F6-4AD7-91FE-7619EDC3C4B6}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DA1-4DD9-AAF5-8F17C5FD2FB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{ED69A937-E243-42E6-9FA0-EEBEBC17578E}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DA1-4DD9-AAF5-8F17C5FD2FB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{5CC86FEC-1BB6-4CE4-9ADA-463B0352E78D}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DA1-4DD9-AAF5-8F17C5FD2FB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{5DDCC434-8E97-4CCB-A6A4-9BC8B830C795}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DA1-4DD9-AAF5-8F17C5FD2FB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{5DDFCCEB-4AE3-46B2-93DC-320CC7422EE7}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DA1-4DD9-AAF5-8F17C5FD2FB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{9725A2C7-84C7-4328-8F65-6DF07660FC0C}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DA1-4DD9-AAF5-8F17C5FD2FB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{F0A9FF50-6DFB-4CAB-905D-4270A5D587DA}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DA1-4DD9-AAF5-8F17C5FD2FB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{AEB45F3B-696F-4782-85EE-57FA2E0AB2DD}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DA1-4DD9-AAF5-8F17C5FD2FB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{97FDA206-DE0C-4D10-8497-7810D159A5A4}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DA1-4DD9-AAF5-8F17C5FD2FB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{EF426E79-8D80-4D87-BD4D-39CEF269869B}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DA1-4DD9-AAF5-8F17C5FD2FB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{F655A487-64AB-4F0F-A4AB-0405AA63E16D}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DA1-4DD9-AAF5-8F17C5FD2FB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{FFD15A4D-4B6A-465E-A2CB-555AF6316309}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DA1-4DD9-AAF5-8F17C5FD2FB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{C36BD6A0-56F5-4A9F-ADAB-FE613E97F522}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DA1-4DD9-AAF5-8F17C5FD2FB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{59DC00F2-CF24-4080-B5F1-553AEEA09C7D}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DA1-4DD9-AAF5-8F17C5FD2FB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{CD856EB5-6884-4377-8BD5-0604DB633FE2}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DA1-4DD9-AAF5-8F17C5FD2FB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{E05C2D65-8469-402F-AE76-FDEDB78E356B}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DA1-4DD9-AAF5-8F17C5FD2FB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{7B860B54-7683-482C-A967-69F2A0F2A849}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DA1-4DD9-AAF5-8F17C5FD2FB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{5109C3A5-985C-4931-8A9C-8D764CC35876}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DA1-4DD9-AAF5-8F17C5FD2FB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{5D0445BB-A896-4668-A860-5E02AE04A5CC}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DA1-4DD9-AAF5-8F17C5FD2FB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{81E81287-63EF-4B6A-A867-45ECBE1F4456}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DA1-4DD9-AAF5-8F17C5FD2FB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{F2E44F34-BA49-4232-9F9E-5DC010DEAED0}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DA1-4DD9-AAF5-8F17C5FD2FB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{424FF465-5F7C-4F02-9F7C-3BB5324E2AF1}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DA1-4DD9-AAF5-8F17C5FD2FB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{D3608E14-8017-4BDB-AE95-A56DD29D649B}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DA1-4DD9-AAF5-8F17C5FD2FB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{F7B6843D-841E-4FC1-97E8-969FA0A918C9}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DA1-4DD9-AAF5-8F17C5FD2FB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{30A200E3-0603-4477-BF50-4EFE3A3D3FA3}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DA1-4DD9-AAF5-8F17C5FD2FB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{160CE8E2-1732-4F1E-948E-EF06FCD782B5}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DA1-4DD9-AAF5-8F17C5FD2F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DA1-4DD9-AAF5-8F17C5FD2FB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DA1-4DD9-AAF5-8F17C5FD2FB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{53D2D12D-3BBF-432D-A03E-40221ACD784C}</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D394-4151-8C2D-20890C2C1DB8}"/>
                </c:ext>
              </c:extLst>
            </c:dLbl>
            <c:dLbl>
              <c:idx val="1"/>
              <c:tx>
                <c:strRef>
                  <c:f>Daten_Diagramme!$E$15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{C1CD006C-1047-4685-A48C-DC82BCADF9AE}</c15:txfldGUID>
                      <c15:f>Daten_Diagramme!$E$15</c15:f>
                      <c15:dlblFieldTableCache>
                        <c:ptCount val="1"/>
                        <c:pt idx="0">
                          <c:v>10.3</c:v>
                        </c:pt>
                      </c15:dlblFieldTableCache>
                    </c15:dlblFTEntry>
                  </c15:dlblFieldTable>
                  <c15:showDataLabelsRange val="0"/>
                </c:ext>
                <c:ext xmlns:c16="http://schemas.microsoft.com/office/drawing/2014/chart" uri="{C3380CC4-5D6E-409C-BE32-E72D297353CC}">
                  <c16:uniqueId val="{00000001-D394-4151-8C2D-20890C2C1DB8}"/>
                </c:ext>
              </c:extLst>
            </c:dLbl>
            <c:dLbl>
              <c:idx val="2"/>
              <c:tx>
                <c:strRef>
                  <c:f>Daten_Diagramme!$E$16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{48DBFF1F-1445-42B6-9691-12B00594979E}</c15:txfldGUID>
                      <c15:f>Daten_Diagramme!$E$16</c15:f>
                      <c15:dlblFieldTableCache>
                        <c:ptCount val="1"/>
                        <c:pt idx="0">
                          <c:v>-1.2</c:v>
                        </c:pt>
                      </c15:dlblFieldTableCache>
                    </c15:dlblFTEntry>
                  </c15:dlblFieldTable>
                  <c15:showDataLabelsRange val="0"/>
                </c:ext>
                <c:ext xmlns:c16="http://schemas.microsoft.com/office/drawing/2014/chart" uri="{C3380CC4-5D6E-409C-BE32-E72D297353CC}">
                  <c16:uniqueId val="{00000002-D394-4151-8C2D-20890C2C1DB8}"/>
                </c:ext>
              </c:extLst>
            </c:dLbl>
            <c:dLbl>
              <c:idx val="3"/>
              <c:tx>
                <c:strRef>
                  <c:f>Daten_Diagramme!$E$17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{2C3D54E2-00C5-47B4-B18B-9756C47445DC}</c15:txfldGUID>
                      <c15:f>Daten_Diagramme!$E$17</c15:f>
                      <c15:dlblFieldTableCache>
                        <c:ptCount val="1"/>
                        <c:pt idx="0">
                          <c:v>-6.1</c:v>
                        </c:pt>
                      </c15:dlblFieldTableCache>
                    </c15:dlblFTEntry>
                  </c15:dlblFieldTable>
                  <c15:showDataLabelsRange val="0"/>
                </c:ext>
                <c:ext xmlns:c16="http://schemas.microsoft.com/office/drawing/2014/chart" uri="{C3380CC4-5D6E-409C-BE32-E72D297353CC}">
                  <c16:uniqueId val="{00000003-D394-4151-8C2D-20890C2C1DB8}"/>
                </c:ext>
              </c:extLst>
            </c:dLbl>
            <c:dLbl>
              <c:idx val="4"/>
              <c:tx>
                <c:strRef>
                  <c:f>Daten_Diagramme!$E$18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{591313A2-8CFB-4DFC-B741-EAEF650D2126}</c15:txfldGUID>
                      <c15:f>Daten_Diagramme!$E$18</c15:f>
                      <c15:dlblFieldTableCache>
                        <c:ptCount val="1"/>
                        <c:pt idx="0">
                          <c:v>-3.2</c:v>
                        </c:pt>
                      </c15:dlblFieldTableCache>
                    </c15:dlblFTEntry>
                  </c15:dlblFieldTable>
                  <c15:showDataLabelsRange val="0"/>
                </c:ext>
                <c:ext xmlns:c16="http://schemas.microsoft.com/office/drawing/2014/chart" uri="{C3380CC4-5D6E-409C-BE32-E72D297353CC}">
                  <c16:uniqueId val="{00000004-D394-4151-8C2D-20890C2C1DB8}"/>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{664E0B16-54C4-499A-80AA-C80D2EAABAE8}</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D394-4151-8C2D-20890C2C1DB8}"/>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{05218171-A6CC-4CBF-A81B-C7F5B585E82E}</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D394-4151-8C2D-20890C2C1DB8}"/>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{942C283F-D4DC-4050-918A-60FF80D8B362}</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D394-4151-8C2D-20890C2C1DB8}"/>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{6E891DC1-EF24-41B3-A9DD-8DE0B3CA8936}</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D394-4151-8C2D-20890C2C1DB8}"/>
                </c:ext>
              </c:extLst>
            </c:dLbl>
            <c:dLbl>
              <c:idx val="9"/>
              <c:tx>
                <c:strRef>
                  <c:f>Daten_Diagramme!$E$23</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{87448EE9-1A91-401E-9B44-E2694A821D80}</c15:txfldGUID>
                      <c15:f>Daten_Diagramme!$E$23</c15:f>
                      <c15:dlblFieldTableCache>
                        <c:ptCount val="1"/>
                        <c:pt idx="0">
                          <c:v>13.0</c:v>
                        </c:pt>
                      </c15:dlblFieldTableCache>
                    </c15:dlblFTEntry>
                  </c15:dlblFieldTable>
                  <c15:showDataLabelsRange val="0"/>
                </c:ext>
                <c:ext xmlns:c16="http://schemas.microsoft.com/office/drawing/2014/chart" uri="{C3380CC4-5D6E-409C-BE32-E72D297353CC}">
                  <c16:uniqueId val="{00000009-D394-4151-8C2D-20890C2C1DB8}"/>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{5F0E085E-C4BA-4BFF-9D0B-97A6CCF55404}</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D394-4151-8C2D-20890C2C1DB8}"/>
                </c:ext>
              </c:extLst>
            </c:dLbl>
            <c:dLbl>
              <c:idx val="11"/>
              <c:tx>
                <c:strRef>
                  <c:f>Daten_Diagramme!$E$25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{DF494E15-C67C-400D-92EB-CDC7D61FE41B}</c15:txfldGUID>
                      <c15:f>Daten_Diagramme!$E$25</c15:f>
                      <c15:dlblFieldTableCache>
                        <c:ptCount val="1"/>
                        <c:pt idx="0">
                          <c:v>0.1</c:v>
                        </c:pt>
                      </c15:dlblFieldTableCache>
                    </c15:dlblFTEntry>
                  </c15:dlblFieldTable>
                  <c15:showDataLabelsRange val="0"/>
                </c:ext>
                <c:ext xmlns:c16="http://schemas.microsoft.com/office/drawing/2014/chart" uri="{C3380CC4-5D6E-409C-BE32-E72D297353CC}">
                  <c16:uniqueId val="{0000000B-D394-4151-8C2D-20890C2C1DB8}"/>
                </c:ext>
              </c:extLst>
            </c:dLbl>
            <c:dLbl>
              <c:idx val="12"/>
              <c:tx>
                <c:strRef>
                  <c:f>Daten_Diagramme!$E$26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{B011B69D-A498-4EB3-88D3-DC183576FF25}</c15:txfldGUID>
                      <c15:f>Daten_Diagramme!$E$26</c15:f>
                      <c15:dlblFieldTableCache>
                        <c:ptCount val="1"/>
                        <c:pt idx="0">
                          <c:v>-5.1</c:v>
                        </c:pt>
                      </c15:dlblFieldTableCache>
                    </c15:dlblFTEntry>
                  </c15:dlblFieldTable>
                  <c15:showDataLabelsRange val="0"/>
                </c:ext>
                <c:ext xmlns:c16="http://schemas.microsoft.com/office/drawing/2014/chart" uri="{C3380CC4-5D6E-409C-BE32-E72D297353CC}">
                  <c16:uniqueId val="{0000000C-D394-4151-8C2D-20890C2C1DB8}"/>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{C24BB920-3856-43A8-B792-EFD3C19FDF23}</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D394-4151-8C2D-20890C2C1DB8}"/>
                </c:ext>
              </c:extLst>
            </c:dLbl>
            <c:dLbl>
              <c:idx val="14"/>
              <c:tx>
                <c:strRef>
                  <c:f>Daten_Diagramme!$E$28</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{AF5640DC-A963-4ECC-B011-9D28FD0245DF}</c15:txfldGUID>
                      <c15:f>Daten_Diagramme!$E$28</c15:f>
                      <c15:dlblFieldTableCache>
                        <c:ptCount val="1"/>
                        <c:pt idx="0">
                          <c:v>-13.2</c:v>
                        </c:pt>
                      </c15:dlblFieldTableCache>
                    </c15:dlblFTEntry>
                  </c15:dlblFieldTable>
                  <c15:showDataLabelsRange val="0"/>
                </c:ext>
                <c:ext xmlns:c16="http://schemas.microsoft.com/office/drawing/2014/chart" uri="{C3380CC4-5D6E-409C-BE32-E72D297353CC}">
                  <c16:uniqueId val="{0000000E-D394-4151-8C2D-20890C2C1DB8}"/>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{14B0D6E9-A446-44DE-B0CF-9CFB777353A1}</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D394-4151-8C2D-20890C2C1DB8}"/>
                </c:ext>
              </c:extLst>
            </c:dLbl>
            <c:dLbl>
              <c:idx val="16"/>
              <c:tx>
                <c:strRef>
                  <c:f>Daten_Diagramme!$E$30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{D0B3EF23-E675-4120-8A89-651AB6851F0E}</c15:txfldGUID>
                      <c15:f>Daten_Diagramme!$E$30</c15:f>
                      <c15:dlblFieldTableCache>
                        <c:ptCount val="1"/>
                        <c:pt idx="0">
                          <c:v>-3.1</c:v>
                        </c:pt>
                      </c15:dlblFieldTableCache>
                    </c15:dlblFTEntry>
                  </c15:dlblFieldTable>
                  <c15:showDataLabelsRange val="0"/>
                </c:ext>
                <c:ext xmlns:c16="http://schemas.microsoft.com/office/drawing/2014/chart" uri="{C3380CC4-5D6E-409C-BE32-E72D297353CC}">
                  <c16:uniqueId val="{00000010-D394-4151-8C2D-20890C2C1DB8}"/>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{4A343DE9-DB66-4F60-930E-B020E9ECD687}</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D394-4151-8C2D-20890C2C1DB8}"/>
                </c:ext>
              </c:extLst>
            </c:dLbl>
            <c:dLbl>
              <c:idx val="18"/>
              <c:tx>
                <c:strRef>
                  <c:f>Daten_Diagramme!$E$32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{BB2C3CC3-4310-480B-8EB4-176A3170B52D}</c15:txfldGUID>
                      <c15:f>Daten_Diagramme!$E$32</c15:f>
                      <c15:dlblFieldTableCache>
                        <c:ptCount val="1"/>
                        <c:pt idx="0">
                          <c:v>0.0</c:v>
                        </c:pt>
                      </c15:dlblFieldTableCache>
                    </c15:dlblFTEntry>
                  </c15:dlblFieldTable>
                  <c15:showDataLabelsRange val="0"/>
                </c:ext>
                <c:ext xmlns:c16="http://schemas.microsoft.com/office/drawing/2014/chart" uri="{C3380CC4-5D6E-409C-BE32-E72D297353CC}">
                  <c16:uniqueId val="{00000012-D394-4151-8C2D-20890C2C1DB8}"/>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{AD8A7120-BED5-42D9-BB5B-2A645DA2C5CD}</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D394-4151-8C2D-20890C2C1DB8}"/>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{1CF945C1-5411-470A-84A9-FD4F545FA055}</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D394-4151-8C2D-20890C2C1DB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{B7519824-C900-4B8E-A2E8-C961F3E9E57F}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394-4151-8C2D-20890C2C1DB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{53BE691E-35CF-4820-9C8D-1E9EE1272FAF}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394-4151-8C2D-20890C2C1DB8}"/>
                </c:ext>
              </c:extLst>
            </c:dLbl>
            <c:dLbl>
              <c:idx val="23"/>
              <c:tx>
                <c:strRef>
                  <c:f>Daten_Diagramme!$E$37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{BD1B3921-9EC3-4DDF-AEBA-8D296AC11E14}</c15:txfldGUID>
                      <c15:f>Daten_Diagramme!$E$37</c15:f>
                      <c15:dlblFieldTableCache>
                        <c:ptCount val="1"/>
                        <c:pt idx="0">
                          <c:v>10.3</c:v>
                        </c:pt>
                      </c15:dlblFieldTableCache>
                    </c15:dlblFTEntry>
                  </c15:dlblFieldTable>
                  <c15:showDataLabelsRange val="0"/>
                </c:ext>
                <c:ext xmlns:c16="http://schemas.microsoft.com/office/drawing/2014/chart" uri="{C3380CC4-5D6E-409C-BE32-E72D297353CC}">
                  <c16:uniqueId val="{00000017-D394-4151-8C2D-20890C2C1DB8}"/>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{35D5C6A7-4BD9-4754-A9D5-B5CB13BAC220}</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D394-4151-8C2D-20890C2C1DB8}"/>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{6C83EE1B-6B72-41B1-B38F-D4F8A2DB2504}</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D394-4151-8C2D-20890C2C1DB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{7D2807DD-1599-4811-884A-31D270A538C1}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394-4151-8C2D-20890C2C1DB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{D08F376D-3998-42D6-9D13-23582843675C}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394-4151-8C2D-20890C2C1DB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{D2DFA0CA-A852-457E-A646-1E15EB2E67AB}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394-4151-8C2D-20890C2C1DB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{69F8C67A-B53F-465E-A263-BA87D01F3562}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394-4151-8C2D-20890C2C1DB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{41B2F9AE-4451-4621-8DEB-870A19E4F0DF}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394-4151-8C2D-20890C2C1DB8}"/>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{E6A73976-E636-4BBB-B91F-2FF4D4B5334C}</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D394-4151-8C2D-20890C2C1D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-2.6015171798304326</c:v>
                </c:pt>
                <c:pt idx="1">
                  <c:v>10.256410256410257</c:v>
                </c:pt>
                <c:pt idx="2">
                  <c:v>-1.1811023622047243</c:v>
                </c:pt>
                <c:pt idx="3">
                  <c:v>-6.0548722800378432</c:v>
                </c:pt>
                <c:pt idx="4">
                  <c:v>-3.1957390146471369</c:v>
                </c:pt>
                <c:pt idx="5">
                  <c:v>-7.0280202112999541</c:v>
                </c:pt>
                <c:pt idx="6">
                  <c:v>-10.018214936247723</c:v>
                </c:pt>
                <c:pt idx="7">
                  <c:v>-1.1068334937439845</c:v>
                </c:pt>
                <c:pt idx="8">
                  <c:v>-1.012210796915167</c:v>
                </c:pt>
                <c:pt idx="9">
                  <c:v>13.025641025641026</c:v>
                </c:pt>
                <c:pt idx="10">
                  <c:v>-10.208816705336426</c:v>
                </c:pt>
                <c:pt idx="11">
                  <c:v>0.14814814814814814</c:v>
                </c:pt>
                <c:pt idx="12">
                  <c:v>-5.0925925925925926</c:v>
                </c:pt>
                <c:pt idx="13">
                  <c:v>0.69905627403005943</c:v>
                </c:pt>
                <c:pt idx="14">
                  <c:v>-13.214590443686006</c:v>
                </c:pt>
                <c:pt idx="15">
                  <c:v>0</c:v>
                </c:pt>
                <c:pt idx="16">
                  <c:v>-3.1203566121842496</c:v>
                </c:pt>
                <c:pt idx="17">
                  <c:v>-4.0789473684210522</c:v>
                </c:pt>
                <c:pt idx="18">
                  <c:v>-4.2462845010615709E-2</c:v>
                </c:pt>
                <c:pt idx="19">
                  <c:v>0.34989503149055284</c:v>
                </c:pt>
                <c:pt idx="20">
                  <c:v>-2.74581589958159</c:v>
                </c:pt>
                <c:pt idx="21">
                  <c:v>0</c:v>
                </c:pt>
                <c:pt idx="23">
                  <c:v>10.256410256410257</c:v>
                </c:pt>
                <c:pt idx="24">
                  <c:v>-4.2987804878048781</c:v>
                </c:pt>
                <c:pt idx="25">
                  <c:v>-2.4139566752753914</c:v>
                </c:pt>
              </c:numCache>
            </c:numRef>
          </c:val>
          <c:extLst>
            <c:ext xmlns:c16="http://schemas.microsoft.com/office/drawing/2014/chart" uri="{C3380CC4-5D6E-409C-BE32-E72D297353CC}">
              <c16:uniqueId val="{00000020-D394-4151-8C2D-20890C2C1DB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{BB7CBA34-9B83-42AF-843E-EFF018E8357F}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394-4151-8C2D-20890C2C1DB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{0C3A3028-D775-400E-8BBE-91F10CEE35A7}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394-4151-8C2D-20890C2C1DB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{875AF0D3-38B3-4D6E-97AD-DC6F8BDB55AB}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394-4151-8C2D-20890C2C1DB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{53797ED8-7214-4620-9BAA-66B4C0234231}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394-4151-8C2D-20890C2C1DB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{C478A7C3-928A-4716-9E00-240FB1F2A17F}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394-4151-8C2D-20890C2C1DB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{FDFC2B30-9951-4542-BEAF-2E09F5B09677}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394-4151-8C2D-20890C2C1DB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{F4AC985E-7731-44EF-842E-6B843570C3B0}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394-4151-8C2D-20890C2C1DB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{EAD1F727-0BA7-4CEE-AA3D-8D8837C27835}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394-4151-8C2D-20890C2C1DB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{090C94C4-D81C-4E2B-81A5-44E363F72DF5}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394-4151-8C2D-20890C2C1DB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{8938C153-22A6-4306-B2BF-565BFB39CC59}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394-4151-8C2D-20890C2C1DB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{F63D560E-3EED-44DD-8F15-89090868F3F5}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394-4151-8C2D-20890C2C1DB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{F1881E8B-D6FF-4EF9-8D4D-2968227057CF}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394-4151-8C2D-20890C2C1DB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{FA7800F2-4BE2-4B0E-B261-2E9C5BDF1CEC}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394-4151-8C2D-20890C2C1DB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{65195C8F-CC5F-4804-86FC-DE084DD075DA}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394-4151-8C2D-20890C2C1DB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{7887BB72-C1F0-4618-8AF2-DA94D30959D8}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394-4151-8C2D-20890C2C1DB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{58241992-1E01-4EE8-A235-CA809A122318}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394-4151-8C2D-20890C2C1DB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{06F0D60B-4F2C-463B-94CE-75B73E86040E}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394-4151-8C2D-20890C2C1DB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{CED22385-9814-440C-84D9-625A4498D1FE}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394-4151-8C2D-20890C2C1DB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{72F0CC32-7D04-4853-9DD8-9004254DC703}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394-4151-8C2D-20890C2C1DB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{A8A345B3-71EF-412F-BCD8-884F71BC3026}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394-4151-8C2D-20890C2C1DB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{DE715D00-C559-451E-945B-2DBE0DD4E45E}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394-4151-8C2D-20890C2C1DB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{0AFCA453-75DE-40E0-9708-679C2F55A57B}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394-4151-8C2D-20890C2C1DB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{5928B6B8-D453-4CBB-8B58-6F9022B1EECE}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394-4151-8C2D-20890C2C1DB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{18AD2DF8-4EFE-4650-98EE-5CD22BEADB5C}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394-4151-8C2D-20890C2C1DB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{B588F572-B063-4BFF-A576-E200827700B3}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394-4151-8C2D-20890C2C1DB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{4CC78FE6-6CEE-44A5-84BD-8E3D8BCE1508}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394-4151-8C2D-20890C2C1DB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{89DA72CF-CAAF-4859-A623-612A98EA1B5A}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394-4151-8C2D-20890C2C1DB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{076B5A48-12CE-40AB-A9D7-76CBAB542EB1}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394-4151-8C2D-20890C2C1DB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{96280250-3959-4F8B-9DC5-65FD5C883F33}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394-4151-8C2D-20890C2C1DB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{8F60BF81-668C-4844-8C78-619D18DFE20B}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394-4151-8C2D-20890C2C1DB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{EAF55E27-4215-4032-B18E-7FCB604F8A7E}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394-4151-8C2D-20890C2C1DB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{91258195-198C-4B84-8E3C-AD9A6E6919DA}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394-4151-8C2D-20890C2C1D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394-4151-8C2D-20890C2C1DB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394-4151-8C2D-20890C2C1DB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{4FF50FE8-6B40-447B-BB80-11AC480C0A85}</c15:txfldGUID>
                      <c15:f>Diagramm!$I$46</c15:f>
                      <c15:dlblFieldTableCache>
                        <c:ptCount val="1"/>
                      </c15:dlblFieldTableCache>
                    </c15:dlblFTEntry>
                  </c15:dlblFieldTable>
                  <c15:showDataLabelsRange val="0"/>
                </c:ext>
                <c:ext xmlns:c16="http://schemas.microsoft.com/office/drawing/2014/chart" uri="{C3380CC4-5D6E-409C-BE32-E72D297353CC}">
                  <c16:uniqueId val="{00000000-F0FF-4262-9A83-EBB4AB30802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{7773B49D-08A3-43C1-A6F5-09ACD70675E7}</c15:txfldGUID>
                      <c15:f>Diagramm!$I$47</c15:f>
                      <c15:dlblFieldTableCache>
                        <c:ptCount val="1"/>
                      </c15:dlblFieldTableCache>
                    </c15:dlblFTEntry>
                  </c15:dlblFieldTable>
                  <c15:showDataLabelsRange val="0"/>
                </c:ext>
                <c:ext xmlns:c16="http://schemas.microsoft.com/office/drawing/2014/chart" uri="{C3380CC4-5D6E-409C-BE32-E72D297353CC}">
                  <c16:uniqueId val="{00000001-F0FF-4262-9A83-EBB4AB30802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{A3501E62-9DD6-4B3C-9FC5-EB6373D747F1}</c15:txfldGUID>
                      <c15:f>Diagramm!$I$48</c15:f>
                      <c15:dlblFieldTableCache>
                        <c:ptCount val="1"/>
                      </c15:dlblFieldTableCache>
                    </c15:dlblFTEntry>
                  </c15:dlblFieldTable>
                  <c15:showDataLabelsRange val="0"/>
                </c:ext>
                <c:ext xmlns:c16="http://schemas.microsoft.com/office/drawing/2014/chart" uri="{C3380CC4-5D6E-409C-BE32-E72D297353CC}">
                  <c16:uniqueId val="{00000002-F0FF-4262-9A83-EBB4AB30802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{3A20DBB7-7B9C-44DC-8E42-D33C22C77B20}</c15:txfldGUID>
                      <c15:f>Diagramm!$I$49</c15:f>
                      <c15:dlblFieldTableCache>
                        <c:ptCount val="1"/>
                      </c15:dlblFieldTableCache>
                    </c15:dlblFTEntry>
                  </c15:dlblFieldTable>
                  <c15:showDataLabelsRange val="0"/>
                </c:ext>
                <c:ext xmlns:c16="http://schemas.microsoft.com/office/drawing/2014/chart" uri="{C3380CC4-5D6E-409C-BE32-E72D297353CC}">
                  <c16:uniqueId val="{00000003-F0FF-4262-9A83-EBB4AB30802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{42601DAD-9F41-4B0E-A7BA-0255B7BFDCF9}</c15:txfldGUID>
                      <c15:f>Diagramm!$I$50</c15:f>
                      <c15:dlblFieldTableCache>
                        <c:ptCount val="1"/>
                      </c15:dlblFieldTableCache>
                    </c15:dlblFTEntry>
                  </c15:dlblFieldTable>
                  <c15:showDataLabelsRange val="0"/>
                </c:ext>
                <c:ext xmlns:c16="http://schemas.microsoft.com/office/drawing/2014/chart" uri="{C3380CC4-5D6E-409C-BE32-E72D297353CC}">
                  <c16:uniqueId val="{00000004-F0FF-4262-9A83-EBB4AB30802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{3BBEEECF-314C-4DCA-B51F-8ADD0244EE36}</c15:txfldGUID>
                      <c15:f>Diagramm!$I$51</c15:f>
                      <c15:dlblFieldTableCache>
                        <c:ptCount val="1"/>
                      </c15:dlblFieldTableCache>
                    </c15:dlblFTEntry>
                  </c15:dlblFieldTable>
                  <c15:showDataLabelsRange val="0"/>
                </c:ext>
                <c:ext xmlns:c16="http://schemas.microsoft.com/office/drawing/2014/chart" uri="{C3380CC4-5D6E-409C-BE32-E72D297353CC}">
                  <c16:uniqueId val="{00000005-F0FF-4262-9A83-EBB4AB30802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{161A0347-B7DB-4DD7-92A3-67AA26F3C93D}</c15:txfldGUID>
                      <c15:f>Diagramm!$I$52</c15:f>
                      <c15:dlblFieldTableCache>
                        <c:ptCount val="1"/>
                      </c15:dlblFieldTableCache>
                    </c15:dlblFTEntry>
                  </c15:dlblFieldTable>
                  <c15:showDataLabelsRange val="0"/>
                </c:ext>
                <c:ext xmlns:c16="http://schemas.microsoft.com/office/drawing/2014/chart" uri="{C3380CC4-5D6E-409C-BE32-E72D297353CC}">
                  <c16:uniqueId val="{00000006-F0FF-4262-9A83-EBB4AB30802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{9F33232F-9339-4AC3-AB5B-26258C1357F9}</c15:txfldGUID>
                      <c15:f>Diagramm!$I$53</c15:f>
                      <c15:dlblFieldTableCache>
                        <c:ptCount val="1"/>
                      </c15:dlblFieldTableCache>
                    </c15:dlblFTEntry>
                  </c15:dlblFieldTable>
                  <c15:showDataLabelsRange val="0"/>
                </c:ext>
                <c:ext xmlns:c16="http://schemas.microsoft.com/office/drawing/2014/chart" uri="{C3380CC4-5D6E-409C-BE32-E72D297353CC}">
                  <c16:uniqueId val="{00000007-F0FF-4262-9A83-EBB4AB30802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{18154853-CE9E-4D59-8DB0-FA09B21EECC6}</c15:txfldGUID>
                      <c15:f>Diagramm!$I$54</c15:f>
                      <c15:dlblFieldTableCache>
                        <c:ptCount val="1"/>
                      </c15:dlblFieldTableCache>
                    </c15:dlblFTEntry>
                  </c15:dlblFieldTable>
                  <c15:showDataLabelsRange val="0"/>
                </c:ext>
                <c:ext xmlns:c16="http://schemas.microsoft.com/office/drawing/2014/chart" uri="{C3380CC4-5D6E-409C-BE32-E72D297353CC}">
                  <c16:uniqueId val="{00000008-F0FF-4262-9A83-EBB4AB30802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{21985E8F-5292-4234-95C2-72F5F2FB5599}</c15:txfldGUID>
                      <c15:f>Diagramm!$I$55</c15:f>
                      <c15:dlblFieldTableCache>
                        <c:ptCount val="1"/>
                      </c15:dlblFieldTableCache>
                    </c15:dlblFTEntry>
                  </c15:dlblFieldTable>
                  <c15:showDataLabelsRange val="0"/>
                </c:ext>
                <c:ext xmlns:c16="http://schemas.microsoft.com/office/drawing/2014/chart" uri="{C3380CC4-5D6E-409C-BE32-E72D297353CC}">
                  <c16:uniqueId val="{00000009-F0FF-4262-9A83-EBB4AB30802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{4FDFDE5A-267F-4470-9F18-BC62B05DCB2B}</c15:txfldGUID>
                      <c15:f>Diagramm!$I$56</c15:f>
                      <c15:dlblFieldTableCache>
                        <c:ptCount val="1"/>
                      </c15:dlblFieldTableCache>
                    </c15:dlblFTEntry>
                  </c15:dlblFieldTable>
                  <c15:showDataLabelsRange val="0"/>
                </c:ext>
                <c:ext xmlns:c16="http://schemas.microsoft.com/office/drawing/2014/chart" uri="{C3380CC4-5D6E-409C-BE32-E72D297353CC}">
                  <c16:uniqueId val="{0000000A-F0FF-4262-9A83-EBB4AB30802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{E580E390-7ED9-41D7-B8F2-7908B10CA55F}</c15:txfldGUID>
                      <c15:f>Diagramm!$I$57</c15:f>
                      <c15:dlblFieldTableCache>
                        <c:ptCount val="1"/>
                      </c15:dlblFieldTableCache>
                    </c15:dlblFTEntry>
                  </c15:dlblFieldTable>
                  <c15:showDataLabelsRange val="0"/>
                </c:ext>
                <c:ext xmlns:c16="http://schemas.microsoft.com/office/drawing/2014/chart" uri="{C3380CC4-5D6E-409C-BE32-E72D297353CC}">
                  <c16:uniqueId val="{0000000B-F0FF-4262-9A83-EBB4AB30802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{3CD48905-2BB1-4C76-885C-CD09AAA6FA49}</c15:txfldGUID>
                      <c15:f>Diagramm!$I$58</c15:f>
                      <c15:dlblFieldTableCache>
                        <c:ptCount val="1"/>
                      </c15:dlblFieldTableCache>
                    </c15:dlblFTEntry>
                  </c15:dlblFieldTable>
                  <c15:showDataLabelsRange val="0"/>
                </c:ext>
                <c:ext xmlns:c16="http://schemas.microsoft.com/office/drawing/2014/chart" uri="{C3380CC4-5D6E-409C-BE32-E72D297353CC}">
                  <c16:uniqueId val="{0000000C-F0FF-4262-9A83-EBB4AB30802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{D133F9D6-6A42-467F-B07C-4A2637A55C4B}</c15:txfldGUID>
                      <c15:f>Diagramm!$I$59</c15:f>
                      <c15:dlblFieldTableCache>
                        <c:ptCount val="1"/>
                      </c15:dlblFieldTableCache>
                    </c15:dlblFTEntry>
                  </c15:dlblFieldTable>
                  <c15:showDataLabelsRange val="0"/>
                </c:ext>
                <c:ext xmlns:c16="http://schemas.microsoft.com/office/drawing/2014/chart" uri="{C3380CC4-5D6E-409C-BE32-E72D297353CC}">
                  <c16:uniqueId val="{0000000D-F0FF-4262-9A83-EBB4AB30802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{757FB4F2-C695-481E-9A12-31C49D4FA3F1}</c15:txfldGUID>
                      <c15:f>Diagramm!$I$60</c15:f>
                      <c15:dlblFieldTableCache>
                        <c:ptCount val="1"/>
                      </c15:dlblFieldTableCache>
                    </c15:dlblFTEntry>
                  </c15:dlblFieldTable>
                  <c15:showDataLabelsRange val="0"/>
                </c:ext>
                <c:ext xmlns:c16="http://schemas.microsoft.com/office/drawing/2014/chart" uri="{C3380CC4-5D6E-409C-BE32-E72D297353CC}">
                  <c16:uniqueId val="{0000000E-F0FF-4262-9A83-EBB4AB30802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{3A8F10DD-B813-4905-9228-AD263D8F5AAB}</c15:txfldGUID>
                      <c15:f>Diagramm!$I$61</c15:f>
                      <c15:dlblFieldTableCache>
                        <c:ptCount val="1"/>
                      </c15:dlblFieldTableCache>
                    </c15:dlblFTEntry>
                  </c15:dlblFieldTable>
                  <c15:showDataLabelsRange val="0"/>
                </c:ext>
                <c:ext xmlns:c16="http://schemas.microsoft.com/office/drawing/2014/chart" uri="{C3380CC4-5D6E-409C-BE32-E72D297353CC}">
                  <c16:uniqueId val="{0000000F-F0FF-4262-9A83-EBB4AB30802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{7117493D-FA4B-4D39-A374-4CCF72B2BDE6}</c15:txfldGUID>
                      <c15:f>Diagramm!$I$62</c15:f>
                      <c15:dlblFieldTableCache>
                        <c:ptCount val="1"/>
                      </c15:dlblFieldTableCache>
                    </c15:dlblFTEntry>
                  </c15:dlblFieldTable>
                  <c15:showDataLabelsRange val="0"/>
                </c:ext>
                <c:ext xmlns:c16="http://schemas.microsoft.com/office/drawing/2014/chart" uri="{C3380CC4-5D6E-409C-BE32-E72D297353CC}">
                  <c16:uniqueId val="{00000010-F0FF-4262-9A83-EBB4AB30802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{664957FA-688A-4CD0-81F7-9931D2110F75}</c15:txfldGUID>
                      <c15:f>Diagramm!$I$63</c15:f>
                      <c15:dlblFieldTableCache>
                        <c:ptCount val="1"/>
                      </c15:dlblFieldTableCache>
                    </c15:dlblFTEntry>
                  </c15:dlblFieldTable>
                  <c15:showDataLabelsRange val="0"/>
                </c:ext>
                <c:ext xmlns:c16="http://schemas.microsoft.com/office/drawing/2014/chart" uri="{C3380CC4-5D6E-409C-BE32-E72D297353CC}">
                  <c16:uniqueId val="{00000011-F0FF-4262-9A83-EBB4AB30802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{8D9584EC-4ED8-495B-BDBC-9BE63BDABEB7}</c15:txfldGUID>
                      <c15:f>Diagramm!$I$64</c15:f>
                      <c15:dlblFieldTableCache>
                        <c:ptCount val="1"/>
                      </c15:dlblFieldTableCache>
                    </c15:dlblFTEntry>
                  </c15:dlblFieldTable>
                  <c15:showDataLabelsRange val="0"/>
                </c:ext>
                <c:ext xmlns:c16="http://schemas.microsoft.com/office/drawing/2014/chart" uri="{C3380CC4-5D6E-409C-BE32-E72D297353CC}">
                  <c16:uniqueId val="{00000012-F0FF-4262-9A83-EBB4AB30802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{E0BC0B3D-6F16-4B1E-B7AD-B093AC837388}</c15:txfldGUID>
                      <c15:f>Diagramm!$I$65</c15:f>
                      <c15:dlblFieldTableCache>
                        <c:ptCount val="1"/>
                      </c15:dlblFieldTableCache>
                    </c15:dlblFTEntry>
                  </c15:dlblFieldTable>
                  <c15:showDataLabelsRange val="0"/>
                </c:ext>
                <c:ext xmlns:c16="http://schemas.microsoft.com/office/drawing/2014/chart" uri="{C3380CC4-5D6E-409C-BE32-E72D297353CC}">
                  <c16:uniqueId val="{00000013-F0FF-4262-9A83-EBB4AB30802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{2F872B6A-E79B-40AC-8069-2627452EDD47}</c15:txfldGUID>
                      <c15:f>Diagramm!$I$66</c15:f>
                      <c15:dlblFieldTableCache>
                        <c:ptCount val="1"/>
                      </c15:dlblFieldTableCache>
                    </c15:dlblFTEntry>
                  </c15:dlblFieldTable>
                  <c15:showDataLabelsRange val="0"/>
                </c:ext>
                <c:ext xmlns:c16="http://schemas.microsoft.com/office/drawing/2014/chart" uri="{C3380CC4-5D6E-409C-BE32-E72D297353CC}">
                  <c16:uniqueId val="{00000014-F0FF-4262-9A83-EBB4AB30802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{D4136395-F7F0-4459-8D04-53DDBBF712BB}</c15:txfldGUID>
                      <c15:f>Diagramm!$I$67</c15:f>
                      <c15:dlblFieldTableCache>
                        <c:ptCount val="1"/>
                      </c15:dlblFieldTableCache>
                    </c15:dlblFTEntry>
                  </c15:dlblFieldTable>
                  <c15:showDataLabelsRange val="0"/>
                </c:ext>
                <c:ext xmlns:c16="http://schemas.microsoft.com/office/drawing/2014/chart" uri="{C3380CC4-5D6E-409C-BE32-E72D297353CC}">
                  <c16:uniqueId val="{00000015-F0FF-4262-9A83-EBB4AB3080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FF-4262-9A83-EBB4AB30802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{E83F9272-220E-4A49-BA6E-0039009F2A0F}</c15:txfldGUID>
                      <c15:f>Diagramm!$K$46</c15:f>
                      <c15:dlblFieldTableCache>
                        <c:ptCount val="1"/>
                      </c15:dlblFieldTableCache>
                    </c15:dlblFTEntry>
                  </c15:dlblFieldTable>
                  <c15:showDataLabelsRange val="0"/>
                </c:ext>
                <c:ext xmlns:c16="http://schemas.microsoft.com/office/drawing/2014/chart" uri="{C3380CC4-5D6E-409C-BE32-E72D297353CC}">
                  <c16:uniqueId val="{00000017-F0FF-4262-9A83-EBB4AB30802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{320642CE-94EE-44C4-B1DE-3D13A8560C6C}</c15:txfldGUID>
                      <c15:f>Diagramm!$K$47</c15:f>
                      <c15:dlblFieldTableCache>
                        <c:ptCount val="1"/>
                      </c15:dlblFieldTableCache>
                    </c15:dlblFTEntry>
                  </c15:dlblFieldTable>
                  <c15:showDataLabelsRange val="0"/>
                </c:ext>
                <c:ext xmlns:c16="http://schemas.microsoft.com/office/drawing/2014/chart" uri="{C3380CC4-5D6E-409C-BE32-E72D297353CC}">
                  <c16:uniqueId val="{00000018-F0FF-4262-9A83-EBB4AB30802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{01B2AAAE-9630-4CD5-B74F-BEF18A47B701}</c15:txfldGUID>
                      <c15:f>Diagramm!$K$48</c15:f>
                      <c15:dlblFieldTableCache>
                        <c:ptCount val="1"/>
                      </c15:dlblFieldTableCache>
                    </c15:dlblFTEntry>
                  </c15:dlblFieldTable>
                  <c15:showDataLabelsRange val="0"/>
                </c:ext>
                <c:ext xmlns:c16="http://schemas.microsoft.com/office/drawing/2014/chart" uri="{C3380CC4-5D6E-409C-BE32-E72D297353CC}">
                  <c16:uniqueId val="{00000019-F0FF-4262-9A83-EBB4AB30802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{7A02ECE6-5D7F-4F8D-9761-170B94FE1B9C}</c15:txfldGUID>
                      <c15:f>Diagramm!$K$49</c15:f>
                      <c15:dlblFieldTableCache>
                        <c:ptCount val="1"/>
                      </c15:dlblFieldTableCache>
                    </c15:dlblFTEntry>
                  </c15:dlblFieldTable>
                  <c15:showDataLabelsRange val="0"/>
                </c:ext>
                <c:ext xmlns:c16="http://schemas.microsoft.com/office/drawing/2014/chart" uri="{C3380CC4-5D6E-409C-BE32-E72D297353CC}">
                  <c16:uniqueId val="{0000001A-F0FF-4262-9A83-EBB4AB30802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{A8500B00-D909-4003-AD18-8A2D6EE01C10}</c15:txfldGUID>
                      <c15:f>Diagramm!$K$50</c15:f>
                      <c15:dlblFieldTableCache>
                        <c:ptCount val="1"/>
                      </c15:dlblFieldTableCache>
                    </c15:dlblFTEntry>
                  </c15:dlblFieldTable>
                  <c15:showDataLabelsRange val="0"/>
                </c:ext>
                <c:ext xmlns:c16="http://schemas.microsoft.com/office/drawing/2014/chart" uri="{C3380CC4-5D6E-409C-BE32-E72D297353CC}">
                  <c16:uniqueId val="{0000001B-F0FF-4262-9A83-EBB4AB30802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{F3FA268C-96CD-458E-9FFF-5125926F7E5F}</c15:txfldGUID>
                      <c15:f>Diagramm!$K$51</c15:f>
                      <c15:dlblFieldTableCache>
                        <c:ptCount val="1"/>
                      </c15:dlblFieldTableCache>
                    </c15:dlblFTEntry>
                  </c15:dlblFieldTable>
                  <c15:showDataLabelsRange val="0"/>
                </c:ext>
                <c:ext xmlns:c16="http://schemas.microsoft.com/office/drawing/2014/chart" uri="{C3380CC4-5D6E-409C-BE32-E72D297353CC}">
                  <c16:uniqueId val="{0000001C-F0FF-4262-9A83-EBB4AB30802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{85098831-92FC-401C-AA74-487A2A623565}</c15:txfldGUID>
                      <c15:f>Diagramm!$K$52</c15:f>
                      <c15:dlblFieldTableCache>
                        <c:ptCount val="1"/>
                      </c15:dlblFieldTableCache>
                    </c15:dlblFTEntry>
                  </c15:dlblFieldTable>
                  <c15:showDataLabelsRange val="0"/>
                </c:ext>
                <c:ext xmlns:c16="http://schemas.microsoft.com/office/drawing/2014/chart" uri="{C3380CC4-5D6E-409C-BE32-E72D297353CC}">
                  <c16:uniqueId val="{0000001D-F0FF-4262-9A83-EBB4AB30802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{1C689075-791B-40BE-862F-10DFB9AAD662}</c15:txfldGUID>
                      <c15:f>Diagramm!$K$53</c15:f>
                      <c15:dlblFieldTableCache>
                        <c:ptCount val="1"/>
                      </c15:dlblFieldTableCache>
                    </c15:dlblFTEntry>
                  </c15:dlblFieldTable>
                  <c15:showDataLabelsRange val="0"/>
                </c:ext>
                <c:ext xmlns:c16="http://schemas.microsoft.com/office/drawing/2014/chart" uri="{C3380CC4-5D6E-409C-BE32-E72D297353CC}">
                  <c16:uniqueId val="{0000001E-F0FF-4262-9A83-EBB4AB30802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{FF74859B-E6E5-48E5-8143-77307E13CE23}</c15:txfldGUID>
                      <c15:f>Diagramm!$K$54</c15:f>
                      <c15:dlblFieldTableCache>
                        <c:ptCount val="1"/>
                      </c15:dlblFieldTableCache>
                    </c15:dlblFTEntry>
                  </c15:dlblFieldTable>
                  <c15:showDataLabelsRange val="0"/>
                </c:ext>
                <c:ext xmlns:c16="http://schemas.microsoft.com/office/drawing/2014/chart" uri="{C3380CC4-5D6E-409C-BE32-E72D297353CC}">
                  <c16:uniqueId val="{0000001F-F0FF-4262-9A83-EBB4AB30802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{7B8A5B66-3E85-4FEC-83BC-F8B3C2F9A07D}</c15:txfldGUID>
                      <c15:f>Diagramm!$K$55</c15:f>
                      <c15:dlblFieldTableCache>
                        <c:ptCount val="1"/>
                      </c15:dlblFieldTableCache>
                    </c15:dlblFTEntry>
                  </c15:dlblFieldTable>
                  <c15:showDataLabelsRange val="0"/>
                </c:ext>
                <c:ext xmlns:c16="http://schemas.microsoft.com/office/drawing/2014/chart" uri="{C3380CC4-5D6E-409C-BE32-E72D297353CC}">
                  <c16:uniqueId val="{00000020-F0FF-4262-9A83-EBB4AB30802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{47DC6557-0639-49E1-8171-B2FE74759D76}</c15:txfldGUID>
                      <c15:f>Diagramm!$K$56</c15:f>
                      <c15:dlblFieldTableCache>
                        <c:ptCount val="1"/>
                      </c15:dlblFieldTableCache>
                    </c15:dlblFTEntry>
                  </c15:dlblFieldTable>
                  <c15:showDataLabelsRange val="0"/>
                </c:ext>
                <c:ext xmlns:c16="http://schemas.microsoft.com/office/drawing/2014/chart" uri="{C3380CC4-5D6E-409C-BE32-E72D297353CC}">
                  <c16:uniqueId val="{00000021-F0FF-4262-9A83-EBB4AB30802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{4509FB24-8FE4-45E9-A4F8-49C57BFD28E7}</c15:txfldGUID>
                      <c15:f>Diagramm!$K$57</c15:f>
                      <c15:dlblFieldTableCache>
                        <c:ptCount val="1"/>
                      </c15:dlblFieldTableCache>
                    </c15:dlblFTEntry>
                  </c15:dlblFieldTable>
                  <c15:showDataLabelsRange val="0"/>
                </c:ext>
                <c:ext xmlns:c16="http://schemas.microsoft.com/office/drawing/2014/chart" uri="{C3380CC4-5D6E-409C-BE32-E72D297353CC}">
                  <c16:uniqueId val="{00000022-F0FF-4262-9A83-EBB4AB30802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{5CBC62F2-8DA9-4A71-9F08-BF5CE6F83234}</c15:txfldGUID>
                      <c15:f>Diagramm!$K$58</c15:f>
                      <c15:dlblFieldTableCache>
                        <c:ptCount val="1"/>
                      </c15:dlblFieldTableCache>
                    </c15:dlblFTEntry>
                  </c15:dlblFieldTable>
                  <c15:showDataLabelsRange val="0"/>
                </c:ext>
                <c:ext xmlns:c16="http://schemas.microsoft.com/office/drawing/2014/chart" uri="{C3380CC4-5D6E-409C-BE32-E72D297353CC}">
                  <c16:uniqueId val="{00000023-F0FF-4262-9A83-EBB4AB30802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{0AC3725C-D091-47BD-96EA-6544EF4A1435}</c15:txfldGUID>
                      <c15:f>Diagramm!$K$59</c15:f>
                      <c15:dlblFieldTableCache>
                        <c:ptCount val="1"/>
                      </c15:dlblFieldTableCache>
                    </c15:dlblFTEntry>
                  </c15:dlblFieldTable>
                  <c15:showDataLabelsRange val="0"/>
                </c:ext>
                <c:ext xmlns:c16="http://schemas.microsoft.com/office/drawing/2014/chart" uri="{C3380CC4-5D6E-409C-BE32-E72D297353CC}">
                  <c16:uniqueId val="{00000024-F0FF-4262-9A83-EBB4AB30802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{8C7E0527-E433-4B8E-BD1F-E8870E69B42D}</c15:txfldGUID>
                      <c15:f>Diagramm!$K$60</c15:f>
                      <c15:dlblFieldTableCache>
                        <c:ptCount val="1"/>
                      </c15:dlblFieldTableCache>
                    </c15:dlblFTEntry>
                  </c15:dlblFieldTable>
                  <c15:showDataLabelsRange val="0"/>
                </c:ext>
                <c:ext xmlns:c16="http://schemas.microsoft.com/office/drawing/2014/chart" uri="{C3380CC4-5D6E-409C-BE32-E72D297353CC}">
                  <c16:uniqueId val="{00000025-F0FF-4262-9A83-EBB4AB30802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{92FB7F20-7059-4356-89EF-CFCC7D5313AE}</c15:txfldGUID>
                      <c15:f>Diagramm!$K$61</c15:f>
                      <c15:dlblFieldTableCache>
                        <c:ptCount val="1"/>
                      </c15:dlblFieldTableCache>
                    </c15:dlblFTEntry>
                  </c15:dlblFieldTable>
                  <c15:showDataLabelsRange val="0"/>
                </c:ext>
                <c:ext xmlns:c16="http://schemas.microsoft.com/office/drawing/2014/chart" uri="{C3380CC4-5D6E-409C-BE32-E72D297353CC}">
                  <c16:uniqueId val="{00000026-F0FF-4262-9A83-EBB4AB30802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{A417D160-C2DC-440D-B581-10E017F796BB}</c15:txfldGUID>
                      <c15:f>Diagramm!$K$62</c15:f>
                      <c15:dlblFieldTableCache>
                        <c:ptCount val="1"/>
                      </c15:dlblFieldTableCache>
                    </c15:dlblFTEntry>
                  </c15:dlblFieldTable>
                  <c15:showDataLabelsRange val="0"/>
                </c:ext>
                <c:ext xmlns:c16="http://schemas.microsoft.com/office/drawing/2014/chart" uri="{C3380CC4-5D6E-409C-BE32-E72D297353CC}">
                  <c16:uniqueId val="{00000027-F0FF-4262-9A83-EBB4AB30802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{2FEF52B4-E511-4592-8B50-9601B5800F43}</c15:txfldGUID>
                      <c15:f>Diagramm!$K$63</c15:f>
                      <c15:dlblFieldTableCache>
                        <c:ptCount val="1"/>
                      </c15:dlblFieldTableCache>
                    </c15:dlblFTEntry>
                  </c15:dlblFieldTable>
                  <c15:showDataLabelsRange val="0"/>
                </c:ext>
                <c:ext xmlns:c16="http://schemas.microsoft.com/office/drawing/2014/chart" uri="{C3380CC4-5D6E-409C-BE32-E72D297353CC}">
                  <c16:uniqueId val="{00000028-F0FF-4262-9A83-EBB4AB30802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{0D1825FB-E693-4680-A5BB-78560A447B56}</c15:txfldGUID>
                      <c15:f>Diagramm!$K$64</c15:f>
                      <c15:dlblFieldTableCache>
                        <c:ptCount val="1"/>
                      </c15:dlblFieldTableCache>
                    </c15:dlblFTEntry>
                  </c15:dlblFieldTable>
                  <c15:showDataLabelsRange val="0"/>
                </c:ext>
                <c:ext xmlns:c16="http://schemas.microsoft.com/office/drawing/2014/chart" uri="{C3380CC4-5D6E-409C-BE32-E72D297353CC}">
                  <c16:uniqueId val="{00000029-F0FF-4262-9A83-EBB4AB30802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{3B4A7900-F2F7-4AB4-8B29-62B30F58118F}</c15:txfldGUID>
                      <c15:f>Diagramm!$K$65</c15:f>
                      <c15:dlblFieldTableCache>
                        <c:ptCount val="1"/>
                      </c15:dlblFieldTableCache>
                    </c15:dlblFTEntry>
                  </c15:dlblFieldTable>
                  <c15:showDataLabelsRange val="0"/>
                </c:ext>
                <c:ext xmlns:c16="http://schemas.microsoft.com/office/drawing/2014/chart" uri="{C3380CC4-5D6E-409C-BE32-E72D297353CC}">
                  <c16:uniqueId val="{0000002A-F0FF-4262-9A83-EBB4AB30802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{916F6653-D384-40AD-BA7E-EF34FC26F4AA}</c15:txfldGUID>
                      <c15:f>Diagramm!$K$66</c15:f>
                      <c15:dlblFieldTableCache>
                        <c:ptCount val="1"/>
                      </c15:dlblFieldTableCache>
                    </c15:dlblFTEntry>
                  </c15:dlblFieldTable>
                  <c15:showDataLabelsRange val="0"/>
                </c:ext>
                <c:ext xmlns:c16="http://schemas.microsoft.com/office/drawing/2014/chart" uri="{C3380CC4-5D6E-409C-BE32-E72D297353CC}">
                  <c16:uniqueId val="{0000002B-F0FF-4262-9A83-EBB4AB30802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{5B364E78-E1BB-432E-BDB9-830C18724F54}</c15:txfldGUID>
                      <c15:f>Diagramm!$K$67</c15:f>
                      <c15:dlblFieldTableCache>
                        <c:ptCount val="1"/>
                      </c15:dlblFieldTableCache>
                    </c15:dlblFTEntry>
                  </c15:dlblFieldTable>
                  <c15:showDataLabelsRange val="0"/>
                </c:ext>
                <c:ext xmlns:c16="http://schemas.microsoft.com/office/drawing/2014/chart" uri="{C3380CC4-5D6E-409C-BE32-E72D297353CC}">
                  <c16:uniqueId val="{0000002C-F0FF-4262-9A83-EBB4AB3080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FF-4262-9A83-EBB4AB30802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{7B70A640-2EA5-43C3-B177-587A37D8F482}</c15:txfldGUID>
                      <c15:f>Diagramm!$J$46</c15:f>
                      <c15:dlblFieldTableCache>
                        <c:ptCount val="1"/>
                      </c15:dlblFieldTableCache>
                    </c15:dlblFTEntry>
                  </c15:dlblFieldTable>
                  <c15:showDataLabelsRange val="0"/>
                </c:ext>
                <c:ext xmlns:c16="http://schemas.microsoft.com/office/drawing/2014/chart" uri="{C3380CC4-5D6E-409C-BE32-E72D297353CC}">
                  <c16:uniqueId val="{0000002E-F0FF-4262-9A83-EBB4AB30802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{1073A2A2-C0FB-47B4-95E6-C7AEA592231F}</c15:txfldGUID>
                      <c15:f>Diagramm!$J$47</c15:f>
                      <c15:dlblFieldTableCache>
                        <c:ptCount val="1"/>
                      </c15:dlblFieldTableCache>
                    </c15:dlblFTEntry>
                  </c15:dlblFieldTable>
                  <c15:showDataLabelsRange val="0"/>
                </c:ext>
                <c:ext xmlns:c16="http://schemas.microsoft.com/office/drawing/2014/chart" uri="{C3380CC4-5D6E-409C-BE32-E72D297353CC}">
                  <c16:uniqueId val="{0000002F-F0FF-4262-9A83-EBB4AB30802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{47C13F4D-522E-41E6-871A-B6838EAEB3C8}</c15:txfldGUID>
                      <c15:f>Diagramm!$J$48</c15:f>
                      <c15:dlblFieldTableCache>
                        <c:ptCount val="1"/>
                      </c15:dlblFieldTableCache>
                    </c15:dlblFTEntry>
                  </c15:dlblFieldTable>
                  <c15:showDataLabelsRange val="0"/>
                </c:ext>
                <c:ext xmlns:c16="http://schemas.microsoft.com/office/drawing/2014/chart" uri="{C3380CC4-5D6E-409C-BE32-E72D297353CC}">
                  <c16:uniqueId val="{00000030-F0FF-4262-9A83-EBB4AB30802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{023F82F7-CAFD-497C-9971-C81A2CDD4612}</c15:txfldGUID>
                      <c15:f>Diagramm!$J$49</c15:f>
                      <c15:dlblFieldTableCache>
                        <c:ptCount val="1"/>
                      </c15:dlblFieldTableCache>
                    </c15:dlblFTEntry>
                  </c15:dlblFieldTable>
                  <c15:showDataLabelsRange val="0"/>
                </c:ext>
                <c:ext xmlns:c16="http://schemas.microsoft.com/office/drawing/2014/chart" uri="{C3380CC4-5D6E-409C-BE32-E72D297353CC}">
                  <c16:uniqueId val="{00000031-F0FF-4262-9A83-EBB4AB30802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{23FB4822-A735-4CB3-8E12-AF7BCAD17596}</c15:txfldGUID>
                      <c15:f>Diagramm!$J$50</c15:f>
                      <c15:dlblFieldTableCache>
                        <c:ptCount val="1"/>
                      </c15:dlblFieldTableCache>
                    </c15:dlblFTEntry>
                  </c15:dlblFieldTable>
                  <c15:showDataLabelsRange val="0"/>
                </c:ext>
                <c:ext xmlns:c16="http://schemas.microsoft.com/office/drawing/2014/chart" uri="{C3380CC4-5D6E-409C-BE32-E72D297353CC}">
                  <c16:uniqueId val="{00000032-F0FF-4262-9A83-EBB4AB30802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{623FFE9A-C329-4338-945B-0ED8029FA7DD}</c15:txfldGUID>
                      <c15:f>Diagramm!$J$51</c15:f>
                      <c15:dlblFieldTableCache>
                        <c:ptCount val="1"/>
                      </c15:dlblFieldTableCache>
                    </c15:dlblFTEntry>
                  </c15:dlblFieldTable>
                  <c15:showDataLabelsRange val="0"/>
                </c:ext>
                <c:ext xmlns:c16="http://schemas.microsoft.com/office/drawing/2014/chart" uri="{C3380CC4-5D6E-409C-BE32-E72D297353CC}">
                  <c16:uniqueId val="{00000033-F0FF-4262-9A83-EBB4AB30802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{92C8BEFC-809F-42A3-BE33-960EC1B049CC}</c15:txfldGUID>
                      <c15:f>Diagramm!$J$52</c15:f>
                      <c15:dlblFieldTableCache>
                        <c:ptCount val="1"/>
                      </c15:dlblFieldTableCache>
                    </c15:dlblFTEntry>
                  </c15:dlblFieldTable>
                  <c15:showDataLabelsRange val="0"/>
                </c:ext>
                <c:ext xmlns:c16="http://schemas.microsoft.com/office/drawing/2014/chart" uri="{C3380CC4-5D6E-409C-BE32-E72D297353CC}">
                  <c16:uniqueId val="{00000034-F0FF-4262-9A83-EBB4AB30802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{FC7155DB-A755-4F61-971A-8AB31F3855F2}</c15:txfldGUID>
                      <c15:f>Diagramm!$J$53</c15:f>
                      <c15:dlblFieldTableCache>
                        <c:ptCount val="1"/>
                      </c15:dlblFieldTableCache>
                    </c15:dlblFTEntry>
                  </c15:dlblFieldTable>
                  <c15:showDataLabelsRange val="0"/>
                </c:ext>
                <c:ext xmlns:c16="http://schemas.microsoft.com/office/drawing/2014/chart" uri="{C3380CC4-5D6E-409C-BE32-E72D297353CC}">
                  <c16:uniqueId val="{00000035-F0FF-4262-9A83-EBB4AB30802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{90EF8DA3-AE02-414D-9D97-3D5B00A7AE23}</c15:txfldGUID>
                      <c15:f>Diagramm!$J$54</c15:f>
                      <c15:dlblFieldTableCache>
                        <c:ptCount val="1"/>
                      </c15:dlblFieldTableCache>
                    </c15:dlblFTEntry>
                  </c15:dlblFieldTable>
                  <c15:showDataLabelsRange val="0"/>
                </c:ext>
                <c:ext xmlns:c16="http://schemas.microsoft.com/office/drawing/2014/chart" uri="{C3380CC4-5D6E-409C-BE32-E72D297353CC}">
                  <c16:uniqueId val="{00000036-F0FF-4262-9A83-EBB4AB30802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{F200BE25-822C-4D90-ACE5-4A4FD931665E}</c15:txfldGUID>
                      <c15:f>Diagramm!$J$55</c15:f>
                      <c15:dlblFieldTableCache>
                        <c:ptCount val="1"/>
                      </c15:dlblFieldTableCache>
                    </c15:dlblFTEntry>
                  </c15:dlblFieldTable>
                  <c15:showDataLabelsRange val="0"/>
                </c:ext>
                <c:ext xmlns:c16="http://schemas.microsoft.com/office/drawing/2014/chart" uri="{C3380CC4-5D6E-409C-BE32-E72D297353CC}">
                  <c16:uniqueId val="{00000037-F0FF-4262-9A83-EBB4AB30802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{52287F5D-0E9D-4824-99E9-EDEC2072B5CC}</c15:txfldGUID>
                      <c15:f>Diagramm!$J$56</c15:f>
                      <c15:dlblFieldTableCache>
                        <c:ptCount val="1"/>
                      </c15:dlblFieldTableCache>
                    </c15:dlblFTEntry>
                  </c15:dlblFieldTable>
                  <c15:showDataLabelsRange val="0"/>
                </c:ext>
                <c:ext xmlns:c16="http://schemas.microsoft.com/office/drawing/2014/chart" uri="{C3380CC4-5D6E-409C-BE32-E72D297353CC}">
                  <c16:uniqueId val="{00000038-F0FF-4262-9A83-EBB4AB30802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{E9D19D3A-1658-4AE8-B193-1CAD2E75CF0B}</c15:txfldGUID>
                      <c15:f>Diagramm!$J$57</c15:f>
                      <c15:dlblFieldTableCache>
                        <c:ptCount val="1"/>
                      </c15:dlblFieldTableCache>
                    </c15:dlblFTEntry>
                  </c15:dlblFieldTable>
                  <c15:showDataLabelsRange val="0"/>
                </c:ext>
                <c:ext xmlns:c16="http://schemas.microsoft.com/office/drawing/2014/chart" uri="{C3380CC4-5D6E-409C-BE32-E72D297353CC}">
                  <c16:uniqueId val="{00000039-F0FF-4262-9A83-EBB4AB30802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{8864EA77-3C13-4B8E-AD49-AA80CF86A072}</c15:txfldGUID>
                      <c15:f>Diagramm!$J$58</c15:f>
                      <c15:dlblFieldTableCache>
                        <c:ptCount val="1"/>
                      </c15:dlblFieldTableCache>
                    </c15:dlblFTEntry>
                  </c15:dlblFieldTable>
                  <c15:showDataLabelsRange val="0"/>
                </c:ext>
                <c:ext xmlns:c16="http://schemas.microsoft.com/office/drawing/2014/chart" uri="{C3380CC4-5D6E-409C-BE32-E72D297353CC}">
                  <c16:uniqueId val="{0000003A-F0FF-4262-9A83-EBB4AB30802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{6A09AC42-2D03-40A3-B74B-F33736830F36}</c15:txfldGUID>
                      <c15:f>Diagramm!$J$59</c15:f>
                      <c15:dlblFieldTableCache>
                        <c:ptCount val="1"/>
                      </c15:dlblFieldTableCache>
                    </c15:dlblFTEntry>
                  </c15:dlblFieldTable>
                  <c15:showDataLabelsRange val="0"/>
                </c:ext>
                <c:ext xmlns:c16="http://schemas.microsoft.com/office/drawing/2014/chart" uri="{C3380CC4-5D6E-409C-BE32-E72D297353CC}">
                  <c16:uniqueId val="{0000003B-F0FF-4262-9A83-EBB4AB30802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{341709D5-1AE5-4793-A86C-DE3C777DB0F9}</c15:txfldGUID>
                      <c15:f>Diagramm!$J$60</c15:f>
                      <c15:dlblFieldTableCache>
                        <c:ptCount val="1"/>
                      </c15:dlblFieldTableCache>
                    </c15:dlblFTEntry>
                  </c15:dlblFieldTable>
                  <c15:showDataLabelsRange val="0"/>
                </c:ext>
                <c:ext xmlns:c16="http://schemas.microsoft.com/office/drawing/2014/chart" uri="{C3380CC4-5D6E-409C-BE32-E72D297353CC}">
                  <c16:uniqueId val="{0000003C-F0FF-4262-9A83-EBB4AB30802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{44C2E34A-2B35-4469-A557-97CA17EFAE9C}</c15:txfldGUID>
                      <c15:f>Diagramm!$J$61</c15:f>
                      <c15:dlblFieldTableCache>
                        <c:ptCount val="1"/>
                      </c15:dlblFieldTableCache>
                    </c15:dlblFTEntry>
                  </c15:dlblFieldTable>
                  <c15:showDataLabelsRange val="0"/>
                </c:ext>
                <c:ext xmlns:c16="http://schemas.microsoft.com/office/drawing/2014/chart" uri="{C3380CC4-5D6E-409C-BE32-E72D297353CC}">
                  <c16:uniqueId val="{0000003D-F0FF-4262-9A83-EBB4AB30802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{51B20C91-CC57-4590-8005-322854E33188}</c15:txfldGUID>
                      <c15:f>Diagramm!$J$62</c15:f>
                      <c15:dlblFieldTableCache>
                        <c:ptCount val="1"/>
                      </c15:dlblFieldTableCache>
                    </c15:dlblFTEntry>
                  </c15:dlblFieldTable>
                  <c15:showDataLabelsRange val="0"/>
                </c:ext>
                <c:ext xmlns:c16="http://schemas.microsoft.com/office/drawing/2014/chart" uri="{C3380CC4-5D6E-409C-BE32-E72D297353CC}">
                  <c16:uniqueId val="{0000003E-F0FF-4262-9A83-EBB4AB30802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{13D3CA6F-1181-4BA6-B475-8FC16F93984B}</c15:txfldGUID>
                      <c15:f>Diagramm!$J$63</c15:f>
                      <c15:dlblFieldTableCache>
                        <c:ptCount val="1"/>
                      </c15:dlblFieldTableCache>
                    </c15:dlblFTEntry>
                  </c15:dlblFieldTable>
                  <c15:showDataLabelsRange val="0"/>
                </c:ext>
                <c:ext xmlns:c16="http://schemas.microsoft.com/office/drawing/2014/chart" uri="{C3380CC4-5D6E-409C-BE32-E72D297353CC}">
                  <c16:uniqueId val="{0000003F-F0FF-4262-9A83-EBB4AB30802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{6BB5EE58-5093-4A15-B637-ED92F7EF96CF}</c15:txfldGUID>
                      <c15:f>Diagramm!$J$64</c15:f>
                      <c15:dlblFieldTableCache>
                        <c:ptCount val="1"/>
                      </c15:dlblFieldTableCache>
                    </c15:dlblFTEntry>
                  </c15:dlblFieldTable>
                  <c15:showDataLabelsRange val="0"/>
                </c:ext>
                <c:ext xmlns:c16="http://schemas.microsoft.com/office/drawing/2014/chart" uri="{C3380CC4-5D6E-409C-BE32-E72D297353CC}">
                  <c16:uniqueId val="{00000040-F0FF-4262-9A83-EBB4AB30802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{EA70FB1C-6775-43C9-AFA5-47D2CD2AADB5}</c15:txfldGUID>
                      <c15:f>Diagramm!$J$65</c15:f>
                      <c15:dlblFieldTableCache>
                        <c:ptCount val="1"/>
                      </c15:dlblFieldTableCache>
                    </c15:dlblFTEntry>
                  </c15:dlblFieldTable>
                  <c15:showDataLabelsRange val="0"/>
                </c:ext>
                <c:ext xmlns:c16="http://schemas.microsoft.com/office/drawing/2014/chart" uri="{C3380CC4-5D6E-409C-BE32-E72D297353CC}">
                  <c16:uniqueId val="{00000041-F0FF-4262-9A83-EBB4AB30802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{ECCF3BA4-A770-4087-9106-CA7A9726751E}</c15:txfldGUID>
                      <c15:f>Diagramm!$J$66</c15:f>
                      <c15:dlblFieldTableCache>
                        <c:ptCount val="1"/>
                      </c15:dlblFieldTableCache>
                    </c15:dlblFTEntry>
                  </c15:dlblFieldTable>
                  <c15:showDataLabelsRange val="0"/>
                </c:ext>
                <c:ext xmlns:c16="http://schemas.microsoft.com/office/drawing/2014/chart" uri="{C3380CC4-5D6E-409C-BE32-E72D297353CC}">
                  <c16:uniqueId val="{00000042-F0FF-4262-9A83-EBB4AB30802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{93987676-5416-4FF2-95BB-C69EB22F7BB0}</c15:txfldGUID>
                      <c15:f>Diagramm!$J$67</c15:f>
                      <c15:dlblFieldTableCache>
                        <c:ptCount val="1"/>
                      </c15:dlblFieldTableCache>
                    </c15:dlblFTEntry>
                  </c15:dlblFieldTable>
                  <c15:showDataLabelsRange val="0"/>
                </c:ext>
                <c:ext xmlns:c16="http://schemas.microsoft.com/office/drawing/2014/chart" uri="{C3380CC4-5D6E-409C-BE32-E72D297353CC}">
                  <c16:uniqueId val="{00000043-F0FF-4262-9A83-EBB4AB3080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FF-4262-9A83-EBB4AB30802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D0-447F-92C9-716CAB6F4A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D0-447F-92C9-716CAB6F4A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D0-447F-92C9-716CAB6F4A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D0-447F-92C9-716CAB6F4A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D0-447F-92C9-716CAB6F4A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D0-447F-92C9-716CAB6F4A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D0-447F-92C9-716CAB6F4A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D0-447F-92C9-716CAB6F4A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D0-447F-92C9-716CAB6F4A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D0-447F-92C9-716CAB6F4A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CD0-447F-92C9-716CAB6F4A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CD0-447F-92C9-716CAB6F4A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CD0-447F-92C9-716CAB6F4A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CD0-447F-92C9-716CAB6F4A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CD0-447F-92C9-716CAB6F4A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CD0-447F-92C9-716CAB6F4A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D0-447F-92C9-716CAB6F4A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CD0-447F-92C9-716CAB6F4A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CD0-447F-92C9-716CAB6F4A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CD0-447F-92C9-716CAB6F4A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CD0-447F-92C9-716CAB6F4A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CD0-447F-92C9-716CAB6F4A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CD0-447F-92C9-716CAB6F4A2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CD0-447F-92C9-716CAB6F4A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CD0-447F-92C9-716CAB6F4A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CD0-447F-92C9-716CAB6F4A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CD0-447F-92C9-716CAB6F4A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CD0-447F-92C9-716CAB6F4A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CD0-447F-92C9-716CAB6F4A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CD0-447F-92C9-716CAB6F4A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CD0-447F-92C9-716CAB6F4A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CD0-447F-92C9-716CAB6F4A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CD0-447F-92C9-716CAB6F4A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CD0-447F-92C9-716CAB6F4A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CD0-447F-92C9-716CAB6F4A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CD0-447F-92C9-716CAB6F4A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CD0-447F-92C9-716CAB6F4A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CD0-447F-92C9-716CAB6F4A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CD0-447F-92C9-716CAB6F4A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CD0-447F-92C9-716CAB6F4A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CD0-447F-92C9-716CAB6F4A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CD0-447F-92C9-716CAB6F4A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CD0-447F-92C9-716CAB6F4A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CD0-447F-92C9-716CAB6F4A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CD0-447F-92C9-716CAB6F4A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CD0-447F-92C9-716CAB6F4A2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CD0-447F-92C9-716CAB6F4A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CD0-447F-92C9-716CAB6F4A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CD0-447F-92C9-716CAB6F4A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CD0-447F-92C9-716CAB6F4A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CD0-447F-92C9-716CAB6F4A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CD0-447F-92C9-716CAB6F4A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CD0-447F-92C9-716CAB6F4A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CD0-447F-92C9-716CAB6F4A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CD0-447F-92C9-716CAB6F4A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CD0-447F-92C9-716CAB6F4A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CD0-447F-92C9-716CAB6F4A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CD0-447F-92C9-716CAB6F4A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CD0-447F-92C9-716CAB6F4A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CD0-447F-92C9-716CAB6F4A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CD0-447F-92C9-716CAB6F4A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CD0-447F-92C9-716CAB6F4A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CD0-447F-92C9-716CAB6F4A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CD0-447F-92C9-716CAB6F4A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CD0-447F-92C9-716CAB6F4A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CD0-447F-92C9-716CAB6F4A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CD0-447F-92C9-716CAB6F4A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CD0-447F-92C9-716CAB6F4A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CD0-447F-92C9-716CAB6F4A2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100.65417694902385</c:v>
                </c:pt>
                <c:pt idx="2">
                  <c:v>102.12461486792344</c:v>
                </c:pt>
                <c:pt idx="3">
                  <c:v>101.77927368836062</c:v>
                </c:pt>
                <c:pt idx="4">
                  <c:v>105.3531533373246</c:v>
                </c:pt>
                <c:pt idx="5">
                  <c:v>105.93797000715506</c:v>
                </c:pt>
                <c:pt idx="6">
                  <c:v>107.49018004468263</c:v>
                </c:pt>
                <c:pt idx="7">
                  <c:v>107.14337864871575</c:v>
                </c:pt>
                <c:pt idx="8">
                  <c:v>107.50113166771315</c:v>
                </c:pt>
                <c:pt idx="9">
                  <c:v>108.12975482966576</c:v>
                </c:pt>
                <c:pt idx="10">
                  <c:v>110.35658484587417</c:v>
                </c:pt>
                <c:pt idx="11">
                  <c:v>110.36534614429858</c:v>
                </c:pt>
                <c:pt idx="12">
                  <c:v>110.62964531343545</c:v>
                </c:pt>
                <c:pt idx="13">
                  <c:v>111.18817808799264</c:v>
                </c:pt>
                <c:pt idx="14">
                  <c:v>112.70096228261028</c:v>
                </c:pt>
                <c:pt idx="15">
                  <c:v>112.83311186717873</c:v>
                </c:pt>
                <c:pt idx="16">
                  <c:v>113.46173502913133</c:v>
                </c:pt>
                <c:pt idx="17">
                  <c:v>113.74574711972313</c:v>
                </c:pt>
                <c:pt idx="18">
                  <c:v>115.65571017624812</c:v>
                </c:pt>
                <c:pt idx="19">
                  <c:v>115.03949885373012</c:v>
                </c:pt>
                <c:pt idx="20">
                  <c:v>115.34030343296877</c:v>
                </c:pt>
                <c:pt idx="21">
                  <c:v>115.673962881299</c:v>
                </c:pt>
                <c:pt idx="22">
                  <c:v>117.4568871106698</c:v>
                </c:pt>
                <c:pt idx="23">
                  <c:v>117.14878144941081</c:v>
                </c:pt>
                <c:pt idx="24">
                  <c:v>116.82899405691924</c:v>
                </c:pt>
              </c:numCache>
            </c:numRef>
          </c:val>
          <c:smooth val="0"/>
          <c:extLst>
            <c:ext xmlns:c16="http://schemas.microsoft.com/office/drawing/2014/chart" uri="{C3380CC4-5D6E-409C-BE32-E72D297353CC}">
              <c16:uniqueId val="{00000000-7B60-4E3A-9167-B5C500037BD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100.85504076357128</c:v>
                </c:pt>
                <c:pt idx="2">
                  <c:v>102.7705972028899</c:v>
                </c:pt>
                <c:pt idx="3">
                  <c:v>107.15848081129448</c:v>
                </c:pt>
                <c:pt idx="4">
                  <c:v>108.93484456817126</c:v>
                </c:pt>
                <c:pt idx="5">
                  <c:v>110.84377278451647</c:v>
                </c:pt>
                <c:pt idx="6">
                  <c:v>113.85961423742295</c:v>
                </c:pt>
                <c:pt idx="7">
                  <c:v>113.85961423742295</c:v>
                </c:pt>
                <c:pt idx="8">
                  <c:v>112.77921389275537</c:v>
                </c:pt>
                <c:pt idx="9">
                  <c:v>115.31782329157554</c:v>
                </c:pt>
                <c:pt idx="10">
                  <c:v>119.38755219725591</c:v>
                </c:pt>
                <c:pt idx="11">
                  <c:v>118.81752502154173</c:v>
                </c:pt>
                <c:pt idx="12">
                  <c:v>118.26738251474779</c:v>
                </c:pt>
                <c:pt idx="13">
                  <c:v>120.61377344733877</c:v>
                </c:pt>
                <c:pt idx="14">
                  <c:v>123.96765427188971</c:v>
                </c:pt>
                <c:pt idx="15">
                  <c:v>123.76880758268709</c:v>
                </c:pt>
                <c:pt idx="16">
                  <c:v>123.72903824484655</c:v>
                </c:pt>
                <c:pt idx="17">
                  <c:v>125.64459468416518</c:v>
                </c:pt>
                <c:pt idx="18">
                  <c:v>128.75323125869954</c:v>
                </c:pt>
                <c:pt idx="19">
                  <c:v>127.82528004242062</c:v>
                </c:pt>
                <c:pt idx="20">
                  <c:v>126.38032743421488</c:v>
                </c:pt>
                <c:pt idx="21">
                  <c:v>127.65294624511168</c:v>
                </c:pt>
                <c:pt idx="22">
                  <c:v>131.36475111022733</c:v>
                </c:pt>
                <c:pt idx="23">
                  <c:v>129.99270895472924</c:v>
                </c:pt>
                <c:pt idx="24">
                  <c:v>126.30078875853383</c:v>
                </c:pt>
              </c:numCache>
            </c:numRef>
          </c:val>
          <c:smooth val="0"/>
          <c:extLst>
            <c:ext xmlns:c16="http://schemas.microsoft.com/office/drawing/2014/chart" uri="{C3380CC4-5D6E-409C-BE32-E72D297353CC}">
              <c16:uniqueId val="{00000001-7B60-4E3A-9167-B5C500037BD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104.06226895588597</c:v>
                </c:pt>
                <c:pt idx="2">
                  <c:v>101.55672389714942</c:v>
                </c:pt>
                <c:pt idx="3">
                  <c:v>102.13998192721596</c:v>
                </c:pt>
                <c:pt idx="4">
                  <c:v>108.87209397847695</c:v>
                </c:pt>
                <c:pt idx="5">
                  <c:v>111.38585393904543</c:v>
                </c:pt>
                <c:pt idx="6">
                  <c:v>108.01774418795695</c:v>
                </c:pt>
                <c:pt idx="7">
                  <c:v>110.26041238807196</c:v>
                </c:pt>
                <c:pt idx="8">
                  <c:v>110.07968454776966</c:v>
                </c:pt>
                <c:pt idx="9">
                  <c:v>113.48886880801774</c:v>
                </c:pt>
                <c:pt idx="10">
                  <c:v>110.15772611517292</c:v>
                </c:pt>
                <c:pt idx="11">
                  <c:v>111.91982255812043</c:v>
                </c:pt>
                <c:pt idx="12">
                  <c:v>111.02029080752484</c:v>
                </c:pt>
                <c:pt idx="13">
                  <c:v>113.71067115747965</c:v>
                </c:pt>
                <c:pt idx="14">
                  <c:v>109.36088063747637</c:v>
                </c:pt>
                <c:pt idx="15">
                  <c:v>110.24809003532408</c:v>
                </c:pt>
                <c:pt idx="16">
                  <c:v>108.24776143925081</c:v>
                </c:pt>
                <c:pt idx="17">
                  <c:v>111.00386100386099</c:v>
                </c:pt>
                <c:pt idx="18">
                  <c:v>105.95991127906021</c:v>
                </c:pt>
                <c:pt idx="19">
                  <c:v>107.83290889673869</c:v>
                </c:pt>
                <c:pt idx="20">
                  <c:v>105.77918343875791</c:v>
                </c:pt>
                <c:pt idx="21">
                  <c:v>108.24776143925081</c:v>
                </c:pt>
                <c:pt idx="22">
                  <c:v>103.48722582765136</c:v>
                </c:pt>
                <c:pt idx="23">
                  <c:v>104.46069169473424</c:v>
                </c:pt>
                <c:pt idx="24">
                  <c:v>101.03918508173828</c:v>
                </c:pt>
              </c:numCache>
            </c:numRef>
          </c:val>
          <c:smooth val="0"/>
          <c:extLst>
            <c:ext xmlns:c16="http://schemas.microsoft.com/office/drawing/2014/chart" uri="{C3380CC4-5D6E-409C-BE32-E72D297353CC}">
              <c16:uniqueId val="{00000002-7B60-4E3A-9167-B5C500037BD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B60-4E3A-9167-B5C500037BD4}"/>
                </c:ext>
              </c:extLst>
            </c:dLbl>
            <c:dLbl>
              <c:idx val="1"/>
              <c:delete val="1"/>
              <c:extLst>
                <c:ext xmlns:c15="http://schemas.microsoft.com/office/drawing/2012/chart" uri="{CE6537A1-D6FC-4f65-9D91-7224C49458BB}"/>
                <c:ext xmlns:c16="http://schemas.microsoft.com/office/drawing/2014/chart" uri="{C3380CC4-5D6E-409C-BE32-E72D297353CC}">
                  <c16:uniqueId val="{00000004-7B60-4E3A-9167-B5C500037BD4}"/>
                </c:ext>
              </c:extLst>
            </c:dLbl>
            <c:dLbl>
              <c:idx val="2"/>
              <c:delete val="1"/>
              <c:extLst>
                <c:ext xmlns:c15="http://schemas.microsoft.com/office/drawing/2012/chart" uri="{CE6537A1-D6FC-4f65-9D91-7224C49458BB}"/>
                <c:ext xmlns:c16="http://schemas.microsoft.com/office/drawing/2014/chart" uri="{C3380CC4-5D6E-409C-BE32-E72D297353CC}">
                  <c16:uniqueId val="{00000005-7B60-4E3A-9167-B5C500037BD4}"/>
                </c:ext>
              </c:extLst>
            </c:dLbl>
            <c:dLbl>
              <c:idx val="3"/>
              <c:delete val="1"/>
              <c:extLst>
                <c:ext xmlns:c15="http://schemas.microsoft.com/office/drawing/2012/chart" uri="{CE6537A1-D6FC-4f65-9D91-7224C49458BB}"/>
                <c:ext xmlns:c16="http://schemas.microsoft.com/office/drawing/2014/chart" uri="{C3380CC4-5D6E-409C-BE32-E72D297353CC}">
                  <c16:uniqueId val="{00000006-7B60-4E3A-9167-B5C500037BD4}"/>
                </c:ext>
              </c:extLst>
            </c:dLbl>
            <c:dLbl>
              <c:idx val="4"/>
              <c:delete val="1"/>
              <c:extLst>
                <c:ext xmlns:c15="http://schemas.microsoft.com/office/drawing/2012/chart" uri="{CE6537A1-D6FC-4f65-9D91-7224C49458BB}"/>
                <c:ext xmlns:c16="http://schemas.microsoft.com/office/drawing/2014/chart" uri="{C3380CC4-5D6E-409C-BE32-E72D297353CC}">
                  <c16:uniqueId val="{00000007-7B60-4E3A-9167-B5C500037BD4}"/>
                </c:ext>
              </c:extLst>
            </c:dLbl>
            <c:dLbl>
              <c:idx val="5"/>
              <c:delete val="1"/>
              <c:extLst>
                <c:ext xmlns:c15="http://schemas.microsoft.com/office/drawing/2012/chart" uri="{CE6537A1-D6FC-4f65-9D91-7224C49458BB}"/>
                <c:ext xmlns:c16="http://schemas.microsoft.com/office/drawing/2014/chart" uri="{C3380CC4-5D6E-409C-BE32-E72D297353CC}">
                  <c16:uniqueId val="{00000008-7B60-4E3A-9167-B5C500037BD4}"/>
                </c:ext>
              </c:extLst>
            </c:dLbl>
            <c:dLbl>
              <c:idx val="6"/>
              <c:delete val="1"/>
              <c:extLst>
                <c:ext xmlns:c15="http://schemas.microsoft.com/office/drawing/2012/chart" uri="{CE6537A1-D6FC-4f65-9D91-7224C49458BB}"/>
                <c:ext xmlns:c16="http://schemas.microsoft.com/office/drawing/2014/chart" uri="{C3380CC4-5D6E-409C-BE32-E72D297353CC}">
                  <c16:uniqueId val="{00000009-7B60-4E3A-9167-B5C500037BD4}"/>
                </c:ext>
              </c:extLst>
            </c:dLbl>
            <c:dLbl>
              <c:idx val="7"/>
              <c:delete val="1"/>
              <c:extLst>
                <c:ext xmlns:c15="http://schemas.microsoft.com/office/drawing/2012/chart" uri="{CE6537A1-D6FC-4f65-9D91-7224C49458BB}"/>
                <c:ext xmlns:c16="http://schemas.microsoft.com/office/drawing/2014/chart" uri="{C3380CC4-5D6E-409C-BE32-E72D297353CC}">
                  <c16:uniqueId val="{0000000A-7B60-4E3A-9167-B5C500037BD4}"/>
                </c:ext>
              </c:extLst>
            </c:dLbl>
            <c:dLbl>
              <c:idx val="8"/>
              <c:delete val="1"/>
              <c:extLst>
                <c:ext xmlns:c15="http://schemas.microsoft.com/office/drawing/2012/chart" uri="{CE6537A1-D6FC-4f65-9D91-7224C49458BB}"/>
                <c:ext xmlns:c16="http://schemas.microsoft.com/office/drawing/2014/chart" uri="{C3380CC4-5D6E-409C-BE32-E72D297353CC}">
                  <c16:uniqueId val="{0000000B-7B60-4E3A-9167-B5C500037BD4}"/>
                </c:ext>
              </c:extLst>
            </c:dLbl>
            <c:dLbl>
              <c:idx val="9"/>
              <c:delete val="1"/>
              <c:extLst>
                <c:ext xmlns:c15="http://schemas.microsoft.com/office/drawing/2012/chart" uri="{CE6537A1-D6FC-4f65-9D91-7224C49458BB}"/>
                <c:ext xmlns:c16="http://schemas.microsoft.com/office/drawing/2014/chart" uri="{C3380CC4-5D6E-409C-BE32-E72D297353CC}">
                  <c16:uniqueId val="{0000000C-7B60-4E3A-9167-B5C500037BD4}"/>
                </c:ext>
              </c:extLst>
            </c:dLbl>
            <c:dLbl>
              <c:idx val="10"/>
              <c:delete val="1"/>
              <c:extLst>
                <c:ext xmlns:c15="http://schemas.microsoft.com/office/drawing/2012/chart" uri="{CE6537A1-D6FC-4f65-9D91-7224C49458BB}"/>
                <c:ext xmlns:c16="http://schemas.microsoft.com/office/drawing/2014/chart" uri="{C3380CC4-5D6E-409C-BE32-E72D297353CC}">
                  <c16:uniqueId val="{0000000D-7B60-4E3A-9167-B5C500037BD4}"/>
                </c:ext>
              </c:extLst>
            </c:dLbl>
            <c:dLbl>
              <c:idx val="11"/>
              <c:delete val="1"/>
              <c:extLst>
                <c:ext xmlns:c15="http://schemas.microsoft.com/office/drawing/2012/chart" uri="{CE6537A1-D6FC-4f65-9D91-7224C49458BB}"/>
                <c:ext xmlns:c16="http://schemas.microsoft.com/office/drawing/2014/chart" uri="{C3380CC4-5D6E-409C-BE32-E72D297353CC}">
                  <c16:uniqueId val="{0000000E-7B60-4E3A-9167-B5C500037BD4}"/>
                </c:ext>
              </c:extLst>
            </c:dLbl>
            <c:dLbl>
              <c:idx val="12"/>
              <c:delete val="1"/>
              <c:extLst>
                <c:ext xmlns:c15="http://schemas.microsoft.com/office/drawing/2012/chart" uri="{CE6537A1-D6FC-4f65-9D91-7224C49458BB}"/>
                <c:ext xmlns:c16="http://schemas.microsoft.com/office/drawing/2014/chart" uri="{C3380CC4-5D6E-409C-BE32-E72D297353CC}">
                  <c16:uniqueId val="{0000000F-7B60-4E3A-9167-B5C500037BD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B60-4E3A-9167-B5C500037BD4}"/>
                </c:ext>
              </c:extLst>
            </c:dLbl>
            <c:dLbl>
              <c:idx val="14"/>
              <c:delete val="1"/>
              <c:extLst>
                <c:ext xmlns:c15="http://schemas.microsoft.com/office/drawing/2012/chart" uri="{CE6537A1-D6FC-4f65-9D91-7224C49458BB}"/>
                <c:ext xmlns:c16="http://schemas.microsoft.com/office/drawing/2014/chart" uri="{C3380CC4-5D6E-409C-BE32-E72D297353CC}">
                  <c16:uniqueId val="{00000011-7B60-4E3A-9167-B5C500037BD4}"/>
                </c:ext>
              </c:extLst>
            </c:dLbl>
            <c:dLbl>
              <c:idx val="15"/>
              <c:delete val="1"/>
              <c:extLst>
                <c:ext xmlns:c15="http://schemas.microsoft.com/office/drawing/2012/chart" uri="{CE6537A1-D6FC-4f65-9D91-7224C49458BB}"/>
                <c:ext xmlns:c16="http://schemas.microsoft.com/office/drawing/2014/chart" uri="{C3380CC4-5D6E-409C-BE32-E72D297353CC}">
                  <c16:uniqueId val="{00000012-7B60-4E3A-9167-B5C500037BD4}"/>
                </c:ext>
              </c:extLst>
            </c:dLbl>
            <c:dLbl>
              <c:idx val="16"/>
              <c:delete val="1"/>
              <c:extLst>
                <c:ext xmlns:c15="http://schemas.microsoft.com/office/drawing/2012/chart" uri="{CE6537A1-D6FC-4f65-9D91-7224C49458BB}"/>
                <c:ext xmlns:c16="http://schemas.microsoft.com/office/drawing/2014/chart" uri="{C3380CC4-5D6E-409C-BE32-E72D297353CC}">
                  <c16:uniqueId val="{00000013-7B60-4E3A-9167-B5C500037BD4}"/>
                </c:ext>
              </c:extLst>
            </c:dLbl>
            <c:dLbl>
              <c:idx val="17"/>
              <c:delete val="1"/>
              <c:extLst>
                <c:ext xmlns:c15="http://schemas.microsoft.com/office/drawing/2012/chart" uri="{CE6537A1-D6FC-4f65-9D91-7224C49458BB}"/>
                <c:ext xmlns:c16="http://schemas.microsoft.com/office/drawing/2014/chart" uri="{C3380CC4-5D6E-409C-BE32-E72D297353CC}">
                  <c16:uniqueId val="{00000014-7B60-4E3A-9167-B5C500037BD4}"/>
                </c:ext>
              </c:extLst>
            </c:dLbl>
            <c:dLbl>
              <c:idx val="18"/>
              <c:delete val="1"/>
              <c:extLst>
                <c:ext xmlns:c15="http://schemas.microsoft.com/office/drawing/2012/chart" uri="{CE6537A1-D6FC-4f65-9D91-7224C49458BB}"/>
                <c:ext xmlns:c16="http://schemas.microsoft.com/office/drawing/2014/chart" uri="{C3380CC4-5D6E-409C-BE32-E72D297353CC}">
                  <c16:uniqueId val="{00000015-7B60-4E3A-9167-B5C500037BD4}"/>
                </c:ext>
              </c:extLst>
            </c:dLbl>
            <c:dLbl>
              <c:idx val="19"/>
              <c:delete val="1"/>
              <c:extLst>
                <c:ext xmlns:c15="http://schemas.microsoft.com/office/drawing/2012/chart" uri="{CE6537A1-D6FC-4f65-9D91-7224C49458BB}"/>
                <c:ext xmlns:c16="http://schemas.microsoft.com/office/drawing/2014/chart" uri="{C3380CC4-5D6E-409C-BE32-E72D297353CC}">
                  <c16:uniqueId val="{00000016-7B60-4E3A-9167-B5C500037BD4}"/>
                </c:ext>
              </c:extLst>
            </c:dLbl>
            <c:dLbl>
              <c:idx val="20"/>
              <c:delete val="1"/>
              <c:extLst>
                <c:ext xmlns:c15="http://schemas.microsoft.com/office/drawing/2012/chart" uri="{CE6537A1-D6FC-4f65-9D91-7224C49458BB}"/>
                <c:ext xmlns:c16="http://schemas.microsoft.com/office/drawing/2014/chart" uri="{C3380CC4-5D6E-409C-BE32-E72D297353CC}">
                  <c16:uniqueId val="{00000017-7B60-4E3A-9167-B5C500037BD4}"/>
                </c:ext>
              </c:extLst>
            </c:dLbl>
            <c:dLbl>
              <c:idx val="21"/>
              <c:delete val="1"/>
              <c:extLst>
                <c:ext xmlns:c15="http://schemas.microsoft.com/office/drawing/2012/chart" uri="{CE6537A1-D6FC-4f65-9D91-7224C49458BB}"/>
                <c:ext xmlns:c16="http://schemas.microsoft.com/office/drawing/2014/chart" uri="{C3380CC4-5D6E-409C-BE32-E72D297353CC}">
                  <c16:uniqueId val="{00000018-7B60-4E3A-9167-B5C500037BD4}"/>
                </c:ext>
              </c:extLst>
            </c:dLbl>
            <c:dLbl>
              <c:idx val="22"/>
              <c:delete val="1"/>
              <c:extLst>
                <c:ext xmlns:c15="http://schemas.microsoft.com/office/drawing/2012/chart" uri="{CE6537A1-D6FC-4f65-9D91-7224C49458BB}"/>
                <c:ext xmlns:c16="http://schemas.microsoft.com/office/drawing/2014/chart" uri="{C3380CC4-5D6E-409C-BE32-E72D297353CC}">
                  <c16:uniqueId val="{00000019-7B60-4E3A-9167-B5C500037BD4}"/>
                </c:ext>
              </c:extLst>
            </c:dLbl>
            <c:dLbl>
              <c:idx val="23"/>
              <c:delete val="1"/>
              <c:extLst>
                <c:ext xmlns:c15="http://schemas.microsoft.com/office/drawing/2012/chart" uri="{CE6537A1-D6FC-4f65-9D91-7224C49458BB}"/>
                <c:ext xmlns:c16="http://schemas.microsoft.com/office/drawing/2014/chart" uri="{C3380CC4-5D6E-409C-BE32-E72D297353CC}">
                  <c16:uniqueId val="{0000001A-7B60-4E3A-9167-B5C500037BD4}"/>
                </c:ext>
              </c:extLst>
            </c:dLbl>
            <c:dLbl>
              <c:idx val="24"/>
              <c:delete val="1"/>
              <c:extLst>
                <c:ext xmlns:c15="http://schemas.microsoft.com/office/drawing/2012/chart" uri="{CE6537A1-D6FC-4f65-9D91-7224C49458BB}"/>
                <c:ext xmlns:c16="http://schemas.microsoft.com/office/drawing/2014/chart" uri="{C3380CC4-5D6E-409C-BE32-E72D297353CC}">
                  <c16:uniqueId val="{0000001B-7B60-4E3A-9167-B5C500037BD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B60-4E3A-9167-B5C500037BD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Karlsruhe (08215)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160016</v>
      </c>
      <c r="F11" s="238">
        <v>160454</v>
      </c>
      <c r="G11" s="238">
        <v>160876</v>
      </c>
      <c r="H11" s="238">
        <v>158434</v>
      </c>
      <c r="I11" s="265">
        <v>157977</v>
      </c>
      <c r="J11" s="263">
        <v>2039</v>
      </c>
      <c r="K11" s="266">
        <v>1.2906942149806617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18.666258374162584</v>
      </c>
      <c r="E13" s="115">
        <v>29869</v>
      </c>
      <c r="F13" s="114">
        <v>29665</v>
      </c>
      <c r="G13" s="114">
        <v>29903</v>
      </c>
      <c r="H13" s="114">
        <v>29477</v>
      </c>
      <c r="I13" s="140">
        <v>29509</v>
      </c>
      <c r="J13" s="115">
        <v>360</v>
      </c>
      <c r="K13" s="116">
        <v>1.2199667897929445</v>
      </c>
    </row>
    <row r="14" spans="1:255" ht="14.1" customHeight="1" x14ac:dyDescent="0.2">
      <c r="A14" s="306" t="s">
        <v>230</v>
      </c>
      <c r="B14" s="307"/>
      <c r="C14" s="308"/>
      <c r="D14" s="113">
        <v>55.043245675432459</v>
      </c>
      <c r="E14" s="115">
        <v>88078</v>
      </c>
      <c r="F14" s="114">
        <v>88754</v>
      </c>
      <c r="G14" s="114">
        <v>89091</v>
      </c>
      <c r="H14" s="114">
        <v>87482</v>
      </c>
      <c r="I14" s="140">
        <v>87359</v>
      </c>
      <c r="J14" s="115">
        <v>719</v>
      </c>
      <c r="K14" s="116">
        <v>0.8230405567829302</v>
      </c>
    </row>
    <row r="15" spans="1:255" ht="14.1" customHeight="1" x14ac:dyDescent="0.2">
      <c r="A15" s="306" t="s">
        <v>231</v>
      </c>
      <c r="B15" s="307"/>
      <c r="C15" s="308"/>
      <c r="D15" s="113">
        <v>12.506874312568742</v>
      </c>
      <c r="E15" s="115">
        <v>20013</v>
      </c>
      <c r="F15" s="114">
        <v>20054</v>
      </c>
      <c r="G15" s="114">
        <v>20135</v>
      </c>
      <c r="H15" s="114">
        <v>19892</v>
      </c>
      <c r="I15" s="140">
        <v>19816</v>
      </c>
      <c r="J15" s="115">
        <v>197</v>
      </c>
      <c r="K15" s="116">
        <v>0.99414614452967298</v>
      </c>
    </row>
    <row r="16" spans="1:255" ht="14.1" customHeight="1" x14ac:dyDescent="0.2">
      <c r="A16" s="306" t="s">
        <v>232</v>
      </c>
      <c r="B16" s="307"/>
      <c r="C16" s="308"/>
      <c r="D16" s="113">
        <v>13.774872512748725</v>
      </c>
      <c r="E16" s="115">
        <v>22042</v>
      </c>
      <c r="F16" s="114">
        <v>21965</v>
      </c>
      <c r="G16" s="114">
        <v>21733</v>
      </c>
      <c r="H16" s="114">
        <v>21566</v>
      </c>
      <c r="I16" s="140">
        <v>21281</v>
      </c>
      <c r="J16" s="115">
        <v>761</v>
      </c>
      <c r="K16" s="116">
        <v>3.5759597763263002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0.40495950404959502</v>
      </c>
      <c r="E18" s="115">
        <v>648</v>
      </c>
      <c r="F18" s="114">
        <v>616</v>
      </c>
      <c r="G18" s="114">
        <v>770</v>
      </c>
      <c r="H18" s="114">
        <v>732</v>
      </c>
      <c r="I18" s="140">
        <v>649</v>
      </c>
      <c r="J18" s="115">
        <v>-1</v>
      </c>
      <c r="K18" s="116">
        <v>-0.15408320493066255</v>
      </c>
    </row>
    <row r="19" spans="1:255" ht="14.1" customHeight="1" x14ac:dyDescent="0.2">
      <c r="A19" s="306" t="s">
        <v>235</v>
      </c>
      <c r="B19" s="307" t="s">
        <v>236</v>
      </c>
      <c r="C19" s="308"/>
      <c r="D19" s="113">
        <v>0.21497850214978503</v>
      </c>
      <c r="E19" s="115">
        <v>344</v>
      </c>
      <c r="F19" s="114">
        <v>288</v>
      </c>
      <c r="G19" s="114">
        <v>431</v>
      </c>
      <c r="H19" s="114">
        <v>402</v>
      </c>
      <c r="I19" s="140">
        <v>315</v>
      </c>
      <c r="J19" s="115">
        <v>29</v>
      </c>
      <c r="K19" s="116">
        <v>9.2063492063492056</v>
      </c>
    </row>
    <row r="20" spans="1:255" ht="14.1" customHeight="1" x14ac:dyDescent="0.2">
      <c r="A20" s="306">
        <v>12</v>
      </c>
      <c r="B20" s="307" t="s">
        <v>237</v>
      </c>
      <c r="C20" s="308"/>
      <c r="D20" s="113">
        <v>0.74305069493050691</v>
      </c>
      <c r="E20" s="115">
        <v>1189</v>
      </c>
      <c r="F20" s="114">
        <v>1130</v>
      </c>
      <c r="G20" s="114">
        <v>1183</v>
      </c>
      <c r="H20" s="114">
        <v>1178</v>
      </c>
      <c r="I20" s="140">
        <v>1122</v>
      </c>
      <c r="J20" s="115">
        <v>67</v>
      </c>
      <c r="K20" s="116">
        <v>5.9714795008912658</v>
      </c>
    </row>
    <row r="21" spans="1:255" ht="14.1" customHeight="1" x14ac:dyDescent="0.2">
      <c r="A21" s="306">
        <v>21</v>
      </c>
      <c r="B21" s="307" t="s">
        <v>238</v>
      </c>
      <c r="C21" s="308"/>
      <c r="D21" s="113">
        <v>0.41370862913708628</v>
      </c>
      <c r="E21" s="115">
        <v>662</v>
      </c>
      <c r="F21" s="114">
        <v>672</v>
      </c>
      <c r="G21" s="114">
        <v>678</v>
      </c>
      <c r="H21" s="114">
        <v>696</v>
      </c>
      <c r="I21" s="140">
        <v>677</v>
      </c>
      <c r="J21" s="115">
        <v>-15</v>
      </c>
      <c r="K21" s="116">
        <v>-2.2156573116691285</v>
      </c>
    </row>
    <row r="22" spans="1:255" ht="14.1" customHeight="1" x14ac:dyDescent="0.2">
      <c r="A22" s="306">
        <v>22</v>
      </c>
      <c r="B22" s="307" t="s">
        <v>239</v>
      </c>
      <c r="C22" s="308"/>
      <c r="D22" s="113">
        <v>1.7741975802419758</v>
      </c>
      <c r="E22" s="115">
        <v>2839</v>
      </c>
      <c r="F22" s="114">
        <v>2842</v>
      </c>
      <c r="G22" s="114">
        <v>2895</v>
      </c>
      <c r="H22" s="114">
        <v>2886</v>
      </c>
      <c r="I22" s="140">
        <v>2939</v>
      </c>
      <c r="J22" s="115">
        <v>-100</v>
      </c>
      <c r="K22" s="116">
        <v>-3.4025178632187818</v>
      </c>
    </row>
    <row r="23" spans="1:255" ht="14.1" customHeight="1" x14ac:dyDescent="0.2">
      <c r="A23" s="306">
        <v>23</v>
      </c>
      <c r="B23" s="307" t="s">
        <v>240</v>
      </c>
      <c r="C23" s="308"/>
      <c r="D23" s="113">
        <v>0.68180681931806819</v>
      </c>
      <c r="E23" s="115">
        <v>1091</v>
      </c>
      <c r="F23" s="114">
        <v>1071</v>
      </c>
      <c r="G23" s="114">
        <v>1063</v>
      </c>
      <c r="H23" s="114">
        <v>1022</v>
      </c>
      <c r="I23" s="140">
        <v>1070</v>
      </c>
      <c r="J23" s="115">
        <v>21</v>
      </c>
      <c r="K23" s="116">
        <v>1.9626168224299065</v>
      </c>
    </row>
    <row r="24" spans="1:255" ht="14.1" customHeight="1" x14ac:dyDescent="0.2">
      <c r="A24" s="306">
        <v>24</v>
      </c>
      <c r="B24" s="307" t="s">
        <v>241</v>
      </c>
      <c r="C24" s="308"/>
      <c r="D24" s="113">
        <v>4.5639186081391863</v>
      </c>
      <c r="E24" s="115">
        <v>7303</v>
      </c>
      <c r="F24" s="114">
        <v>7401</v>
      </c>
      <c r="G24" s="114">
        <v>7587</v>
      </c>
      <c r="H24" s="114">
        <v>7484</v>
      </c>
      <c r="I24" s="140">
        <v>7489</v>
      </c>
      <c r="J24" s="115">
        <v>-186</v>
      </c>
      <c r="K24" s="116">
        <v>-2.4836426759246897</v>
      </c>
    </row>
    <row r="25" spans="1:255" ht="14.1" customHeight="1" x14ac:dyDescent="0.2">
      <c r="A25" s="306">
        <v>25</v>
      </c>
      <c r="B25" s="307" t="s">
        <v>242</v>
      </c>
      <c r="C25" s="308"/>
      <c r="D25" s="113">
        <v>7.3455154484551546</v>
      </c>
      <c r="E25" s="115">
        <v>11754</v>
      </c>
      <c r="F25" s="114">
        <v>11858</v>
      </c>
      <c r="G25" s="114">
        <v>11828</v>
      </c>
      <c r="H25" s="114">
        <v>11710</v>
      </c>
      <c r="I25" s="140">
        <v>11631</v>
      </c>
      <c r="J25" s="115">
        <v>123</v>
      </c>
      <c r="K25" s="116">
        <v>1.0575187000257931</v>
      </c>
    </row>
    <row r="26" spans="1:255" ht="14.1" customHeight="1" x14ac:dyDescent="0.2">
      <c r="A26" s="306">
        <v>26</v>
      </c>
      <c r="B26" s="307" t="s">
        <v>243</v>
      </c>
      <c r="C26" s="308"/>
      <c r="D26" s="113">
        <v>4.2414508549145085</v>
      </c>
      <c r="E26" s="115">
        <v>6787</v>
      </c>
      <c r="F26" s="114">
        <v>6849</v>
      </c>
      <c r="G26" s="114">
        <v>6935</v>
      </c>
      <c r="H26" s="114">
        <v>6830</v>
      </c>
      <c r="I26" s="140">
        <v>6858</v>
      </c>
      <c r="J26" s="115">
        <v>-71</v>
      </c>
      <c r="K26" s="116">
        <v>-1.0352872557596966</v>
      </c>
    </row>
    <row r="27" spans="1:255" ht="14.1" customHeight="1" x14ac:dyDescent="0.2">
      <c r="A27" s="306">
        <v>27</v>
      </c>
      <c r="B27" s="307" t="s">
        <v>244</v>
      </c>
      <c r="C27" s="308"/>
      <c r="D27" s="113">
        <v>4.7089041095890414</v>
      </c>
      <c r="E27" s="115">
        <v>7535</v>
      </c>
      <c r="F27" s="114">
        <v>7554</v>
      </c>
      <c r="G27" s="114">
        <v>7553</v>
      </c>
      <c r="H27" s="114">
        <v>7419</v>
      </c>
      <c r="I27" s="140">
        <v>7395</v>
      </c>
      <c r="J27" s="115">
        <v>140</v>
      </c>
      <c r="K27" s="116">
        <v>1.8931710615280595</v>
      </c>
    </row>
    <row r="28" spans="1:255" ht="14.1" customHeight="1" x14ac:dyDescent="0.2">
      <c r="A28" s="306">
        <v>28</v>
      </c>
      <c r="B28" s="307" t="s">
        <v>245</v>
      </c>
      <c r="C28" s="308"/>
      <c r="D28" s="113">
        <v>0.23997600239976002</v>
      </c>
      <c r="E28" s="115">
        <v>384</v>
      </c>
      <c r="F28" s="114">
        <v>390</v>
      </c>
      <c r="G28" s="114">
        <v>393</v>
      </c>
      <c r="H28" s="114">
        <v>397</v>
      </c>
      <c r="I28" s="140">
        <v>402</v>
      </c>
      <c r="J28" s="115">
        <v>-18</v>
      </c>
      <c r="K28" s="116">
        <v>-4.4776119402985071</v>
      </c>
    </row>
    <row r="29" spans="1:255" ht="14.1" customHeight="1" x14ac:dyDescent="0.2">
      <c r="A29" s="306">
        <v>29</v>
      </c>
      <c r="B29" s="307" t="s">
        <v>246</v>
      </c>
      <c r="C29" s="308"/>
      <c r="D29" s="113">
        <v>2.2391510848915108</v>
      </c>
      <c r="E29" s="115">
        <v>3583</v>
      </c>
      <c r="F29" s="114">
        <v>3599</v>
      </c>
      <c r="G29" s="114">
        <v>3593</v>
      </c>
      <c r="H29" s="114">
        <v>3596</v>
      </c>
      <c r="I29" s="140">
        <v>3580</v>
      </c>
      <c r="J29" s="115">
        <v>3</v>
      </c>
      <c r="K29" s="116">
        <v>8.3798882681564241E-2</v>
      </c>
    </row>
    <row r="30" spans="1:255" ht="14.1" customHeight="1" x14ac:dyDescent="0.2">
      <c r="A30" s="306" t="s">
        <v>247</v>
      </c>
      <c r="B30" s="307" t="s">
        <v>248</v>
      </c>
      <c r="C30" s="308"/>
      <c r="D30" s="113">
        <v>0.97990200979902009</v>
      </c>
      <c r="E30" s="115">
        <v>1568</v>
      </c>
      <c r="F30" s="114">
        <v>1554</v>
      </c>
      <c r="G30" s="114">
        <v>1561</v>
      </c>
      <c r="H30" s="114">
        <v>1549</v>
      </c>
      <c r="I30" s="140">
        <v>1563</v>
      </c>
      <c r="J30" s="115">
        <v>5</v>
      </c>
      <c r="K30" s="116">
        <v>0.31989763275751759</v>
      </c>
    </row>
    <row r="31" spans="1:255" ht="14.1" customHeight="1" x14ac:dyDescent="0.2">
      <c r="A31" s="306" t="s">
        <v>249</v>
      </c>
      <c r="B31" s="307" t="s">
        <v>250</v>
      </c>
      <c r="C31" s="308"/>
      <c r="D31" s="113">
        <v>1.1955054494550545</v>
      </c>
      <c r="E31" s="115">
        <v>1913</v>
      </c>
      <c r="F31" s="114">
        <v>1942</v>
      </c>
      <c r="G31" s="114">
        <v>1929</v>
      </c>
      <c r="H31" s="114">
        <v>1944</v>
      </c>
      <c r="I31" s="140">
        <v>1910</v>
      </c>
      <c r="J31" s="115">
        <v>3</v>
      </c>
      <c r="K31" s="116">
        <v>0.15706806282722513</v>
      </c>
    </row>
    <row r="32" spans="1:255" ht="14.1" customHeight="1" x14ac:dyDescent="0.2">
      <c r="A32" s="306">
        <v>31</v>
      </c>
      <c r="B32" s="307" t="s">
        <v>251</v>
      </c>
      <c r="C32" s="308"/>
      <c r="D32" s="113">
        <v>0.68180681931806819</v>
      </c>
      <c r="E32" s="115">
        <v>1091</v>
      </c>
      <c r="F32" s="114">
        <v>1087</v>
      </c>
      <c r="G32" s="114">
        <v>1095</v>
      </c>
      <c r="H32" s="114">
        <v>1082</v>
      </c>
      <c r="I32" s="140">
        <v>1067</v>
      </c>
      <c r="J32" s="115">
        <v>24</v>
      </c>
      <c r="K32" s="116">
        <v>2.2492970946579196</v>
      </c>
    </row>
    <row r="33" spans="1:11" ht="14.1" customHeight="1" x14ac:dyDescent="0.2">
      <c r="A33" s="306">
        <v>32</v>
      </c>
      <c r="B33" s="307" t="s">
        <v>252</v>
      </c>
      <c r="C33" s="308"/>
      <c r="D33" s="113">
        <v>1.5717178282171782</v>
      </c>
      <c r="E33" s="115">
        <v>2515</v>
      </c>
      <c r="F33" s="114">
        <v>2460</v>
      </c>
      <c r="G33" s="114">
        <v>2544</v>
      </c>
      <c r="H33" s="114">
        <v>2517</v>
      </c>
      <c r="I33" s="140">
        <v>2489</v>
      </c>
      <c r="J33" s="115">
        <v>26</v>
      </c>
      <c r="K33" s="116">
        <v>1.0445962233828847</v>
      </c>
    </row>
    <row r="34" spans="1:11" ht="14.1" customHeight="1" x14ac:dyDescent="0.2">
      <c r="A34" s="306">
        <v>33</v>
      </c>
      <c r="B34" s="307" t="s">
        <v>253</v>
      </c>
      <c r="C34" s="308"/>
      <c r="D34" s="113">
        <v>1.4654784521547846</v>
      </c>
      <c r="E34" s="115">
        <v>2345</v>
      </c>
      <c r="F34" s="114">
        <v>2285</v>
      </c>
      <c r="G34" s="114">
        <v>2392</v>
      </c>
      <c r="H34" s="114">
        <v>2320</v>
      </c>
      <c r="I34" s="140">
        <v>2284</v>
      </c>
      <c r="J34" s="115">
        <v>61</v>
      </c>
      <c r="K34" s="116">
        <v>2.6707530647985989</v>
      </c>
    </row>
    <row r="35" spans="1:11" ht="14.1" customHeight="1" x14ac:dyDescent="0.2">
      <c r="A35" s="306">
        <v>34</v>
      </c>
      <c r="B35" s="307" t="s">
        <v>254</v>
      </c>
      <c r="C35" s="308"/>
      <c r="D35" s="113">
        <v>2.091040895910409</v>
      </c>
      <c r="E35" s="115">
        <v>3346</v>
      </c>
      <c r="F35" s="114">
        <v>3330</v>
      </c>
      <c r="G35" s="114">
        <v>3326</v>
      </c>
      <c r="H35" s="114">
        <v>3291</v>
      </c>
      <c r="I35" s="140">
        <v>3311</v>
      </c>
      <c r="J35" s="115">
        <v>35</v>
      </c>
      <c r="K35" s="116">
        <v>1.0570824524312896</v>
      </c>
    </row>
    <row r="36" spans="1:11" ht="14.1" customHeight="1" x14ac:dyDescent="0.2">
      <c r="A36" s="306">
        <v>41</v>
      </c>
      <c r="B36" s="307" t="s">
        <v>255</v>
      </c>
      <c r="C36" s="308"/>
      <c r="D36" s="113">
        <v>2.3472652734726527</v>
      </c>
      <c r="E36" s="115">
        <v>3756</v>
      </c>
      <c r="F36" s="114">
        <v>3750</v>
      </c>
      <c r="G36" s="114">
        <v>3723</v>
      </c>
      <c r="H36" s="114">
        <v>3692</v>
      </c>
      <c r="I36" s="140">
        <v>3682</v>
      </c>
      <c r="J36" s="115">
        <v>74</v>
      </c>
      <c r="K36" s="116">
        <v>2.0097772949483974</v>
      </c>
    </row>
    <row r="37" spans="1:11" ht="14.1" customHeight="1" x14ac:dyDescent="0.2">
      <c r="A37" s="306">
        <v>42</v>
      </c>
      <c r="B37" s="307" t="s">
        <v>256</v>
      </c>
      <c r="C37" s="308"/>
      <c r="D37" s="113">
        <v>0.41745825417458254</v>
      </c>
      <c r="E37" s="115">
        <v>668</v>
      </c>
      <c r="F37" s="114">
        <v>670</v>
      </c>
      <c r="G37" s="114">
        <v>659</v>
      </c>
      <c r="H37" s="114">
        <v>640</v>
      </c>
      <c r="I37" s="140">
        <v>622</v>
      </c>
      <c r="J37" s="115">
        <v>46</v>
      </c>
      <c r="K37" s="116">
        <v>7.395498392282958</v>
      </c>
    </row>
    <row r="38" spans="1:11" ht="14.1" customHeight="1" x14ac:dyDescent="0.2">
      <c r="A38" s="306">
        <v>43</v>
      </c>
      <c r="B38" s="307" t="s">
        <v>257</v>
      </c>
      <c r="C38" s="308"/>
      <c r="D38" s="113">
        <v>3.4140335966403361</v>
      </c>
      <c r="E38" s="115">
        <v>5463</v>
      </c>
      <c r="F38" s="114">
        <v>5412</v>
      </c>
      <c r="G38" s="114">
        <v>5404</v>
      </c>
      <c r="H38" s="114">
        <v>5263</v>
      </c>
      <c r="I38" s="140">
        <v>5220</v>
      </c>
      <c r="J38" s="115">
        <v>243</v>
      </c>
      <c r="K38" s="116">
        <v>4.6551724137931032</v>
      </c>
    </row>
    <row r="39" spans="1:11" ht="14.1" customHeight="1" x14ac:dyDescent="0.2">
      <c r="A39" s="306">
        <v>51</v>
      </c>
      <c r="B39" s="307" t="s">
        <v>258</v>
      </c>
      <c r="C39" s="308"/>
      <c r="D39" s="113">
        <v>9.5984151584841513</v>
      </c>
      <c r="E39" s="115">
        <v>15359</v>
      </c>
      <c r="F39" s="114">
        <v>15408</v>
      </c>
      <c r="G39" s="114">
        <v>15235</v>
      </c>
      <c r="H39" s="114">
        <v>14779</v>
      </c>
      <c r="I39" s="140">
        <v>14980</v>
      </c>
      <c r="J39" s="115">
        <v>379</v>
      </c>
      <c r="K39" s="116">
        <v>2.5300400534045395</v>
      </c>
    </row>
    <row r="40" spans="1:11" ht="14.1" customHeight="1" x14ac:dyDescent="0.2">
      <c r="A40" s="306" t="s">
        <v>259</v>
      </c>
      <c r="B40" s="307" t="s">
        <v>260</v>
      </c>
      <c r="C40" s="308"/>
      <c r="D40" s="113">
        <v>8.8016198380161992</v>
      </c>
      <c r="E40" s="115">
        <v>14084</v>
      </c>
      <c r="F40" s="114">
        <v>14116</v>
      </c>
      <c r="G40" s="114">
        <v>13959</v>
      </c>
      <c r="H40" s="114">
        <v>13589</v>
      </c>
      <c r="I40" s="140">
        <v>13792</v>
      </c>
      <c r="J40" s="115">
        <v>292</v>
      </c>
      <c r="K40" s="116">
        <v>2.117169373549884</v>
      </c>
    </row>
    <row r="41" spans="1:11" ht="14.1" customHeight="1" x14ac:dyDescent="0.2">
      <c r="A41" s="306"/>
      <c r="B41" s="307" t="s">
        <v>261</v>
      </c>
      <c r="C41" s="308"/>
      <c r="D41" s="113">
        <v>8.1454354564543543</v>
      </c>
      <c r="E41" s="115">
        <v>13034</v>
      </c>
      <c r="F41" s="114">
        <v>13068</v>
      </c>
      <c r="G41" s="114">
        <v>12929</v>
      </c>
      <c r="H41" s="114">
        <v>12576</v>
      </c>
      <c r="I41" s="140">
        <v>12762</v>
      </c>
      <c r="J41" s="115">
        <v>272</v>
      </c>
      <c r="K41" s="116">
        <v>2.1313273781538942</v>
      </c>
    </row>
    <row r="42" spans="1:11" ht="14.1" customHeight="1" x14ac:dyDescent="0.2">
      <c r="A42" s="306">
        <v>52</v>
      </c>
      <c r="B42" s="307" t="s">
        <v>262</v>
      </c>
      <c r="C42" s="308"/>
      <c r="D42" s="113">
        <v>3.2584241575842414</v>
      </c>
      <c r="E42" s="115">
        <v>5214</v>
      </c>
      <c r="F42" s="114">
        <v>5228</v>
      </c>
      <c r="G42" s="114">
        <v>5174</v>
      </c>
      <c r="H42" s="114">
        <v>5098</v>
      </c>
      <c r="I42" s="140">
        <v>4903</v>
      </c>
      <c r="J42" s="115">
        <v>311</v>
      </c>
      <c r="K42" s="116">
        <v>6.3430552722822764</v>
      </c>
    </row>
    <row r="43" spans="1:11" ht="14.1" customHeight="1" x14ac:dyDescent="0.2">
      <c r="A43" s="306" t="s">
        <v>263</v>
      </c>
      <c r="B43" s="307" t="s">
        <v>264</v>
      </c>
      <c r="C43" s="308"/>
      <c r="D43" s="113">
        <v>2.7847215278472155</v>
      </c>
      <c r="E43" s="115">
        <v>4456</v>
      </c>
      <c r="F43" s="114">
        <v>4477</v>
      </c>
      <c r="G43" s="114">
        <v>4399</v>
      </c>
      <c r="H43" s="114">
        <v>4353</v>
      </c>
      <c r="I43" s="140">
        <v>4175</v>
      </c>
      <c r="J43" s="115">
        <v>281</v>
      </c>
      <c r="K43" s="116">
        <v>6.7305389221556888</v>
      </c>
    </row>
    <row r="44" spans="1:11" ht="14.1" customHeight="1" x14ac:dyDescent="0.2">
      <c r="A44" s="306">
        <v>53</v>
      </c>
      <c r="B44" s="307" t="s">
        <v>265</v>
      </c>
      <c r="C44" s="308"/>
      <c r="D44" s="113">
        <v>0.69618038196180387</v>
      </c>
      <c r="E44" s="115">
        <v>1114</v>
      </c>
      <c r="F44" s="114">
        <v>1111</v>
      </c>
      <c r="G44" s="114">
        <v>1107</v>
      </c>
      <c r="H44" s="114">
        <v>1096</v>
      </c>
      <c r="I44" s="140">
        <v>1095</v>
      </c>
      <c r="J44" s="115">
        <v>19</v>
      </c>
      <c r="K44" s="116">
        <v>1.7351598173515981</v>
      </c>
    </row>
    <row r="45" spans="1:11" ht="14.1" customHeight="1" x14ac:dyDescent="0.2">
      <c r="A45" s="306" t="s">
        <v>266</v>
      </c>
      <c r="B45" s="307" t="s">
        <v>267</v>
      </c>
      <c r="C45" s="308"/>
      <c r="D45" s="113">
        <v>0.66618338166183377</v>
      </c>
      <c r="E45" s="115">
        <v>1066</v>
      </c>
      <c r="F45" s="114">
        <v>1058</v>
      </c>
      <c r="G45" s="114">
        <v>1050</v>
      </c>
      <c r="H45" s="114">
        <v>1043</v>
      </c>
      <c r="I45" s="140">
        <v>1036</v>
      </c>
      <c r="J45" s="115">
        <v>30</v>
      </c>
      <c r="K45" s="116">
        <v>2.8957528957528957</v>
      </c>
    </row>
    <row r="46" spans="1:11" ht="14.1" customHeight="1" x14ac:dyDescent="0.2">
      <c r="A46" s="306">
        <v>54</v>
      </c>
      <c r="B46" s="307" t="s">
        <v>268</v>
      </c>
      <c r="C46" s="308"/>
      <c r="D46" s="113">
        <v>2.1097890210978902</v>
      </c>
      <c r="E46" s="115">
        <v>3376</v>
      </c>
      <c r="F46" s="114">
        <v>3327</v>
      </c>
      <c r="G46" s="114">
        <v>3358</v>
      </c>
      <c r="H46" s="114">
        <v>3286</v>
      </c>
      <c r="I46" s="140">
        <v>3253</v>
      </c>
      <c r="J46" s="115">
        <v>123</v>
      </c>
      <c r="K46" s="116">
        <v>3.7811251152782046</v>
      </c>
    </row>
    <row r="47" spans="1:11" ht="14.1" customHeight="1" x14ac:dyDescent="0.2">
      <c r="A47" s="306">
        <v>61</v>
      </c>
      <c r="B47" s="307" t="s">
        <v>269</v>
      </c>
      <c r="C47" s="308"/>
      <c r="D47" s="113">
        <v>3.3334166583341664</v>
      </c>
      <c r="E47" s="115">
        <v>5334</v>
      </c>
      <c r="F47" s="114">
        <v>5368</v>
      </c>
      <c r="G47" s="114">
        <v>5394</v>
      </c>
      <c r="H47" s="114">
        <v>5309</v>
      </c>
      <c r="I47" s="140">
        <v>5311</v>
      </c>
      <c r="J47" s="115">
        <v>23</v>
      </c>
      <c r="K47" s="116">
        <v>0.43306345321031819</v>
      </c>
    </row>
    <row r="48" spans="1:11" ht="14.1" customHeight="1" x14ac:dyDescent="0.2">
      <c r="A48" s="306">
        <v>62</v>
      </c>
      <c r="B48" s="307" t="s">
        <v>270</v>
      </c>
      <c r="C48" s="308"/>
      <c r="D48" s="113">
        <v>6.4318568143185679</v>
      </c>
      <c r="E48" s="115">
        <v>10292</v>
      </c>
      <c r="F48" s="114">
        <v>10344</v>
      </c>
      <c r="G48" s="114">
        <v>10325</v>
      </c>
      <c r="H48" s="114">
        <v>10187</v>
      </c>
      <c r="I48" s="140">
        <v>10253</v>
      </c>
      <c r="J48" s="115">
        <v>39</v>
      </c>
      <c r="K48" s="116">
        <v>0.38037647517799666</v>
      </c>
    </row>
    <row r="49" spans="1:11" ht="14.1" customHeight="1" x14ac:dyDescent="0.2">
      <c r="A49" s="306">
        <v>63</v>
      </c>
      <c r="B49" s="307" t="s">
        <v>271</v>
      </c>
      <c r="C49" s="308"/>
      <c r="D49" s="113">
        <v>1.4761023897610239</v>
      </c>
      <c r="E49" s="115">
        <v>2362</v>
      </c>
      <c r="F49" s="114">
        <v>2411</v>
      </c>
      <c r="G49" s="114">
        <v>2425</v>
      </c>
      <c r="H49" s="114">
        <v>2428</v>
      </c>
      <c r="I49" s="140">
        <v>2391</v>
      </c>
      <c r="J49" s="115">
        <v>-29</v>
      </c>
      <c r="K49" s="116">
        <v>-1.2128816394813886</v>
      </c>
    </row>
    <row r="50" spans="1:11" ht="14.1" customHeight="1" x14ac:dyDescent="0.2">
      <c r="A50" s="306" t="s">
        <v>272</v>
      </c>
      <c r="B50" s="307" t="s">
        <v>273</v>
      </c>
      <c r="C50" s="308"/>
      <c r="D50" s="113">
        <v>0.2812218778122188</v>
      </c>
      <c r="E50" s="115">
        <v>450</v>
      </c>
      <c r="F50" s="114">
        <v>452</v>
      </c>
      <c r="G50" s="114">
        <v>464</v>
      </c>
      <c r="H50" s="114">
        <v>445</v>
      </c>
      <c r="I50" s="140">
        <v>450</v>
      </c>
      <c r="J50" s="115">
        <v>0</v>
      </c>
      <c r="K50" s="116">
        <v>0</v>
      </c>
    </row>
    <row r="51" spans="1:11" ht="14.1" customHeight="1" x14ac:dyDescent="0.2">
      <c r="A51" s="306" t="s">
        <v>274</v>
      </c>
      <c r="B51" s="307" t="s">
        <v>275</v>
      </c>
      <c r="C51" s="308"/>
      <c r="D51" s="113">
        <v>1.0298970102989702</v>
      </c>
      <c r="E51" s="115">
        <v>1648</v>
      </c>
      <c r="F51" s="114">
        <v>1683</v>
      </c>
      <c r="G51" s="114">
        <v>1691</v>
      </c>
      <c r="H51" s="114">
        <v>1714</v>
      </c>
      <c r="I51" s="140">
        <v>1673</v>
      </c>
      <c r="J51" s="115">
        <v>-25</v>
      </c>
      <c r="K51" s="116">
        <v>-1.4943215780035863</v>
      </c>
    </row>
    <row r="52" spans="1:11" ht="14.1" customHeight="1" x14ac:dyDescent="0.2">
      <c r="A52" s="306">
        <v>71</v>
      </c>
      <c r="B52" s="307" t="s">
        <v>276</v>
      </c>
      <c r="C52" s="308"/>
      <c r="D52" s="113">
        <v>12.133786621337865</v>
      </c>
      <c r="E52" s="115">
        <v>19416</v>
      </c>
      <c r="F52" s="114">
        <v>19429</v>
      </c>
      <c r="G52" s="114">
        <v>19571</v>
      </c>
      <c r="H52" s="114">
        <v>19215</v>
      </c>
      <c r="I52" s="140">
        <v>19194</v>
      </c>
      <c r="J52" s="115">
        <v>222</v>
      </c>
      <c r="K52" s="116">
        <v>1.1566114410753361</v>
      </c>
    </row>
    <row r="53" spans="1:11" ht="14.1" customHeight="1" x14ac:dyDescent="0.2">
      <c r="A53" s="306" t="s">
        <v>277</v>
      </c>
      <c r="B53" s="307" t="s">
        <v>278</v>
      </c>
      <c r="C53" s="308"/>
      <c r="D53" s="113">
        <v>5.0413708629137091</v>
      </c>
      <c r="E53" s="115">
        <v>8067</v>
      </c>
      <c r="F53" s="114">
        <v>8046</v>
      </c>
      <c r="G53" s="114">
        <v>8117</v>
      </c>
      <c r="H53" s="114">
        <v>7928</v>
      </c>
      <c r="I53" s="140">
        <v>7885</v>
      </c>
      <c r="J53" s="115">
        <v>182</v>
      </c>
      <c r="K53" s="116">
        <v>2.3081800887761572</v>
      </c>
    </row>
    <row r="54" spans="1:11" ht="14.1" customHeight="1" x14ac:dyDescent="0.2">
      <c r="A54" s="306" t="s">
        <v>279</v>
      </c>
      <c r="B54" s="307" t="s">
        <v>280</v>
      </c>
      <c r="C54" s="308"/>
      <c r="D54" s="113">
        <v>6.0100239976002401</v>
      </c>
      <c r="E54" s="115">
        <v>9617</v>
      </c>
      <c r="F54" s="114">
        <v>9652</v>
      </c>
      <c r="G54" s="114">
        <v>9726</v>
      </c>
      <c r="H54" s="114">
        <v>9636</v>
      </c>
      <c r="I54" s="140">
        <v>9703</v>
      </c>
      <c r="J54" s="115">
        <v>-86</v>
      </c>
      <c r="K54" s="116">
        <v>-0.88632381737606925</v>
      </c>
    </row>
    <row r="55" spans="1:11" ht="14.1" customHeight="1" x14ac:dyDescent="0.2">
      <c r="A55" s="306">
        <v>72</v>
      </c>
      <c r="B55" s="307" t="s">
        <v>281</v>
      </c>
      <c r="C55" s="308"/>
      <c r="D55" s="113">
        <v>2.9490800919908011</v>
      </c>
      <c r="E55" s="115">
        <v>4719</v>
      </c>
      <c r="F55" s="114">
        <v>4744</v>
      </c>
      <c r="G55" s="114">
        <v>4759</v>
      </c>
      <c r="H55" s="114">
        <v>4579</v>
      </c>
      <c r="I55" s="140">
        <v>4588</v>
      </c>
      <c r="J55" s="115">
        <v>131</v>
      </c>
      <c r="K55" s="116">
        <v>2.8552746294681777</v>
      </c>
    </row>
    <row r="56" spans="1:11" ht="14.1" customHeight="1" x14ac:dyDescent="0.2">
      <c r="A56" s="306" t="s">
        <v>282</v>
      </c>
      <c r="B56" s="307" t="s">
        <v>283</v>
      </c>
      <c r="C56" s="308"/>
      <c r="D56" s="113">
        <v>1.4873512648735125</v>
      </c>
      <c r="E56" s="115">
        <v>2380</v>
      </c>
      <c r="F56" s="114">
        <v>2391</v>
      </c>
      <c r="G56" s="114">
        <v>2389</v>
      </c>
      <c r="H56" s="114">
        <v>2235</v>
      </c>
      <c r="I56" s="140">
        <v>2247</v>
      </c>
      <c r="J56" s="115">
        <v>133</v>
      </c>
      <c r="K56" s="116">
        <v>5.9190031152647977</v>
      </c>
    </row>
    <row r="57" spans="1:11" ht="14.1" customHeight="1" x14ac:dyDescent="0.2">
      <c r="A57" s="306" t="s">
        <v>284</v>
      </c>
      <c r="B57" s="307" t="s">
        <v>285</v>
      </c>
      <c r="C57" s="308"/>
      <c r="D57" s="113">
        <v>1.0555194480551944</v>
      </c>
      <c r="E57" s="115">
        <v>1689</v>
      </c>
      <c r="F57" s="114">
        <v>1696</v>
      </c>
      <c r="G57" s="114">
        <v>1702</v>
      </c>
      <c r="H57" s="114">
        <v>1688</v>
      </c>
      <c r="I57" s="140">
        <v>1682</v>
      </c>
      <c r="J57" s="115">
        <v>7</v>
      </c>
      <c r="K57" s="116">
        <v>0.41617122473246138</v>
      </c>
    </row>
    <row r="58" spans="1:11" ht="14.1" customHeight="1" x14ac:dyDescent="0.2">
      <c r="A58" s="306">
        <v>73</v>
      </c>
      <c r="B58" s="307" t="s">
        <v>286</v>
      </c>
      <c r="C58" s="308"/>
      <c r="D58" s="113">
        <v>1.8204429557044295</v>
      </c>
      <c r="E58" s="115">
        <v>2913</v>
      </c>
      <c r="F58" s="114">
        <v>2918</v>
      </c>
      <c r="G58" s="114">
        <v>2904</v>
      </c>
      <c r="H58" s="114">
        <v>2844</v>
      </c>
      <c r="I58" s="140">
        <v>2830</v>
      </c>
      <c r="J58" s="115">
        <v>83</v>
      </c>
      <c r="K58" s="116">
        <v>2.9328621908127208</v>
      </c>
    </row>
    <row r="59" spans="1:11" ht="14.1" customHeight="1" x14ac:dyDescent="0.2">
      <c r="A59" s="306" t="s">
        <v>287</v>
      </c>
      <c r="B59" s="307" t="s">
        <v>288</v>
      </c>
      <c r="C59" s="308"/>
      <c r="D59" s="113">
        <v>1.472977702229777</v>
      </c>
      <c r="E59" s="115">
        <v>2357</v>
      </c>
      <c r="F59" s="114">
        <v>2369</v>
      </c>
      <c r="G59" s="114">
        <v>2358</v>
      </c>
      <c r="H59" s="114">
        <v>2299</v>
      </c>
      <c r="I59" s="140">
        <v>2280</v>
      </c>
      <c r="J59" s="115">
        <v>77</v>
      </c>
      <c r="K59" s="116">
        <v>3.3771929824561404</v>
      </c>
    </row>
    <row r="60" spans="1:11" ht="14.1" customHeight="1" x14ac:dyDescent="0.2">
      <c r="A60" s="306">
        <v>81</v>
      </c>
      <c r="B60" s="307" t="s">
        <v>289</v>
      </c>
      <c r="C60" s="308"/>
      <c r="D60" s="113">
        <v>5.8400409959004103</v>
      </c>
      <c r="E60" s="115">
        <v>9345</v>
      </c>
      <c r="F60" s="114">
        <v>9385</v>
      </c>
      <c r="G60" s="114">
        <v>9414</v>
      </c>
      <c r="H60" s="114">
        <v>9314</v>
      </c>
      <c r="I60" s="140">
        <v>9332</v>
      </c>
      <c r="J60" s="115">
        <v>13</v>
      </c>
      <c r="K60" s="116">
        <v>0.13930561508786971</v>
      </c>
    </row>
    <row r="61" spans="1:11" ht="14.1" customHeight="1" x14ac:dyDescent="0.2">
      <c r="A61" s="306" t="s">
        <v>290</v>
      </c>
      <c r="B61" s="307" t="s">
        <v>291</v>
      </c>
      <c r="C61" s="308"/>
      <c r="D61" s="113">
        <v>1.8498150184981501</v>
      </c>
      <c r="E61" s="115">
        <v>2960</v>
      </c>
      <c r="F61" s="114">
        <v>2987</v>
      </c>
      <c r="G61" s="114">
        <v>3014</v>
      </c>
      <c r="H61" s="114">
        <v>2941</v>
      </c>
      <c r="I61" s="140">
        <v>2946</v>
      </c>
      <c r="J61" s="115">
        <v>14</v>
      </c>
      <c r="K61" s="116">
        <v>0.47522063815342835</v>
      </c>
    </row>
    <row r="62" spans="1:11" ht="14.1" customHeight="1" x14ac:dyDescent="0.2">
      <c r="A62" s="306" t="s">
        <v>292</v>
      </c>
      <c r="B62" s="307" t="s">
        <v>293</v>
      </c>
      <c r="C62" s="308"/>
      <c r="D62" s="113">
        <v>2.262898710128987</v>
      </c>
      <c r="E62" s="115">
        <v>3621</v>
      </c>
      <c r="F62" s="114">
        <v>3670</v>
      </c>
      <c r="G62" s="114">
        <v>3604</v>
      </c>
      <c r="H62" s="114">
        <v>3595</v>
      </c>
      <c r="I62" s="140">
        <v>3620</v>
      </c>
      <c r="J62" s="115">
        <v>1</v>
      </c>
      <c r="K62" s="116">
        <v>2.7624309392265192E-2</v>
      </c>
    </row>
    <row r="63" spans="1:11" ht="14.1" customHeight="1" x14ac:dyDescent="0.2">
      <c r="A63" s="306"/>
      <c r="B63" s="307" t="s">
        <v>294</v>
      </c>
      <c r="C63" s="308"/>
      <c r="D63" s="113">
        <v>1.9623037696230377</v>
      </c>
      <c r="E63" s="115">
        <v>3140</v>
      </c>
      <c r="F63" s="114">
        <v>3186</v>
      </c>
      <c r="G63" s="114">
        <v>3132</v>
      </c>
      <c r="H63" s="114">
        <v>3126</v>
      </c>
      <c r="I63" s="140">
        <v>3157</v>
      </c>
      <c r="J63" s="115">
        <v>-17</v>
      </c>
      <c r="K63" s="116">
        <v>-0.53848590433956289</v>
      </c>
    </row>
    <row r="64" spans="1:11" ht="14.1" customHeight="1" x14ac:dyDescent="0.2">
      <c r="A64" s="306" t="s">
        <v>295</v>
      </c>
      <c r="B64" s="307" t="s">
        <v>296</v>
      </c>
      <c r="C64" s="308"/>
      <c r="D64" s="113">
        <v>0.4380811918808119</v>
      </c>
      <c r="E64" s="115">
        <v>701</v>
      </c>
      <c r="F64" s="114">
        <v>679</v>
      </c>
      <c r="G64" s="114">
        <v>666</v>
      </c>
      <c r="H64" s="114">
        <v>665</v>
      </c>
      <c r="I64" s="140">
        <v>665</v>
      </c>
      <c r="J64" s="115">
        <v>36</v>
      </c>
      <c r="K64" s="116">
        <v>5.4135338345864659</v>
      </c>
    </row>
    <row r="65" spans="1:11" ht="14.1" customHeight="1" x14ac:dyDescent="0.2">
      <c r="A65" s="306" t="s">
        <v>297</v>
      </c>
      <c r="B65" s="307" t="s">
        <v>298</v>
      </c>
      <c r="C65" s="308"/>
      <c r="D65" s="113">
        <v>0.66305869413058693</v>
      </c>
      <c r="E65" s="115">
        <v>1061</v>
      </c>
      <c r="F65" s="114">
        <v>1052</v>
      </c>
      <c r="G65" s="114">
        <v>1061</v>
      </c>
      <c r="H65" s="114">
        <v>1071</v>
      </c>
      <c r="I65" s="140">
        <v>1067</v>
      </c>
      <c r="J65" s="115">
        <v>-6</v>
      </c>
      <c r="K65" s="116">
        <v>-0.5623242736644799</v>
      </c>
    </row>
    <row r="66" spans="1:11" ht="14.1" customHeight="1" x14ac:dyDescent="0.2">
      <c r="A66" s="306">
        <v>82</v>
      </c>
      <c r="B66" s="307" t="s">
        <v>299</v>
      </c>
      <c r="C66" s="308"/>
      <c r="D66" s="113">
        <v>2.1872812718728127</v>
      </c>
      <c r="E66" s="115">
        <v>3500</v>
      </c>
      <c r="F66" s="114">
        <v>3533</v>
      </c>
      <c r="G66" s="114">
        <v>3541</v>
      </c>
      <c r="H66" s="114">
        <v>3497</v>
      </c>
      <c r="I66" s="140">
        <v>3477</v>
      </c>
      <c r="J66" s="115">
        <v>23</v>
      </c>
      <c r="K66" s="116">
        <v>0.66148979004889275</v>
      </c>
    </row>
    <row r="67" spans="1:11" ht="14.1" customHeight="1" x14ac:dyDescent="0.2">
      <c r="A67" s="306" t="s">
        <v>300</v>
      </c>
      <c r="B67" s="307" t="s">
        <v>301</v>
      </c>
      <c r="C67" s="308"/>
      <c r="D67" s="113">
        <v>1.3448655134486551</v>
      </c>
      <c r="E67" s="115">
        <v>2152</v>
      </c>
      <c r="F67" s="114">
        <v>2191</v>
      </c>
      <c r="G67" s="114">
        <v>2200</v>
      </c>
      <c r="H67" s="114">
        <v>2179</v>
      </c>
      <c r="I67" s="140">
        <v>2138</v>
      </c>
      <c r="J67" s="115">
        <v>14</v>
      </c>
      <c r="K67" s="116">
        <v>0.65481758652946676</v>
      </c>
    </row>
    <row r="68" spans="1:11" ht="14.1" customHeight="1" x14ac:dyDescent="0.2">
      <c r="A68" s="306" t="s">
        <v>302</v>
      </c>
      <c r="B68" s="307" t="s">
        <v>303</v>
      </c>
      <c r="C68" s="308"/>
      <c r="D68" s="113">
        <v>0.44183081691830817</v>
      </c>
      <c r="E68" s="115">
        <v>707</v>
      </c>
      <c r="F68" s="114">
        <v>692</v>
      </c>
      <c r="G68" s="114">
        <v>684</v>
      </c>
      <c r="H68" s="114">
        <v>663</v>
      </c>
      <c r="I68" s="140">
        <v>677</v>
      </c>
      <c r="J68" s="115">
        <v>30</v>
      </c>
      <c r="K68" s="116">
        <v>4.431314623338257</v>
      </c>
    </row>
    <row r="69" spans="1:11" ht="14.1" customHeight="1" x14ac:dyDescent="0.2">
      <c r="A69" s="306">
        <v>83</v>
      </c>
      <c r="B69" s="307" t="s">
        <v>304</v>
      </c>
      <c r="C69" s="308"/>
      <c r="D69" s="113">
        <v>5.2682231776822315</v>
      </c>
      <c r="E69" s="115">
        <v>8430</v>
      </c>
      <c r="F69" s="114">
        <v>8454</v>
      </c>
      <c r="G69" s="114">
        <v>8322</v>
      </c>
      <c r="H69" s="114">
        <v>8143</v>
      </c>
      <c r="I69" s="140">
        <v>8113</v>
      </c>
      <c r="J69" s="115">
        <v>317</v>
      </c>
      <c r="K69" s="116">
        <v>3.9073092567484284</v>
      </c>
    </row>
    <row r="70" spans="1:11" ht="14.1" customHeight="1" x14ac:dyDescent="0.2">
      <c r="A70" s="306" t="s">
        <v>305</v>
      </c>
      <c r="B70" s="307" t="s">
        <v>306</v>
      </c>
      <c r="C70" s="308"/>
      <c r="D70" s="113">
        <v>4.4670532946705332</v>
      </c>
      <c r="E70" s="115">
        <v>7148</v>
      </c>
      <c r="F70" s="114">
        <v>7164</v>
      </c>
      <c r="G70" s="114">
        <v>7072</v>
      </c>
      <c r="H70" s="114">
        <v>6873</v>
      </c>
      <c r="I70" s="140">
        <v>6848</v>
      </c>
      <c r="J70" s="115">
        <v>300</v>
      </c>
      <c r="K70" s="116">
        <v>4.3808411214953269</v>
      </c>
    </row>
    <row r="71" spans="1:11" ht="14.1" customHeight="1" x14ac:dyDescent="0.2">
      <c r="A71" s="306"/>
      <c r="B71" s="307" t="s">
        <v>307</v>
      </c>
      <c r="C71" s="308"/>
      <c r="D71" s="113">
        <v>3.2440505949405058</v>
      </c>
      <c r="E71" s="115">
        <v>5191</v>
      </c>
      <c r="F71" s="114">
        <v>5223</v>
      </c>
      <c r="G71" s="114">
        <v>5153</v>
      </c>
      <c r="H71" s="114">
        <v>5009</v>
      </c>
      <c r="I71" s="140">
        <v>4997</v>
      </c>
      <c r="J71" s="115">
        <v>194</v>
      </c>
      <c r="K71" s="116">
        <v>3.8823293976385833</v>
      </c>
    </row>
    <row r="72" spans="1:11" ht="14.1" customHeight="1" x14ac:dyDescent="0.2">
      <c r="A72" s="306">
        <v>84</v>
      </c>
      <c r="B72" s="307" t="s">
        <v>308</v>
      </c>
      <c r="C72" s="308"/>
      <c r="D72" s="113">
        <v>1.7354514548545146</v>
      </c>
      <c r="E72" s="115">
        <v>2777</v>
      </c>
      <c r="F72" s="114">
        <v>2820</v>
      </c>
      <c r="G72" s="114">
        <v>2641</v>
      </c>
      <c r="H72" s="114">
        <v>2769</v>
      </c>
      <c r="I72" s="140">
        <v>2667</v>
      </c>
      <c r="J72" s="115">
        <v>110</v>
      </c>
      <c r="K72" s="116">
        <v>4.1244844394450695</v>
      </c>
    </row>
    <row r="73" spans="1:11" ht="14.1" customHeight="1" x14ac:dyDescent="0.2">
      <c r="A73" s="306" t="s">
        <v>309</v>
      </c>
      <c r="B73" s="307" t="s">
        <v>310</v>
      </c>
      <c r="C73" s="308"/>
      <c r="D73" s="113">
        <v>0.2056044395560444</v>
      </c>
      <c r="E73" s="115">
        <v>329</v>
      </c>
      <c r="F73" s="114">
        <v>318</v>
      </c>
      <c r="G73" s="114">
        <v>314</v>
      </c>
      <c r="H73" s="114">
        <v>341</v>
      </c>
      <c r="I73" s="140">
        <v>339</v>
      </c>
      <c r="J73" s="115">
        <v>-10</v>
      </c>
      <c r="K73" s="116">
        <v>-2.9498525073746311</v>
      </c>
    </row>
    <row r="74" spans="1:11" ht="14.1" customHeight="1" x14ac:dyDescent="0.2">
      <c r="A74" s="306" t="s">
        <v>311</v>
      </c>
      <c r="B74" s="307" t="s">
        <v>312</v>
      </c>
      <c r="C74" s="308"/>
      <c r="D74" s="113">
        <v>0.1481101889811019</v>
      </c>
      <c r="E74" s="115">
        <v>237</v>
      </c>
      <c r="F74" s="114">
        <v>231</v>
      </c>
      <c r="G74" s="114">
        <v>235</v>
      </c>
      <c r="H74" s="114">
        <v>249</v>
      </c>
      <c r="I74" s="140">
        <v>249</v>
      </c>
      <c r="J74" s="115">
        <v>-12</v>
      </c>
      <c r="K74" s="116">
        <v>-4.8192771084337354</v>
      </c>
    </row>
    <row r="75" spans="1:11" ht="14.1" customHeight="1" x14ac:dyDescent="0.2">
      <c r="A75" s="306" t="s">
        <v>313</v>
      </c>
      <c r="B75" s="307" t="s">
        <v>314</v>
      </c>
      <c r="C75" s="308"/>
      <c r="D75" s="113">
        <v>0.88991100889911012</v>
      </c>
      <c r="E75" s="115">
        <v>1424</v>
      </c>
      <c r="F75" s="114">
        <v>1426</v>
      </c>
      <c r="G75" s="114">
        <v>1316</v>
      </c>
      <c r="H75" s="114">
        <v>1367</v>
      </c>
      <c r="I75" s="140">
        <v>1315</v>
      </c>
      <c r="J75" s="115">
        <v>109</v>
      </c>
      <c r="K75" s="116">
        <v>8.2889733840304185</v>
      </c>
    </row>
    <row r="76" spans="1:11" ht="14.1" customHeight="1" x14ac:dyDescent="0.2">
      <c r="A76" s="306">
        <v>91</v>
      </c>
      <c r="B76" s="307" t="s">
        <v>315</v>
      </c>
      <c r="C76" s="308"/>
      <c r="D76" s="113">
        <v>0.23872612738726126</v>
      </c>
      <c r="E76" s="115">
        <v>382</v>
      </c>
      <c r="F76" s="114">
        <v>371</v>
      </c>
      <c r="G76" s="114">
        <v>374</v>
      </c>
      <c r="H76" s="114">
        <v>372</v>
      </c>
      <c r="I76" s="140">
        <v>370</v>
      </c>
      <c r="J76" s="115">
        <v>12</v>
      </c>
      <c r="K76" s="116">
        <v>3.2432432432432434</v>
      </c>
    </row>
    <row r="77" spans="1:11" ht="14.1" customHeight="1" x14ac:dyDescent="0.2">
      <c r="A77" s="306">
        <v>92</v>
      </c>
      <c r="B77" s="307" t="s">
        <v>316</v>
      </c>
      <c r="C77" s="308"/>
      <c r="D77" s="113">
        <v>1.2823717628237177</v>
      </c>
      <c r="E77" s="115">
        <v>2052</v>
      </c>
      <c r="F77" s="114">
        <v>2169</v>
      </c>
      <c r="G77" s="114">
        <v>2240</v>
      </c>
      <c r="H77" s="114">
        <v>2260</v>
      </c>
      <c r="I77" s="140">
        <v>2261</v>
      </c>
      <c r="J77" s="115">
        <v>-209</v>
      </c>
      <c r="K77" s="116">
        <v>-9.2436974789915958</v>
      </c>
    </row>
    <row r="78" spans="1:11" ht="14.1" customHeight="1" x14ac:dyDescent="0.2">
      <c r="A78" s="306">
        <v>93</v>
      </c>
      <c r="B78" s="307" t="s">
        <v>317</v>
      </c>
      <c r="C78" s="308"/>
      <c r="D78" s="113">
        <v>0.11561343865613438</v>
      </c>
      <c r="E78" s="115">
        <v>185</v>
      </c>
      <c r="F78" s="114">
        <v>188</v>
      </c>
      <c r="G78" s="114">
        <v>191</v>
      </c>
      <c r="H78" s="114">
        <v>188</v>
      </c>
      <c r="I78" s="140">
        <v>190</v>
      </c>
      <c r="J78" s="115">
        <v>-5</v>
      </c>
      <c r="K78" s="116">
        <v>-2.6315789473684212</v>
      </c>
    </row>
    <row r="79" spans="1:11" ht="14.1" customHeight="1" x14ac:dyDescent="0.2">
      <c r="A79" s="306">
        <v>94</v>
      </c>
      <c r="B79" s="307" t="s">
        <v>318</v>
      </c>
      <c r="C79" s="308"/>
      <c r="D79" s="113">
        <v>0.16623337666233376</v>
      </c>
      <c r="E79" s="115">
        <v>266</v>
      </c>
      <c r="F79" s="114">
        <v>248</v>
      </c>
      <c r="G79" s="114">
        <v>259</v>
      </c>
      <c r="H79" s="114">
        <v>292</v>
      </c>
      <c r="I79" s="140">
        <v>262</v>
      </c>
      <c r="J79" s="115">
        <v>4</v>
      </c>
      <c r="K79" s="116">
        <v>1.5267175572519085</v>
      </c>
    </row>
    <row r="80" spans="1:11" ht="14.1" customHeight="1" x14ac:dyDescent="0.2">
      <c r="A80" s="306" t="s">
        <v>319</v>
      </c>
      <c r="B80" s="307" t="s">
        <v>320</v>
      </c>
      <c r="C80" s="308"/>
      <c r="D80" s="113">
        <v>4.3745625437456252E-3</v>
      </c>
      <c r="E80" s="115">
        <v>7</v>
      </c>
      <c r="F80" s="114">
        <v>6</v>
      </c>
      <c r="G80" s="114">
        <v>7</v>
      </c>
      <c r="H80" s="114">
        <v>6</v>
      </c>
      <c r="I80" s="140">
        <v>8</v>
      </c>
      <c r="J80" s="115">
        <v>-1</v>
      </c>
      <c r="K80" s="116">
        <v>-12.5</v>
      </c>
    </row>
    <row r="81" spans="1:11" ht="14.1" customHeight="1" x14ac:dyDescent="0.2">
      <c r="A81" s="310" t="s">
        <v>321</v>
      </c>
      <c r="B81" s="311" t="s">
        <v>224</v>
      </c>
      <c r="C81" s="312"/>
      <c r="D81" s="125">
        <v>8.7491250874912503E-3</v>
      </c>
      <c r="E81" s="143">
        <v>14</v>
      </c>
      <c r="F81" s="144">
        <v>16</v>
      </c>
      <c r="G81" s="144">
        <v>14</v>
      </c>
      <c r="H81" s="144">
        <v>17</v>
      </c>
      <c r="I81" s="145">
        <v>12</v>
      </c>
      <c r="J81" s="143">
        <v>2</v>
      </c>
      <c r="K81" s="146">
        <v>16.666666666666668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43654</v>
      </c>
      <c r="E12" s="114">
        <v>45044</v>
      </c>
      <c r="F12" s="114">
        <v>45014</v>
      </c>
      <c r="G12" s="114">
        <v>45613</v>
      </c>
      <c r="H12" s="140">
        <v>44820</v>
      </c>
      <c r="I12" s="115">
        <v>-1166</v>
      </c>
      <c r="J12" s="116">
        <v>-2.6015171798304326</v>
      </c>
      <c r="K12"/>
      <c r="L12"/>
      <c r="M12"/>
      <c r="N12"/>
      <c r="O12"/>
      <c r="P12"/>
    </row>
    <row r="13" spans="1:16" s="110" customFormat="1" ht="14.45" customHeight="1" x14ac:dyDescent="0.2">
      <c r="A13" s="120" t="s">
        <v>105</v>
      </c>
      <c r="B13" s="119" t="s">
        <v>106</v>
      </c>
      <c r="C13" s="113">
        <v>40.445320016493334</v>
      </c>
      <c r="D13" s="115">
        <v>17656</v>
      </c>
      <c r="E13" s="114">
        <v>18226</v>
      </c>
      <c r="F13" s="114">
        <v>17978</v>
      </c>
      <c r="G13" s="114">
        <v>18281</v>
      </c>
      <c r="H13" s="140">
        <v>17856</v>
      </c>
      <c r="I13" s="115">
        <v>-200</v>
      </c>
      <c r="J13" s="116">
        <v>-1.1200716845878136</v>
      </c>
      <c r="K13"/>
      <c r="L13"/>
      <c r="M13"/>
      <c r="N13"/>
      <c r="O13"/>
      <c r="P13"/>
    </row>
    <row r="14" spans="1:16" s="110" customFormat="1" ht="14.45" customHeight="1" x14ac:dyDescent="0.2">
      <c r="A14" s="120"/>
      <c r="B14" s="119" t="s">
        <v>107</v>
      </c>
      <c r="C14" s="113">
        <v>59.554679983506666</v>
      </c>
      <c r="D14" s="115">
        <v>25998</v>
      </c>
      <c r="E14" s="114">
        <v>26818</v>
      </c>
      <c r="F14" s="114">
        <v>27036</v>
      </c>
      <c r="G14" s="114">
        <v>27332</v>
      </c>
      <c r="H14" s="140">
        <v>26964</v>
      </c>
      <c r="I14" s="115">
        <v>-966</v>
      </c>
      <c r="J14" s="116">
        <v>-3.5825545171339566</v>
      </c>
      <c r="K14"/>
      <c r="L14"/>
      <c r="M14"/>
      <c r="N14"/>
      <c r="O14"/>
      <c r="P14"/>
    </row>
    <row r="15" spans="1:16" s="110" customFormat="1" ht="14.45" customHeight="1" x14ac:dyDescent="0.2">
      <c r="A15" s="118" t="s">
        <v>105</v>
      </c>
      <c r="B15" s="121" t="s">
        <v>108</v>
      </c>
      <c r="C15" s="113">
        <v>17.40046731112842</v>
      </c>
      <c r="D15" s="115">
        <v>7596</v>
      </c>
      <c r="E15" s="114">
        <v>8154</v>
      </c>
      <c r="F15" s="114">
        <v>7884</v>
      </c>
      <c r="G15" s="114">
        <v>8461</v>
      </c>
      <c r="H15" s="140">
        <v>7903</v>
      </c>
      <c r="I15" s="115">
        <v>-307</v>
      </c>
      <c r="J15" s="116">
        <v>-3.8846007845122106</v>
      </c>
      <c r="K15"/>
      <c r="L15"/>
      <c r="M15"/>
      <c r="N15"/>
      <c r="O15"/>
      <c r="P15"/>
    </row>
    <row r="16" spans="1:16" s="110" customFormat="1" ht="14.45" customHeight="1" x14ac:dyDescent="0.2">
      <c r="A16" s="118"/>
      <c r="B16" s="121" t="s">
        <v>109</v>
      </c>
      <c r="C16" s="113">
        <v>50.712420396756308</v>
      </c>
      <c r="D16" s="115">
        <v>22138</v>
      </c>
      <c r="E16" s="114">
        <v>22664</v>
      </c>
      <c r="F16" s="114">
        <v>22929</v>
      </c>
      <c r="G16" s="114">
        <v>23034</v>
      </c>
      <c r="H16" s="140">
        <v>22953</v>
      </c>
      <c r="I16" s="115">
        <v>-815</v>
      </c>
      <c r="J16" s="116">
        <v>-3.5507341088310898</v>
      </c>
      <c r="K16"/>
      <c r="L16"/>
      <c r="M16"/>
      <c r="N16"/>
      <c r="O16"/>
      <c r="P16"/>
    </row>
    <row r="17" spans="1:16" s="110" customFormat="1" ht="14.45" customHeight="1" x14ac:dyDescent="0.2">
      <c r="A17" s="118"/>
      <c r="B17" s="121" t="s">
        <v>110</v>
      </c>
      <c r="C17" s="113">
        <v>17.572272873047144</v>
      </c>
      <c r="D17" s="115">
        <v>7671</v>
      </c>
      <c r="E17" s="114">
        <v>7830</v>
      </c>
      <c r="F17" s="114">
        <v>7845</v>
      </c>
      <c r="G17" s="114">
        <v>7817</v>
      </c>
      <c r="H17" s="140">
        <v>7786</v>
      </c>
      <c r="I17" s="115">
        <v>-115</v>
      </c>
      <c r="J17" s="116">
        <v>-1.4770100179809915</v>
      </c>
      <c r="K17"/>
      <c r="L17"/>
      <c r="M17"/>
      <c r="N17"/>
      <c r="O17"/>
      <c r="P17"/>
    </row>
    <row r="18" spans="1:16" s="110" customFormat="1" ht="14.45" customHeight="1" x14ac:dyDescent="0.2">
      <c r="A18" s="120"/>
      <c r="B18" s="121" t="s">
        <v>111</v>
      </c>
      <c r="C18" s="113">
        <v>14.314839419068127</v>
      </c>
      <c r="D18" s="115">
        <v>6249</v>
      </c>
      <c r="E18" s="114">
        <v>6396</v>
      </c>
      <c r="F18" s="114">
        <v>6356</v>
      </c>
      <c r="G18" s="114">
        <v>6301</v>
      </c>
      <c r="H18" s="140">
        <v>6178</v>
      </c>
      <c r="I18" s="115">
        <v>71</v>
      </c>
      <c r="J18" s="116">
        <v>1.1492392359987051</v>
      </c>
      <c r="K18"/>
      <c r="L18"/>
      <c r="M18"/>
      <c r="N18"/>
      <c r="O18"/>
      <c r="P18"/>
    </row>
    <row r="19" spans="1:16" s="110" customFormat="1" ht="14.45" customHeight="1" x14ac:dyDescent="0.2">
      <c r="A19" s="120"/>
      <c r="B19" s="121" t="s">
        <v>112</v>
      </c>
      <c r="C19" s="113">
        <v>1.2599074540706465</v>
      </c>
      <c r="D19" s="115">
        <v>550</v>
      </c>
      <c r="E19" s="114">
        <v>576</v>
      </c>
      <c r="F19" s="114">
        <v>596</v>
      </c>
      <c r="G19" s="114">
        <v>531</v>
      </c>
      <c r="H19" s="140">
        <v>524</v>
      </c>
      <c r="I19" s="115">
        <v>26</v>
      </c>
      <c r="J19" s="116">
        <v>4.9618320610687023</v>
      </c>
      <c r="K19"/>
      <c r="L19"/>
      <c r="M19"/>
      <c r="N19"/>
      <c r="O19"/>
      <c r="P19"/>
    </row>
    <row r="20" spans="1:16" s="110" customFormat="1" ht="14.45" customHeight="1" x14ac:dyDescent="0.2">
      <c r="A20" s="120" t="s">
        <v>113</v>
      </c>
      <c r="B20" s="119" t="s">
        <v>116</v>
      </c>
      <c r="C20" s="113">
        <v>85.513355019013147</v>
      </c>
      <c r="D20" s="115">
        <v>37330</v>
      </c>
      <c r="E20" s="114">
        <v>38675</v>
      </c>
      <c r="F20" s="114">
        <v>38694</v>
      </c>
      <c r="G20" s="114">
        <v>39353</v>
      </c>
      <c r="H20" s="140">
        <v>38666</v>
      </c>
      <c r="I20" s="115">
        <v>-1336</v>
      </c>
      <c r="J20" s="116">
        <v>-3.4552319867583923</v>
      </c>
      <c r="K20"/>
      <c r="L20"/>
      <c r="M20"/>
      <c r="N20"/>
      <c r="O20"/>
      <c r="P20"/>
    </row>
    <row r="21" spans="1:16" s="110" customFormat="1" ht="14.45" customHeight="1" x14ac:dyDescent="0.2">
      <c r="A21" s="123"/>
      <c r="B21" s="124" t="s">
        <v>117</v>
      </c>
      <c r="C21" s="125">
        <v>14.303385714940212</v>
      </c>
      <c r="D21" s="143">
        <v>6244</v>
      </c>
      <c r="E21" s="144">
        <v>6288</v>
      </c>
      <c r="F21" s="144">
        <v>6251</v>
      </c>
      <c r="G21" s="144">
        <v>6186</v>
      </c>
      <c r="H21" s="145">
        <v>6080</v>
      </c>
      <c r="I21" s="143">
        <v>164</v>
      </c>
      <c r="J21" s="146">
        <v>2.6973684210526314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41051</v>
      </c>
      <c r="E56" s="114">
        <v>42483</v>
      </c>
      <c r="F56" s="114">
        <v>42699</v>
      </c>
      <c r="G56" s="114">
        <v>42812</v>
      </c>
      <c r="H56" s="140">
        <v>42293</v>
      </c>
      <c r="I56" s="115">
        <v>-1242</v>
      </c>
      <c r="J56" s="116">
        <v>-2.9366561842385264</v>
      </c>
      <c r="K56"/>
      <c r="L56"/>
      <c r="M56"/>
      <c r="N56"/>
      <c r="O56"/>
      <c r="P56"/>
    </row>
    <row r="57" spans="1:16" s="110" customFormat="1" ht="14.45" customHeight="1" x14ac:dyDescent="0.2">
      <c r="A57" s="120" t="s">
        <v>105</v>
      </c>
      <c r="B57" s="119" t="s">
        <v>106</v>
      </c>
      <c r="C57" s="113">
        <v>41.54831794596965</v>
      </c>
      <c r="D57" s="115">
        <v>17056</v>
      </c>
      <c r="E57" s="114">
        <v>17560</v>
      </c>
      <c r="F57" s="114">
        <v>17607</v>
      </c>
      <c r="G57" s="114">
        <v>17574</v>
      </c>
      <c r="H57" s="140">
        <v>17358</v>
      </c>
      <c r="I57" s="115">
        <v>-302</v>
      </c>
      <c r="J57" s="116">
        <v>-1.7398317778545915</v>
      </c>
    </row>
    <row r="58" spans="1:16" s="110" customFormat="1" ht="14.45" customHeight="1" x14ac:dyDescent="0.2">
      <c r="A58" s="120"/>
      <c r="B58" s="119" t="s">
        <v>107</v>
      </c>
      <c r="C58" s="113">
        <v>58.45168205403035</v>
      </c>
      <c r="D58" s="115">
        <v>23995</v>
      </c>
      <c r="E58" s="114">
        <v>24923</v>
      </c>
      <c r="F58" s="114">
        <v>25092</v>
      </c>
      <c r="G58" s="114">
        <v>25238</v>
      </c>
      <c r="H58" s="140">
        <v>24935</v>
      </c>
      <c r="I58" s="115">
        <v>-940</v>
      </c>
      <c r="J58" s="116">
        <v>-3.7698014838580307</v>
      </c>
    </row>
    <row r="59" spans="1:16" s="110" customFormat="1" ht="14.45" customHeight="1" x14ac:dyDescent="0.2">
      <c r="A59" s="118" t="s">
        <v>105</v>
      </c>
      <c r="B59" s="121" t="s">
        <v>108</v>
      </c>
      <c r="C59" s="113">
        <v>16.223721712016761</v>
      </c>
      <c r="D59" s="115">
        <v>6660</v>
      </c>
      <c r="E59" s="114">
        <v>7101</v>
      </c>
      <c r="F59" s="114">
        <v>7130</v>
      </c>
      <c r="G59" s="114">
        <v>7309</v>
      </c>
      <c r="H59" s="140">
        <v>6978</v>
      </c>
      <c r="I59" s="115">
        <v>-318</v>
      </c>
      <c r="J59" s="116">
        <v>-4.5571797076526224</v>
      </c>
    </row>
    <row r="60" spans="1:16" s="110" customFormat="1" ht="14.45" customHeight="1" x14ac:dyDescent="0.2">
      <c r="A60" s="118"/>
      <c r="B60" s="121" t="s">
        <v>109</v>
      </c>
      <c r="C60" s="113">
        <v>49.243623785047866</v>
      </c>
      <c r="D60" s="115">
        <v>20215</v>
      </c>
      <c r="E60" s="114">
        <v>20896</v>
      </c>
      <c r="F60" s="114">
        <v>21156</v>
      </c>
      <c r="G60" s="114">
        <v>21200</v>
      </c>
      <c r="H60" s="140">
        <v>21171</v>
      </c>
      <c r="I60" s="115">
        <v>-956</v>
      </c>
      <c r="J60" s="116">
        <v>-4.5156109772802422</v>
      </c>
    </row>
    <row r="61" spans="1:16" s="110" customFormat="1" ht="14.45" customHeight="1" x14ac:dyDescent="0.2">
      <c r="A61" s="118"/>
      <c r="B61" s="121" t="s">
        <v>110</v>
      </c>
      <c r="C61" s="113">
        <v>18.757155733112469</v>
      </c>
      <c r="D61" s="115">
        <v>7700</v>
      </c>
      <c r="E61" s="114">
        <v>7919</v>
      </c>
      <c r="F61" s="114">
        <v>7898</v>
      </c>
      <c r="G61" s="114">
        <v>7821</v>
      </c>
      <c r="H61" s="140">
        <v>7769</v>
      </c>
      <c r="I61" s="115">
        <v>-69</v>
      </c>
      <c r="J61" s="116">
        <v>-0.8881451924314584</v>
      </c>
    </row>
    <row r="62" spans="1:16" s="110" customFormat="1" ht="14.45" customHeight="1" x14ac:dyDescent="0.2">
      <c r="A62" s="120"/>
      <c r="B62" s="121" t="s">
        <v>111</v>
      </c>
      <c r="C62" s="113">
        <v>15.775498769822903</v>
      </c>
      <c r="D62" s="115">
        <v>6476</v>
      </c>
      <c r="E62" s="114">
        <v>6567</v>
      </c>
      <c r="F62" s="114">
        <v>6515</v>
      </c>
      <c r="G62" s="114">
        <v>6482</v>
      </c>
      <c r="H62" s="140">
        <v>6375</v>
      </c>
      <c r="I62" s="115">
        <v>101</v>
      </c>
      <c r="J62" s="116">
        <v>1.584313725490196</v>
      </c>
    </row>
    <row r="63" spans="1:16" s="110" customFormat="1" ht="14.45" customHeight="1" x14ac:dyDescent="0.2">
      <c r="A63" s="120"/>
      <c r="B63" s="121" t="s">
        <v>112</v>
      </c>
      <c r="C63" s="113">
        <v>1.4323646196194977</v>
      </c>
      <c r="D63" s="115">
        <v>588</v>
      </c>
      <c r="E63" s="114">
        <v>597</v>
      </c>
      <c r="F63" s="114">
        <v>625</v>
      </c>
      <c r="G63" s="114">
        <v>553</v>
      </c>
      <c r="H63" s="140">
        <v>522</v>
      </c>
      <c r="I63" s="115">
        <v>66</v>
      </c>
      <c r="J63" s="116">
        <v>12.64367816091954</v>
      </c>
    </row>
    <row r="64" spans="1:16" s="110" customFormat="1" ht="14.45" customHeight="1" x14ac:dyDescent="0.2">
      <c r="A64" s="120" t="s">
        <v>113</v>
      </c>
      <c r="B64" s="119" t="s">
        <v>116</v>
      </c>
      <c r="C64" s="113">
        <v>84.02962169009281</v>
      </c>
      <c r="D64" s="115">
        <v>34495</v>
      </c>
      <c r="E64" s="114">
        <v>35770</v>
      </c>
      <c r="F64" s="114">
        <v>36001</v>
      </c>
      <c r="G64" s="114">
        <v>36203</v>
      </c>
      <c r="H64" s="140">
        <v>35825</v>
      </c>
      <c r="I64" s="115">
        <v>-1330</v>
      </c>
      <c r="J64" s="116">
        <v>-3.7124912770411722</v>
      </c>
    </row>
    <row r="65" spans="1:10" s="110" customFormat="1" ht="14.45" customHeight="1" x14ac:dyDescent="0.2">
      <c r="A65" s="123"/>
      <c r="B65" s="124" t="s">
        <v>117</v>
      </c>
      <c r="C65" s="125">
        <v>15.790114735329224</v>
      </c>
      <c r="D65" s="143">
        <v>6482</v>
      </c>
      <c r="E65" s="144">
        <v>6647</v>
      </c>
      <c r="F65" s="144">
        <v>6636</v>
      </c>
      <c r="G65" s="144">
        <v>6541</v>
      </c>
      <c r="H65" s="145">
        <v>6397</v>
      </c>
      <c r="I65" s="143">
        <v>85</v>
      </c>
      <c r="J65" s="146">
        <v>1.3287478505549477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43654</v>
      </c>
      <c r="G11" s="114">
        <v>45044</v>
      </c>
      <c r="H11" s="114">
        <v>45014</v>
      </c>
      <c r="I11" s="114">
        <v>45613</v>
      </c>
      <c r="J11" s="140">
        <v>44820</v>
      </c>
      <c r="K11" s="114">
        <v>-1166</v>
      </c>
      <c r="L11" s="116">
        <v>-2.6015171798304326</v>
      </c>
    </row>
    <row r="12" spans="1:17" s="110" customFormat="1" ht="24" customHeight="1" x14ac:dyDescent="0.2">
      <c r="A12" s="606" t="s">
        <v>185</v>
      </c>
      <c r="B12" s="607"/>
      <c r="C12" s="607"/>
      <c r="D12" s="608"/>
      <c r="E12" s="113">
        <v>40.445320016493334</v>
      </c>
      <c r="F12" s="115">
        <v>17656</v>
      </c>
      <c r="G12" s="114">
        <v>18226</v>
      </c>
      <c r="H12" s="114">
        <v>17978</v>
      </c>
      <c r="I12" s="114">
        <v>18281</v>
      </c>
      <c r="J12" s="140">
        <v>17856</v>
      </c>
      <c r="K12" s="114">
        <v>-200</v>
      </c>
      <c r="L12" s="116">
        <v>-1.1200716845878136</v>
      </c>
    </row>
    <row r="13" spans="1:17" s="110" customFormat="1" ht="15" customHeight="1" x14ac:dyDescent="0.2">
      <c r="A13" s="120"/>
      <c r="B13" s="609" t="s">
        <v>107</v>
      </c>
      <c r="C13" s="609"/>
      <c r="E13" s="113">
        <v>59.554679983506666</v>
      </c>
      <c r="F13" s="115">
        <v>25998</v>
      </c>
      <c r="G13" s="114">
        <v>26818</v>
      </c>
      <c r="H13" s="114">
        <v>27036</v>
      </c>
      <c r="I13" s="114">
        <v>27332</v>
      </c>
      <c r="J13" s="140">
        <v>26964</v>
      </c>
      <c r="K13" s="114">
        <v>-966</v>
      </c>
      <c r="L13" s="116">
        <v>-3.5825545171339566</v>
      </c>
    </row>
    <row r="14" spans="1:17" s="110" customFormat="1" ht="22.5" customHeight="1" x14ac:dyDescent="0.2">
      <c r="A14" s="606" t="s">
        <v>186</v>
      </c>
      <c r="B14" s="607"/>
      <c r="C14" s="607"/>
      <c r="D14" s="608"/>
      <c r="E14" s="113">
        <v>17.40046731112842</v>
      </c>
      <c r="F14" s="115">
        <v>7596</v>
      </c>
      <c r="G14" s="114">
        <v>8154</v>
      </c>
      <c r="H14" s="114">
        <v>7884</v>
      </c>
      <c r="I14" s="114">
        <v>8461</v>
      </c>
      <c r="J14" s="140">
        <v>7903</v>
      </c>
      <c r="K14" s="114">
        <v>-307</v>
      </c>
      <c r="L14" s="116">
        <v>-3.8846007845122106</v>
      </c>
    </row>
    <row r="15" spans="1:17" s="110" customFormat="1" ht="15" customHeight="1" x14ac:dyDescent="0.2">
      <c r="A15" s="120"/>
      <c r="B15" s="119"/>
      <c r="C15" s="258" t="s">
        <v>106</v>
      </c>
      <c r="E15" s="113">
        <v>51.395471300684569</v>
      </c>
      <c r="F15" s="115">
        <v>3904</v>
      </c>
      <c r="G15" s="114">
        <v>4235</v>
      </c>
      <c r="H15" s="114">
        <v>3948</v>
      </c>
      <c r="I15" s="114">
        <v>4324</v>
      </c>
      <c r="J15" s="140">
        <v>4038</v>
      </c>
      <c r="K15" s="114">
        <v>-134</v>
      </c>
      <c r="L15" s="116">
        <v>-3.3184744923229323</v>
      </c>
    </row>
    <row r="16" spans="1:17" s="110" customFormat="1" ht="15" customHeight="1" x14ac:dyDescent="0.2">
      <c r="A16" s="120"/>
      <c r="B16" s="119"/>
      <c r="C16" s="258" t="s">
        <v>107</v>
      </c>
      <c r="E16" s="113">
        <v>48.604528699315431</v>
      </c>
      <c r="F16" s="115">
        <v>3692</v>
      </c>
      <c r="G16" s="114">
        <v>3919</v>
      </c>
      <c r="H16" s="114">
        <v>3936</v>
      </c>
      <c r="I16" s="114">
        <v>4137</v>
      </c>
      <c r="J16" s="140">
        <v>3865</v>
      </c>
      <c r="K16" s="114">
        <v>-173</v>
      </c>
      <c r="L16" s="116">
        <v>-4.4760672703751618</v>
      </c>
    </row>
    <row r="17" spans="1:12" s="110" customFormat="1" ht="15" customHeight="1" x14ac:dyDescent="0.2">
      <c r="A17" s="120"/>
      <c r="B17" s="121" t="s">
        <v>109</v>
      </c>
      <c r="C17" s="258"/>
      <c r="E17" s="113">
        <v>50.712420396756308</v>
      </c>
      <c r="F17" s="115">
        <v>22138</v>
      </c>
      <c r="G17" s="114">
        <v>22664</v>
      </c>
      <c r="H17" s="114">
        <v>22929</v>
      </c>
      <c r="I17" s="114">
        <v>23034</v>
      </c>
      <c r="J17" s="140">
        <v>22953</v>
      </c>
      <c r="K17" s="114">
        <v>-815</v>
      </c>
      <c r="L17" s="116">
        <v>-3.5507341088310898</v>
      </c>
    </row>
    <row r="18" spans="1:12" s="110" customFormat="1" ht="15" customHeight="1" x14ac:dyDescent="0.2">
      <c r="A18" s="120"/>
      <c r="B18" s="119"/>
      <c r="C18" s="258" t="s">
        <v>106</v>
      </c>
      <c r="E18" s="113">
        <v>36.051133797090976</v>
      </c>
      <c r="F18" s="115">
        <v>7981</v>
      </c>
      <c r="G18" s="114">
        <v>8097</v>
      </c>
      <c r="H18" s="114">
        <v>8132</v>
      </c>
      <c r="I18" s="114">
        <v>8053</v>
      </c>
      <c r="J18" s="140">
        <v>8008</v>
      </c>
      <c r="K18" s="114">
        <v>-27</v>
      </c>
      <c r="L18" s="116">
        <v>-0.33716283716283718</v>
      </c>
    </row>
    <row r="19" spans="1:12" s="110" customFormat="1" ht="15" customHeight="1" x14ac:dyDescent="0.2">
      <c r="A19" s="120"/>
      <c r="B19" s="119"/>
      <c r="C19" s="258" t="s">
        <v>107</v>
      </c>
      <c r="E19" s="113">
        <v>63.948866202909024</v>
      </c>
      <c r="F19" s="115">
        <v>14157</v>
      </c>
      <c r="G19" s="114">
        <v>14567</v>
      </c>
      <c r="H19" s="114">
        <v>14797</v>
      </c>
      <c r="I19" s="114">
        <v>14981</v>
      </c>
      <c r="J19" s="140">
        <v>14945</v>
      </c>
      <c r="K19" s="114">
        <v>-788</v>
      </c>
      <c r="L19" s="116">
        <v>-5.2726664436266306</v>
      </c>
    </row>
    <row r="20" spans="1:12" s="110" customFormat="1" ht="15" customHeight="1" x14ac:dyDescent="0.2">
      <c r="A20" s="120"/>
      <c r="B20" s="121" t="s">
        <v>110</v>
      </c>
      <c r="C20" s="258"/>
      <c r="E20" s="113">
        <v>17.572272873047144</v>
      </c>
      <c r="F20" s="115">
        <v>7671</v>
      </c>
      <c r="G20" s="114">
        <v>7830</v>
      </c>
      <c r="H20" s="114">
        <v>7845</v>
      </c>
      <c r="I20" s="114">
        <v>7817</v>
      </c>
      <c r="J20" s="140">
        <v>7786</v>
      </c>
      <c r="K20" s="114">
        <v>-115</v>
      </c>
      <c r="L20" s="116">
        <v>-1.4770100179809915</v>
      </c>
    </row>
    <row r="21" spans="1:12" s="110" customFormat="1" ht="15" customHeight="1" x14ac:dyDescent="0.2">
      <c r="A21" s="120"/>
      <c r="B21" s="119"/>
      <c r="C21" s="258" t="s">
        <v>106</v>
      </c>
      <c r="E21" s="113">
        <v>32.538130621822447</v>
      </c>
      <c r="F21" s="115">
        <v>2496</v>
      </c>
      <c r="G21" s="114">
        <v>2544</v>
      </c>
      <c r="H21" s="114">
        <v>2580</v>
      </c>
      <c r="I21" s="114">
        <v>2601</v>
      </c>
      <c r="J21" s="140">
        <v>2574</v>
      </c>
      <c r="K21" s="114">
        <v>-78</v>
      </c>
      <c r="L21" s="116">
        <v>-3.0303030303030303</v>
      </c>
    </row>
    <row r="22" spans="1:12" s="110" customFormat="1" ht="15" customHeight="1" x14ac:dyDescent="0.2">
      <c r="A22" s="120"/>
      <c r="B22" s="119"/>
      <c r="C22" s="258" t="s">
        <v>107</v>
      </c>
      <c r="E22" s="113">
        <v>67.461869378177553</v>
      </c>
      <c r="F22" s="115">
        <v>5175</v>
      </c>
      <c r="G22" s="114">
        <v>5286</v>
      </c>
      <c r="H22" s="114">
        <v>5265</v>
      </c>
      <c r="I22" s="114">
        <v>5216</v>
      </c>
      <c r="J22" s="140">
        <v>5212</v>
      </c>
      <c r="K22" s="114">
        <v>-37</v>
      </c>
      <c r="L22" s="116">
        <v>-0.70990023023791249</v>
      </c>
    </row>
    <row r="23" spans="1:12" s="110" customFormat="1" ht="15" customHeight="1" x14ac:dyDescent="0.2">
      <c r="A23" s="120"/>
      <c r="B23" s="121" t="s">
        <v>111</v>
      </c>
      <c r="C23" s="258"/>
      <c r="E23" s="113">
        <v>14.314839419068127</v>
      </c>
      <c r="F23" s="115">
        <v>6249</v>
      </c>
      <c r="G23" s="114">
        <v>6396</v>
      </c>
      <c r="H23" s="114">
        <v>6356</v>
      </c>
      <c r="I23" s="114">
        <v>6301</v>
      </c>
      <c r="J23" s="140">
        <v>6178</v>
      </c>
      <c r="K23" s="114">
        <v>71</v>
      </c>
      <c r="L23" s="116">
        <v>1.1492392359987051</v>
      </c>
    </row>
    <row r="24" spans="1:12" s="110" customFormat="1" ht="15" customHeight="1" x14ac:dyDescent="0.2">
      <c r="A24" s="120"/>
      <c r="B24" s="119"/>
      <c r="C24" s="258" t="s">
        <v>106</v>
      </c>
      <c r="E24" s="113">
        <v>52.408385341654665</v>
      </c>
      <c r="F24" s="115">
        <v>3275</v>
      </c>
      <c r="G24" s="114">
        <v>3350</v>
      </c>
      <c r="H24" s="114">
        <v>3318</v>
      </c>
      <c r="I24" s="114">
        <v>3303</v>
      </c>
      <c r="J24" s="140">
        <v>3236</v>
      </c>
      <c r="K24" s="114">
        <v>39</v>
      </c>
      <c r="L24" s="116">
        <v>1.2051915945611866</v>
      </c>
    </row>
    <row r="25" spans="1:12" s="110" customFormat="1" ht="15" customHeight="1" x14ac:dyDescent="0.2">
      <c r="A25" s="120"/>
      <c r="B25" s="119"/>
      <c r="C25" s="258" t="s">
        <v>107</v>
      </c>
      <c r="E25" s="113">
        <v>47.591614658345335</v>
      </c>
      <c r="F25" s="115">
        <v>2974</v>
      </c>
      <c r="G25" s="114">
        <v>3046</v>
      </c>
      <c r="H25" s="114">
        <v>3038</v>
      </c>
      <c r="I25" s="114">
        <v>2998</v>
      </c>
      <c r="J25" s="140">
        <v>2942</v>
      </c>
      <c r="K25" s="114">
        <v>32</v>
      </c>
      <c r="L25" s="116">
        <v>1.0876954452753229</v>
      </c>
    </row>
    <row r="26" spans="1:12" s="110" customFormat="1" ht="15" customHeight="1" x14ac:dyDescent="0.2">
      <c r="A26" s="120"/>
      <c r="C26" s="121" t="s">
        <v>187</v>
      </c>
      <c r="D26" s="110" t="s">
        <v>188</v>
      </c>
      <c r="E26" s="113">
        <v>1.2599074540706465</v>
      </c>
      <c r="F26" s="115">
        <v>550</v>
      </c>
      <c r="G26" s="114">
        <v>576</v>
      </c>
      <c r="H26" s="114">
        <v>596</v>
      </c>
      <c r="I26" s="114">
        <v>531</v>
      </c>
      <c r="J26" s="140">
        <v>524</v>
      </c>
      <c r="K26" s="114">
        <v>26</v>
      </c>
      <c r="L26" s="116">
        <v>4.9618320610687023</v>
      </c>
    </row>
    <row r="27" spans="1:12" s="110" customFormat="1" ht="15" customHeight="1" x14ac:dyDescent="0.2">
      <c r="A27" s="120"/>
      <c r="B27" s="119"/>
      <c r="D27" s="259" t="s">
        <v>106</v>
      </c>
      <c r="E27" s="113">
        <v>46.909090909090907</v>
      </c>
      <c r="F27" s="115">
        <v>258</v>
      </c>
      <c r="G27" s="114">
        <v>267</v>
      </c>
      <c r="H27" s="114">
        <v>276</v>
      </c>
      <c r="I27" s="114">
        <v>240</v>
      </c>
      <c r="J27" s="140">
        <v>235</v>
      </c>
      <c r="K27" s="114">
        <v>23</v>
      </c>
      <c r="L27" s="116">
        <v>9.787234042553191</v>
      </c>
    </row>
    <row r="28" spans="1:12" s="110" customFormat="1" ht="15" customHeight="1" x14ac:dyDescent="0.2">
      <c r="A28" s="120"/>
      <c r="B28" s="119"/>
      <c r="D28" s="259" t="s">
        <v>107</v>
      </c>
      <c r="E28" s="113">
        <v>53.090909090909093</v>
      </c>
      <c r="F28" s="115">
        <v>292</v>
      </c>
      <c r="G28" s="114">
        <v>309</v>
      </c>
      <c r="H28" s="114">
        <v>320</v>
      </c>
      <c r="I28" s="114">
        <v>291</v>
      </c>
      <c r="J28" s="140">
        <v>289</v>
      </c>
      <c r="K28" s="114">
        <v>3</v>
      </c>
      <c r="L28" s="116">
        <v>1.0380622837370241</v>
      </c>
    </row>
    <row r="29" spans="1:12" s="110" customFormat="1" ht="24" customHeight="1" x14ac:dyDescent="0.2">
      <c r="A29" s="606" t="s">
        <v>189</v>
      </c>
      <c r="B29" s="607"/>
      <c r="C29" s="607"/>
      <c r="D29" s="608"/>
      <c r="E29" s="113">
        <v>85.513355019013147</v>
      </c>
      <c r="F29" s="115">
        <v>37330</v>
      </c>
      <c r="G29" s="114">
        <v>38675</v>
      </c>
      <c r="H29" s="114">
        <v>38694</v>
      </c>
      <c r="I29" s="114">
        <v>39353</v>
      </c>
      <c r="J29" s="140">
        <v>38666</v>
      </c>
      <c r="K29" s="114">
        <v>-1336</v>
      </c>
      <c r="L29" s="116">
        <v>-3.4552319867583923</v>
      </c>
    </row>
    <row r="30" spans="1:12" s="110" customFormat="1" ht="15" customHeight="1" x14ac:dyDescent="0.2">
      <c r="A30" s="120"/>
      <c r="B30" s="119"/>
      <c r="C30" s="258" t="s">
        <v>106</v>
      </c>
      <c r="E30" s="113">
        <v>40.008036431824273</v>
      </c>
      <c r="F30" s="115">
        <v>14935</v>
      </c>
      <c r="G30" s="114">
        <v>15492</v>
      </c>
      <c r="H30" s="114">
        <v>15273</v>
      </c>
      <c r="I30" s="114">
        <v>15632</v>
      </c>
      <c r="J30" s="140">
        <v>15253</v>
      </c>
      <c r="K30" s="114">
        <v>-318</v>
      </c>
      <c r="L30" s="116">
        <v>-2.0848357700124565</v>
      </c>
    </row>
    <row r="31" spans="1:12" s="110" customFormat="1" ht="15" customHeight="1" x14ac:dyDescent="0.2">
      <c r="A31" s="120"/>
      <c r="B31" s="119"/>
      <c r="C31" s="258" t="s">
        <v>107</v>
      </c>
      <c r="E31" s="113">
        <v>59.991963568175727</v>
      </c>
      <c r="F31" s="115">
        <v>22395</v>
      </c>
      <c r="G31" s="114">
        <v>23183</v>
      </c>
      <c r="H31" s="114">
        <v>23421</v>
      </c>
      <c r="I31" s="114">
        <v>23721</v>
      </c>
      <c r="J31" s="140">
        <v>23413</v>
      </c>
      <c r="K31" s="114">
        <v>-1018</v>
      </c>
      <c r="L31" s="116">
        <v>-4.3480117883227267</v>
      </c>
    </row>
    <row r="32" spans="1:12" s="110" customFormat="1" ht="15" customHeight="1" x14ac:dyDescent="0.2">
      <c r="A32" s="120"/>
      <c r="B32" s="119" t="s">
        <v>117</v>
      </c>
      <c r="C32" s="258"/>
      <c r="E32" s="113">
        <v>14.303385714940212</v>
      </c>
      <c r="F32" s="114">
        <v>6244</v>
      </c>
      <c r="G32" s="114">
        <v>6288</v>
      </c>
      <c r="H32" s="114">
        <v>6251</v>
      </c>
      <c r="I32" s="114">
        <v>6186</v>
      </c>
      <c r="J32" s="140">
        <v>6080</v>
      </c>
      <c r="K32" s="114">
        <v>164</v>
      </c>
      <c r="L32" s="116">
        <v>2.6973684210526314</v>
      </c>
    </row>
    <row r="33" spans="1:12" s="110" customFormat="1" ht="15" customHeight="1" x14ac:dyDescent="0.2">
      <c r="A33" s="120"/>
      <c r="B33" s="119"/>
      <c r="C33" s="258" t="s">
        <v>106</v>
      </c>
      <c r="E33" s="113">
        <v>43.257527226137093</v>
      </c>
      <c r="F33" s="114">
        <v>2701</v>
      </c>
      <c r="G33" s="114">
        <v>2715</v>
      </c>
      <c r="H33" s="114">
        <v>2690</v>
      </c>
      <c r="I33" s="114">
        <v>2634</v>
      </c>
      <c r="J33" s="140">
        <v>2588</v>
      </c>
      <c r="K33" s="114">
        <v>113</v>
      </c>
      <c r="L33" s="116">
        <v>4.3663060278207109</v>
      </c>
    </row>
    <row r="34" spans="1:12" s="110" customFormat="1" ht="15" customHeight="1" x14ac:dyDescent="0.2">
      <c r="A34" s="120"/>
      <c r="B34" s="119"/>
      <c r="C34" s="258" t="s">
        <v>107</v>
      </c>
      <c r="E34" s="113">
        <v>56.742472773862907</v>
      </c>
      <c r="F34" s="114">
        <v>3543</v>
      </c>
      <c r="G34" s="114">
        <v>3573</v>
      </c>
      <c r="H34" s="114">
        <v>3561</v>
      </c>
      <c r="I34" s="114">
        <v>3552</v>
      </c>
      <c r="J34" s="140">
        <v>3492</v>
      </c>
      <c r="K34" s="114">
        <v>51</v>
      </c>
      <c r="L34" s="116">
        <v>1.4604810996563573</v>
      </c>
    </row>
    <row r="35" spans="1:12" s="110" customFormat="1" ht="24" customHeight="1" x14ac:dyDescent="0.2">
      <c r="A35" s="606" t="s">
        <v>192</v>
      </c>
      <c r="B35" s="607"/>
      <c r="C35" s="607"/>
      <c r="D35" s="608"/>
      <c r="E35" s="113">
        <v>19.727859989920741</v>
      </c>
      <c r="F35" s="114">
        <v>8612</v>
      </c>
      <c r="G35" s="114">
        <v>9101</v>
      </c>
      <c r="H35" s="114">
        <v>8893</v>
      </c>
      <c r="I35" s="114">
        <v>9483</v>
      </c>
      <c r="J35" s="114">
        <v>8908</v>
      </c>
      <c r="K35" s="318">
        <v>-296</v>
      </c>
      <c r="L35" s="319">
        <v>-3.3228558599012126</v>
      </c>
    </row>
    <row r="36" spans="1:12" s="110" customFormat="1" ht="15" customHeight="1" x14ac:dyDescent="0.2">
      <c r="A36" s="120"/>
      <c r="B36" s="119"/>
      <c r="C36" s="258" t="s">
        <v>106</v>
      </c>
      <c r="E36" s="113">
        <v>43.509057129586623</v>
      </c>
      <c r="F36" s="114">
        <v>3747</v>
      </c>
      <c r="G36" s="114">
        <v>4030</v>
      </c>
      <c r="H36" s="114">
        <v>3779</v>
      </c>
      <c r="I36" s="114">
        <v>4114</v>
      </c>
      <c r="J36" s="114">
        <v>3782</v>
      </c>
      <c r="K36" s="318">
        <v>-35</v>
      </c>
      <c r="L36" s="116">
        <v>-0.92543627710206244</v>
      </c>
    </row>
    <row r="37" spans="1:12" s="110" customFormat="1" ht="15" customHeight="1" x14ac:dyDescent="0.2">
      <c r="A37" s="120"/>
      <c r="B37" s="119"/>
      <c r="C37" s="258" t="s">
        <v>107</v>
      </c>
      <c r="E37" s="113">
        <v>56.490942870413377</v>
      </c>
      <c r="F37" s="114">
        <v>4865</v>
      </c>
      <c r="G37" s="114">
        <v>5071</v>
      </c>
      <c r="H37" s="114">
        <v>5114</v>
      </c>
      <c r="I37" s="114">
        <v>5369</v>
      </c>
      <c r="J37" s="140">
        <v>5126</v>
      </c>
      <c r="K37" s="114">
        <v>-261</v>
      </c>
      <c r="L37" s="116">
        <v>-5.0916894264533745</v>
      </c>
    </row>
    <row r="38" spans="1:12" s="110" customFormat="1" ht="15" customHeight="1" x14ac:dyDescent="0.2">
      <c r="A38" s="120"/>
      <c r="B38" s="119" t="s">
        <v>328</v>
      </c>
      <c r="C38" s="258"/>
      <c r="E38" s="113">
        <v>54.205800155770376</v>
      </c>
      <c r="F38" s="114">
        <v>23663</v>
      </c>
      <c r="G38" s="114">
        <v>24266</v>
      </c>
      <c r="H38" s="114">
        <v>24255</v>
      </c>
      <c r="I38" s="114">
        <v>24321</v>
      </c>
      <c r="J38" s="140">
        <v>24046</v>
      </c>
      <c r="K38" s="114">
        <v>-383</v>
      </c>
      <c r="L38" s="116">
        <v>-1.5927805040339349</v>
      </c>
    </row>
    <row r="39" spans="1:12" s="110" customFormat="1" ht="15" customHeight="1" x14ac:dyDescent="0.2">
      <c r="A39" s="120"/>
      <c r="B39" s="119"/>
      <c r="C39" s="258" t="s">
        <v>106</v>
      </c>
      <c r="E39" s="113">
        <v>39.546972066094746</v>
      </c>
      <c r="F39" s="115">
        <v>9358</v>
      </c>
      <c r="G39" s="114">
        <v>9547</v>
      </c>
      <c r="H39" s="114">
        <v>9457</v>
      </c>
      <c r="I39" s="114">
        <v>9473</v>
      </c>
      <c r="J39" s="140">
        <v>9369</v>
      </c>
      <c r="K39" s="114">
        <v>-11</v>
      </c>
      <c r="L39" s="116">
        <v>-0.11740847475717793</v>
      </c>
    </row>
    <row r="40" spans="1:12" s="110" customFormat="1" ht="15" customHeight="1" x14ac:dyDescent="0.2">
      <c r="A40" s="120"/>
      <c r="B40" s="119"/>
      <c r="C40" s="258" t="s">
        <v>107</v>
      </c>
      <c r="E40" s="113">
        <v>60.453027933905254</v>
      </c>
      <c r="F40" s="115">
        <v>14305</v>
      </c>
      <c r="G40" s="114">
        <v>14719</v>
      </c>
      <c r="H40" s="114">
        <v>14798</v>
      </c>
      <c r="I40" s="114">
        <v>14848</v>
      </c>
      <c r="J40" s="140">
        <v>14677</v>
      </c>
      <c r="K40" s="114">
        <v>-372</v>
      </c>
      <c r="L40" s="116">
        <v>-2.5345779110172377</v>
      </c>
    </row>
    <row r="41" spans="1:12" s="110" customFormat="1" ht="15" customHeight="1" x14ac:dyDescent="0.2">
      <c r="A41" s="120"/>
      <c r="B41" s="320" t="s">
        <v>516</v>
      </c>
      <c r="C41" s="258"/>
      <c r="E41" s="113">
        <v>9.4241077564484357</v>
      </c>
      <c r="F41" s="115">
        <v>4114</v>
      </c>
      <c r="G41" s="114">
        <v>4136</v>
      </c>
      <c r="H41" s="114">
        <v>4176</v>
      </c>
      <c r="I41" s="114">
        <v>4164</v>
      </c>
      <c r="J41" s="140">
        <v>4024</v>
      </c>
      <c r="K41" s="114">
        <v>90</v>
      </c>
      <c r="L41" s="116">
        <v>2.2365805168986084</v>
      </c>
    </row>
    <row r="42" spans="1:12" s="110" customFormat="1" ht="15" customHeight="1" x14ac:dyDescent="0.2">
      <c r="A42" s="120"/>
      <c r="B42" s="119"/>
      <c r="C42" s="268" t="s">
        <v>106</v>
      </c>
      <c r="D42" s="182"/>
      <c r="E42" s="113">
        <v>51.628585318424889</v>
      </c>
      <c r="F42" s="115">
        <v>2124</v>
      </c>
      <c r="G42" s="114">
        <v>2129</v>
      </c>
      <c r="H42" s="114">
        <v>2178</v>
      </c>
      <c r="I42" s="114">
        <v>2151</v>
      </c>
      <c r="J42" s="140">
        <v>2081</v>
      </c>
      <c r="K42" s="114">
        <v>43</v>
      </c>
      <c r="L42" s="116">
        <v>2.0663142719846226</v>
      </c>
    </row>
    <row r="43" spans="1:12" s="110" customFormat="1" ht="15" customHeight="1" x14ac:dyDescent="0.2">
      <c r="A43" s="120"/>
      <c r="B43" s="119"/>
      <c r="C43" s="268" t="s">
        <v>107</v>
      </c>
      <c r="D43" s="182"/>
      <c r="E43" s="113">
        <v>48.371414681575111</v>
      </c>
      <c r="F43" s="115">
        <v>1990</v>
      </c>
      <c r="G43" s="114">
        <v>2007</v>
      </c>
      <c r="H43" s="114">
        <v>1998</v>
      </c>
      <c r="I43" s="114">
        <v>2013</v>
      </c>
      <c r="J43" s="140">
        <v>1943</v>
      </c>
      <c r="K43" s="114">
        <v>47</v>
      </c>
      <c r="L43" s="116">
        <v>2.4189397838394235</v>
      </c>
    </row>
    <row r="44" spans="1:12" s="110" customFormat="1" ht="15" customHeight="1" x14ac:dyDescent="0.2">
      <c r="A44" s="120"/>
      <c r="B44" s="119" t="s">
        <v>205</v>
      </c>
      <c r="C44" s="268"/>
      <c r="D44" s="182"/>
      <c r="E44" s="113">
        <v>16.642232097860447</v>
      </c>
      <c r="F44" s="115">
        <v>7265</v>
      </c>
      <c r="G44" s="114">
        <v>7541</v>
      </c>
      <c r="H44" s="114">
        <v>7690</v>
      </c>
      <c r="I44" s="114">
        <v>7645</v>
      </c>
      <c r="J44" s="140">
        <v>7842</v>
      </c>
      <c r="K44" s="114">
        <v>-577</v>
      </c>
      <c r="L44" s="116">
        <v>-7.3578168834481001</v>
      </c>
    </row>
    <row r="45" spans="1:12" s="110" customFormat="1" ht="15" customHeight="1" x14ac:dyDescent="0.2">
      <c r="A45" s="120"/>
      <c r="B45" s="119"/>
      <c r="C45" s="268" t="s">
        <v>106</v>
      </c>
      <c r="D45" s="182"/>
      <c r="E45" s="113">
        <v>33.406744666207842</v>
      </c>
      <c r="F45" s="115">
        <v>2427</v>
      </c>
      <c r="G45" s="114">
        <v>2520</v>
      </c>
      <c r="H45" s="114">
        <v>2564</v>
      </c>
      <c r="I45" s="114">
        <v>2543</v>
      </c>
      <c r="J45" s="140">
        <v>2624</v>
      </c>
      <c r="K45" s="114">
        <v>-197</v>
      </c>
      <c r="L45" s="116">
        <v>-7.5076219512195124</v>
      </c>
    </row>
    <row r="46" spans="1:12" s="110" customFormat="1" ht="15" customHeight="1" x14ac:dyDescent="0.2">
      <c r="A46" s="123"/>
      <c r="B46" s="124"/>
      <c r="C46" s="260" t="s">
        <v>107</v>
      </c>
      <c r="D46" s="261"/>
      <c r="E46" s="125">
        <v>66.593255333792158</v>
      </c>
      <c r="F46" s="143">
        <v>4838</v>
      </c>
      <c r="G46" s="144">
        <v>5021</v>
      </c>
      <c r="H46" s="144">
        <v>5126</v>
      </c>
      <c r="I46" s="144">
        <v>5102</v>
      </c>
      <c r="J46" s="145">
        <v>5218</v>
      </c>
      <c r="K46" s="144">
        <v>-380</v>
      </c>
      <c r="L46" s="146">
        <v>-7.282483710233806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43654</v>
      </c>
      <c r="E11" s="114">
        <v>45044</v>
      </c>
      <c r="F11" s="114">
        <v>45014</v>
      </c>
      <c r="G11" s="114">
        <v>45613</v>
      </c>
      <c r="H11" s="140">
        <v>44820</v>
      </c>
      <c r="I11" s="115">
        <v>-1166</v>
      </c>
      <c r="J11" s="116">
        <v>-2.6015171798304326</v>
      </c>
    </row>
    <row r="12" spans="1:15" s="110" customFormat="1" ht="24.95" customHeight="1" x14ac:dyDescent="0.2">
      <c r="A12" s="193" t="s">
        <v>132</v>
      </c>
      <c r="B12" s="194" t="s">
        <v>133</v>
      </c>
      <c r="C12" s="113">
        <v>0.78801484400054977</v>
      </c>
      <c r="D12" s="115">
        <v>344</v>
      </c>
      <c r="E12" s="114">
        <v>315</v>
      </c>
      <c r="F12" s="114">
        <v>328</v>
      </c>
      <c r="G12" s="114">
        <v>321</v>
      </c>
      <c r="H12" s="140">
        <v>312</v>
      </c>
      <c r="I12" s="115">
        <v>32</v>
      </c>
      <c r="J12" s="116">
        <v>10.256410256410257</v>
      </c>
    </row>
    <row r="13" spans="1:15" s="110" customFormat="1" ht="24.95" customHeight="1" x14ac:dyDescent="0.2">
      <c r="A13" s="193" t="s">
        <v>134</v>
      </c>
      <c r="B13" s="199" t="s">
        <v>214</v>
      </c>
      <c r="C13" s="113">
        <v>0.57497594722133138</v>
      </c>
      <c r="D13" s="115">
        <v>251</v>
      </c>
      <c r="E13" s="114">
        <v>255</v>
      </c>
      <c r="F13" s="114">
        <v>264</v>
      </c>
      <c r="G13" s="114">
        <v>266</v>
      </c>
      <c r="H13" s="140">
        <v>254</v>
      </c>
      <c r="I13" s="115">
        <v>-3</v>
      </c>
      <c r="J13" s="116">
        <v>-1.1811023622047243</v>
      </c>
    </row>
    <row r="14" spans="1:15" s="287" customFormat="1" ht="24.95" customHeight="1" x14ac:dyDescent="0.2">
      <c r="A14" s="193" t="s">
        <v>215</v>
      </c>
      <c r="B14" s="199" t="s">
        <v>137</v>
      </c>
      <c r="C14" s="113">
        <v>9.09882255921565</v>
      </c>
      <c r="D14" s="115">
        <v>3972</v>
      </c>
      <c r="E14" s="114">
        <v>4060</v>
      </c>
      <c r="F14" s="114">
        <v>4125</v>
      </c>
      <c r="G14" s="114">
        <v>4249</v>
      </c>
      <c r="H14" s="140">
        <v>4228</v>
      </c>
      <c r="I14" s="115">
        <v>-256</v>
      </c>
      <c r="J14" s="116">
        <v>-6.0548722800378432</v>
      </c>
      <c r="K14" s="110"/>
      <c r="L14" s="110"/>
      <c r="M14" s="110"/>
      <c r="N14" s="110"/>
      <c r="O14" s="110"/>
    </row>
    <row r="15" spans="1:15" s="110" customFormat="1" ht="24.95" customHeight="1" x14ac:dyDescent="0.2">
      <c r="A15" s="193" t="s">
        <v>216</v>
      </c>
      <c r="B15" s="199" t="s">
        <v>217</v>
      </c>
      <c r="C15" s="113">
        <v>3.3307371603976725</v>
      </c>
      <c r="D15" s="115">
        <v>1454</v>
      </c>
      <c r="E15" s="114">
        <v>1462</v>
      </c>
      <c r="F15" s="114">
        <v>1476</v>
      </c>
      <c r="G15" s="114">
        <v>1497</v>
      </c>
      <c r="H15" s="140">
        <v>1502</v>
      </c>
      <c r="I15" s="115">
        <v>-48</v>
      </c>
      <c r="J15" s="116">
        <v>-3.1957390146471369</v>
      </c>
    </row>
    <row r="16" spans="1:15" s="287" customFormat="1" ht="24.95" customHeight="1" x14ac:dyDescent="0.2">
      <c r="A16" s="193" t="s">
        <v>218</v>
      </c>
      <c r="B16" s="199" t="s">
        <v>141</v>
      </c>
      <c r="C16" s="113">
        <v>4.6364594309799791</v>
      </c>
      <c r="D16" s="115">
        <v>2024</v>
      </c>
      <c r="E16" s="114">
        <v>2092</v>
      </c>
      <c r="F16" s="114">
        <v>2149</v>
      </c>
      <c r="G16" s="114">
        <v>2222</v>
      </c>
      <c r="H16" s="140">
        <v>2177</v>
      </c>
      <c r="I16" s="115">
        <v>-153</v>
      </c>
      <c r="J16" s="116">
        <v>-7.0280202112999541</v>
      </c>
      <c r="K16" s="110"/>
      <c r="L16" s="110"/>
      <c r="M16" s="110"/>
      <c r="N16" s="110"/>
      <c r="O16" s="110"/>
    </row>
    <row r="17" spans="1:15" s="110" customFormat="1" ht="24.95" customHeight="1" x14ac:dyDescent="0.2">
      <c r="A17" s="193" t="s">
        <v>142</v>
      </c>
      <c r="B17" s="199" t="s">
        <v>220</v>
      </c>
      <c r="C17" s="113">
        <v>1.1316259678379987</v>
      </c>
      <c r="D17" s="115">
        <v>494</v>
      </c>
      <c r="E17" s="114">
        <v>506</v>
      </c>
      <c r="F17" s="114">
        <v>500</v>
      </c>
      <c r="G17" s="114">
        <v>530</v>
      </c>
      <c r="H17" s="140">
        <v>549</v>
      </c>
      <c r="I17" s="115">
        <v>-55</v>
      </c>
      <c r="J17" s="116">
        <v>-10.018214936247723</v>
      </c>
    </row>
    <row r="18" spans="1:15" s="287" customFormat="1" ht="24.95" customHeight="1" x14ac:dyDescent="0.2">
      <c r="A18" s="201" t="s">
        <v>144</v>
      </c>
      <c r="B18" s="202" t="s">
        <v>145</v>
      </c>
      <c r="C18" s="113">
        <v>4.7074723965730518</v>
      </c>
      <c r="D18" s="115">
        <v>2055</v>
      </c>
      <c r="E18" s="114">
        <v>2075</v>
      </c>
      <c r="F18" s="114">
        <v>2072</v>
      </c>
      <c r="G18" s="114">
        <v>2067</v>
      </c>
      <c r="H18" s="140">
        <v>2078</v>
      </c>
      <c r="I18" s="115">
        <v>-23</v>
      </c>
      <c r="J18" s="116">
        <v>-1.1068334937439845</v>
      </c>
      <c r="K18" s="110"/>
      <c r="L18" s="110"/>
      <c r="M18" s="110"/>
      <c r="N18" s="110"/>
      <c r="O18" s="110"/>
    </row>
    <row r="19" spans="1:15" s="110" customFormat="1" ht="24.95" customHeight="1" x14ac:dyDescent="0.2">
      <c r="A19" s="193" t="s">
        <v>146</v>
      </c>
      <c r="B19" s="199" t="s">
        <v>147</v>
      </c>
      <c r="C19" s="113">
        <v>14.113254226416823</v>
      </c>
      <c r="D19" s="115">
        <v>6161</v>
      </c>
      <c r="E19" s="114">
        <v>6271</v>
      </c>
      <c r="F19" s="114">
        <v>6282</v>
      </c>
      <c r="G19" s="114">
        <v>6342</v>
      </c>
      <c r="H19" s="140">
        <v>6224</v>
      </c>
      <c r="I19" s="115">
        <v>-63</v>
      </c>
      <c r="J19" s="116">
        <v>-1.012210796915167</v>
      </c>
    </row>
    <row r="20" spans="1:15" s="287" customFormat="1" ht="24.95" customHeight="1" x14ac:dyDescent="0.2">
      <c r="A20" s="193" t="s">
        <v>148</v>
      </c>
      <c r="B20" s="199" t="s">
        <v>149</v>
      </c>
      <c r="C20" s="113">
        <v>5.0487927795849181</v>
      </c>
      <c r="D20" s="115">
        <v>2204</v>
      </c>
      <c r="E20" s="114">
        <v>2193</v>
      </c>
      <c r="F20" s="114">
        <v>2092</v>
      </c>
      <c r="G20" s="114">
        <v>2077</v>
      </c>
      <c r="H20" s="140">
        <v>1950</v>
      </c>
      <c r="I20" s="115">
        <v>254</v>
      </c>
      <c r="J20" s="116">
        <v>13.025641025641026</v>
      </c>
      <c r="K20" s="110"/>
      <c r="L20" s="110"/>
      <c r="M20" s="110"/>
      <c r="N20" s="110"/>
      <c r="O20" s="110"/>
    </row>
    <row r="21" spans="1:15" s="110" customFormat="1" ht="24.95" customHeight="1" x14ac:dyDescent="0.2">
      <c r="A21" s="201" t="s">
        <v>150</v>
      </c>
      <c r="B21" s="202" t="s">
        <v>151</v>
      </c>
      <c r="C21" s="113">
        <v>8.8651669950061844</v>
      </c>
      <c r="D21" s="115">
        <v>3870</v>
      </c>
      <c r="E21" s="114">
        <v>4526</v>
      </c>
      <c r="F21" s="114">
        <v>4648</v>
      </c>
      <c r="G21" s="114">
        <v>4640</v>
      </c>
      <c r="H21" s="140">
        <v>4310</v>
      </c>
      <c r="I21" s="115">
        <v>-440</v>
      </c>
      <c r="J21" s="116">
        <v>-10.208816705336426</v>
      </c>
    </row>
    <row r="22" spans="1:15" s="110" customFormat="1" ht="24.95" customHeight="1" x14ac:dyDescent="0.2">
      <c r="A22" s="201" t="s">
        <v>152</v>
      </c>
      <c r="B22" s="199" t="s">
        <v>153</v>
      </c>
      <c r="C22" s="113">
        <v>1.5485407980941037</v>
      </c>
      <c r="D22" s="115">
        <v>676</v>
      </c>
      <c r="E22" s="114">
        <v>683</v>
      </c>
      <c r="F22" s="114">
        <v>662</v>
      </c>
      <c r="G22" s="114">
        <v>667</v>
      </c>
      <c r="H22" s="140">
        <v>675</v>
      </c>
      <c r="I22" s="115">
        <v>1</v>
      </c>
      <c r="J22" s="116">
        <v>0.14814814814814814</v>
      </c>
    </row>
    <row r="23" spans="1:15" s="110" customFormat="1" ht="24.95" customHeight="1" x14ac:dyDescent="0.2">
      <c r="A23" s="193" t="s">
        <v>154</v>
      </c>
      <c r="B23" s="199" t="s">
        <v>155</v>
      </c>
      <c r="C23" s="113">
        <v>0.93920373848902738</v>
      </c>
      <c r="D23" s="115">
        <v>410</v>
      </c>
      <c r="E23" s="114">
        <v>423</v>
      </c>
      <c r="F23" s="114">
        <v>411</v>
      </c>
      <c r="G23" s="114">
        <v>411</v>
      </c>
      <c r="H23" s="140">
        <v>432</v>
      </c>
      <c r="I23" s="115">
        <v>-22</v>
      </c>
      <c r="J23" s="116">
        <v>-5.0925925925925926</v>
      </c>
    </row>
    <row r="24" spans="1:15" s="110" customFormat="1" ht="24.95" customHeight="1" x14ac:dyDescent="0.2">
      <c r="A24" s="193" t="s">
        <v>156</v>
      </c>
      <c r="B24" s="199" t="s">
        <v>221</v>
      </c>
      <c r="C24" s="113">
        <v>13.199248637009209</v>
      </c>
      <c r="D24" s="115">
        <v>5762</v>
      </c>
      <c r="E24" s="114">
        <v>5942</v>
      </c>
      <c r="F24" s="114">
        <v>5580</v>
      </c>
      <c r="G24" s="114">
        <v>5928</v>
      </c>
      <c r="H24" s="140">
        <v>5722</v>
      </c>
      <c r="I24" s="115">
        <v>40</v>
      </c>
      <c r="J24" s="116">
        <v>0.69905627403005943</v>
      </c>
    </row>
    <row r="25" spans="1:15" s="110" customFormat="1" ht="24.95" customHeight="1" x14ac:dyDescent="0.2">
      <c r="A25" s="193" t="s">
        <v>222</v>
      </c>
      <c r="B25" s="204" t="s">
        <v>159</v>
      </c>
      <c r="C25" s="113">
        <v>18.639758097768819</v>
      </c>
      <c r="D25" s="115">
        <v>8137</v>
      </c>
      <c r="E25" s="114">
        <v>8252</v>
      </c>
      <c r="F25" s="114">
        <v>8471</v>
      </c>
      <c r="G25" s="114">
        <v>9259</v>
      </c>
      <c r="H25" s="140">
        <v>9376</v>
      </c>
      <c r="I25" s="115">
        <v>-1239</v>
      </c>
      <c r="J25" s="116">
        <v>-13.214590443686006</v>
      </c>
    </row>
    <row r="26" spans="1:15" s="110" customFormat="1" ht="24.95" customHeight="1" x14ac:dyDescent="0.2">
      <c r="A26" s="201">
        <v>782.78300000000002</v>
      </c>
      <c r="B26" s="203" t="s">
        <v>160</v>
      </c>
      <c r="C26" s="113">
        <v>2.1120630411875201</v>
      </c>
      <c r="D26" s="115">
        <v>922</v>
      </c>
      <c r="E26" s="114">
        <v>899</v>
      </c>
      <c r="F26" s="114">
        <v>935</v>
      </c>
      <c r="G26" s="114">
        <v>235</v>
      </c>
      <c r="H26" s="140">
        <v>216</v>
      </c>
      <c r="I26" s="115">
        <v>706</v>
      </c>
      <c r="J26" s="116" t="s">
        <v>514</v>
      </c>
    </row>
    <row r="27" spans="1:15" s="110" customFormat="1" ht="24.95" customHeight="1" x14ac:dyDescent="0.2">
      <c r="A27" s="193" t="s">
        <v>161</v>
      </c>
      <c r="B27" s="199" t="s">
        <v>162</v>
      </c>
      <c r="C27" s="113">
        <v>1.4935630182801118</v>
      </c>
      <c r="D27" s="115">
        <v>652</v>
      </c>
      <c r="E27" s="114">
        <v>645</v>
      </c>
      <c r="F27" s="114">
        <v>678</v>
      </c>
      <c r="G27" s="114">
        <v>704</v>
      </c>
      <c r="H27" s="140">
        <v>673</v>
      </c>
      <c r="I27" s="115">
        <v>-21</v>
      </c>
      <c r="J27" s="116">
        <v>-3.1203566121842496</v>
      </c>
    </row>
    <row r="28" spans="1:15" s="110" customFormat="1" ht="24.95" customHeight="1" x14ac:dyDescent="0.2">
      <c r="A28" s="193" t="s">
        <v>163</v>
      </c>
      <c r="B28" s="199" t="s">
        <v>164</v>
      </c>
      <c r="C28" s="113">
        <v>1.6699500618500023</v>
      </c>
      <c r="D28" s="115">
        <v>729</v>
      </c>
      <c r="E28" s="114">
        <v>744</v>
      </c>
      <c r="F28" s="114">
        <v>732</v>
      </c>
      <c r="G28" s="114">
        <v>777</v>
      </c>
      <c r="H28" s="140">
        <v>760</v>
      </c>
      <c r="I28" s="115">
        <v>-31</v>
      </c>
      <c r="J28" s="116">
        <v>-4.0789473684210522</v>
      </c>
    </row>
    <row r="29" spans="1:15" s="110" customFormat="1" ht="24.95" customHeight="1" x14ac:dyDescent="0.2">
      <c r="A29" s="193">
        <v>86</v>
      </c>
      <c r="B29" s="199" t="s">
        <v>165</v>
      </c>
      <c r="C29" s="113">
        <v>5.392403903422367</v>
      </c>
      <c r="D29" s="115">
        <v>2354</v>
      </c>
      <c r="E29" s="114">
        <v>2385</v>
      </c>
      <c r="F29" s="114">
        <v>2362</v>
      </c>
      <c r="G29" s="114">
        <v>2344</v>
      </c>
      <c r="H29" s="140">
        <v>2355</v>
      </c>
      <c r="I29" s="115">
        <v>-1</v>
      </c>
      <c r="J29" s="116">
        <v>-4.2462845010615709E-2</v>
      </c>
    </row>
    <row r="30" spans="1:15" s="110" customFormat="1" ht="24.95" customHeight="1" x14ac:dyDescent="0.2">
      <c r="A30" s="193">
        <v>87.88</v>
      </c>
      <c r="B30" s="204" t="s">
        <v>166</v>
      </c>
      <c r="C30" s="113">
        <v>3.2849223438860129</v>
      </c>
      <c r="D30" s="115">
        <v>1434</v>
      </c>
      <c r="E30" s="114">
        <v>1458</v>
      </c>
      <c r="F30" s="114">
        <v>1461</v>
      </c>
      <c r="G30" s="114">
        <v>1421</v>
      </c>
      <c r="H30" s="140">
        <v>1429</v>
      </c>
      <c r="I30" s="115">
        <v>5</v>
      </c>
      <c r="J30" s="116">
        <v>0.34989503149055284</v>
      </c>
    </row>
    <row r="31" spans="1:15" s="110" customFormat="1" ht="24.95" customHeight="1" x14ac:dyDescent="0.2">
      <c r="A31" s="193" t="s">
        <v>167</v>
      </c>
      <c r="B31" s="199" t="s">
        <v>168</v>
      </c>
      <c r="C31" s="113">
        <v>8.5192651303431521</v>
      </c>
      <c r="D31" s="115">
        <v>3719</v>
      </c>
      <c r="E31" s="114">
        <v>3916</v>
      </c>
      <c r="F31" s="114">
        <v>3910</v>
      </c>
      <c r="G31" s="114">
        <v>3903</v>
      </c>
      <c r="H31" s="140">
        <v>3824</v>
      </c>
      <c r="I31" s="115">
        <v>-105</v>
      </c>
      <c r="J31" s="116">
        <v>-2.74581589958159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0.78801484400054977</v>
      </c>
      <c r="D34" s="115">
        <v>344</v>
      </c>
      <c r="E34" s="114">
        <v>315</v>
      </c>
      <c r="F34" s="114">
        <v>328</v>
      </c>
      <c r="G34" s="114">
        <v>321</v>
      </c>
      <c r="H34" s="140">
        <v>312</v>
      </c>
      <c r="I34" s="115">
        <v>32</v>
      </c>
      <c r="J34" s="116">
        <v>10.256410256410257</v>
      </c>
    </row>
    <row r="35" spans="1:10" s="110" customFormat="1" ht="24.95" customHeight="1" x14ac:dyDescent="0.2">
      <c r="A35" s="292" t="s">
        <v>171</v>
      </c>
      <c r="B35" s="293" t="s">
        <v>172</v>
      </c>
      <c r="C35" s="113">
        <v>14.381270903010034</v>
      </c>
      <c r="D35" s="115">
        <v>6278</v>
      </c>
      <c r="E35" s="114">
        <v>6390</v>
      </c>
      <c r="F35" s="114">
        <v>6461</v>
      </c>
      <c r="G35" s="114">
        <v>6582</v>
      </c>
      <c r="H35" s="140">
        <v>6560</v>
      </c>
      <c r="I35" s="115">
        <v>-282</v>
      </c>
      <c r="J35" s="116">
        <v>-4.2987804878048781</v>
      </c>
    </row>
    <row r="36" spans="1:10" s="110" customFormat="1" ht="24.95" customHeight="1" x14ac:dyDescent="0.2">
      <c r="A36" s="294" t="s">
        <v>173</v>
      </c>
      <c r="B36" s="295" t="s">
        <v>174</v>
      </c>
      <c r="C36" s="125">
        <v>84.826132771338251</v>
      </c>
      <c r="D36" s="143">
        <v>37030</v>
      </c>
      <c r="E36" s="144">
        <v>38337</v>
      </c>
      <c r="F36" s="144">
        <v>38224</v>
      </c>
      <c r="G36" s="144">
        <v>38708</v>
      </c>
      <c r="H36" s="145">
        <v>37946</v>
      </c>
      <c r="I36" s="143">
        <v>-916</v>
      </c>
      <c r="J36" s="146">
        <v>-2.4139566752753914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43654</v>
      </c>
      <c r="F11" s="264">
        <v>45044</v>
      </c>
      <c r="G11" s="264">
        <v>45014</v>
      </c>
      <c r="H11" s="264">
        <v>45613</v>
      </c>
      <c r="I11" s="265">
        <v>44820</v>
      </c>
      <c r="J11" s="263">
        <v>-1166</v>
      </c>
      <c r="K11" s="266">
        <v>-2.6015171798304326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48.268199935859258</v>
      </c>
      <c r="E13" s="115">
        <v>21071</v>
      </c>
      <c r="F13" s="114">
        <v>21535</v>
      </c>
      <c r="G13" s="114">
        <v>21858</v>
      </c>
      <c r="H13" s="114">
        <v>21980</v>
      </c>
      <c r="I13" s="140">
        <v>21899</v>
      </c>
      <c r="J13" s="115">
        <v>-828</v>
      </c>
      <c r="K13" s="116">
        <v>-3.7809945659619162</v>
      </c>
    </row>
    <row r="14" spans="1:15" ht="15.95" customHeight="1" x14ac:dyDescent="0.2">
      <c r="A14" s="306" t="s">
        <v>230</v>
      </c>
      <c r="B14" s="307"/>
      <c r="C14" s="308"/>
      <c r="D14" s="113">
        <v>36.855729142804783</v>
      </c>
      <c r="E14" s="115">
        <v>16089</v>
      </c>
      <c r="F14" s="114">
        <v>16824</v>
      </c>
      <c r="G14" s="114">
        <v>16767</v>
      </c>
      <c r="H14" s="114">
        <v>16856</v>
      </c>
      <c r="I14" s="140">
        <v>16472</v>
      </c>
      <c r="J14" s="115">
        <v>-383</v>
      </c>
      <c r="K14" s="116">
        <v>-2.3251578436134044</v>
      </c>
    </row>
    <row r="15" spans="1:15" ht="15.95" customHeight="1" x14ac:dyDescent="0.2">
      <c r="A15" s="306" t="s">
        <v>231</v>
      </c>
      <c r="B15" s="307"/>
      <c r="C15" s="308"/>
      <c r="D15" s="113">
        <v>4.6204242452008977</v>
      </c>
      <c r="E15" s="115">
        <v>2017</v>
      </c>
      <c r="F15" s="114">
        <v>2047</v>
      </c>
      <c r="G15" s="114">
        <v>2078</v>
      </c>
      <c r="H15" s="114">
        <v>2017</v>
      </c>
      <c r="I15" s="140">
        <v>1988</v>
      </c>
      <c r="J15" s="115">
        <v>29</v>
      </c>
      <c r="K15" s="116">
        <v>1.4587525150905432</v>
      </c>
    </row>
    <row r="16" spans="1:15" ht="15.95" customHeight="1" x14ac:dyDescent="0.2">
      <c r="A16" s="306" t="s">
        <v>232</v>
      </c>
      <c r="B16" s="307"/>
      <c r="C16" s="308"/>
      <c r="D16" s="113">
        <v>7.1700187840747702</v>
      </c>
      <c r="E16" s="115">
        <v>3130</v>
      </c>
      <c r="F16" s="114">
        <v>3250</v>
      </c>
      <c r="G16" s="114">
        <v>2942</v>
      </c>
      <c r="H16" s="114">
        <v>3345</v>
      </c>
      <c r="I16" s="140">
        <v>3105</v>
      </c>
      <c r="J16" s="115">
        <v>25</v>
      </c>
      <c r="K16" s="116">
        <v>0.80515297906602257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0.53145187153525453</v>
      </c>
      <c r="E18" s="115">
        <v>232</v>
      </c>
      <c r="F18" s="114">
        <v>241</v>
      </c>
      <c r="G18" s="114">
        <v>232</v>
      </c>
      <c r="H18" s="114">
        <v>224</v>
      </c>
      <c r="I18" s="140">
        <v>220</v>
      </c>
      <c r="J18" s="115">
        <v>12</v>
      </c>
      <c r="K18" s="116">
        <v>5.4545454545454541</v>
      </c>
    </row>
    <row r="19" spans="1:11" ht="14.1" customHeight="1" x14ac:dyDescent="0.2">
      <c r="A19" s="306" t="s">
        <v>235</v>
      </c>
      <c r="B19" s="307" t="s">
        <v>236</v>
      </c>
      <c r="C19" s="308"/>
      <c r="D19" s="113">
        <v>0.31383149310487013</v>
      </c>
      <c r="E19" s="115">
        <v>137</v>
      </c>
      <c r="F19" s="114">
        <v>159</v>
      </c>
      <c r="G19" s="114">
        <v>142</v>
      </c>
      <c r="H19" s="114">
        <v>133</v>
      </c>
      <c r="I19" s="140">
        <v>130</v>
      </c>
      <c r="J19" s="115">
        <v>7</v>
      </c>
      <c r="K19" s="116">
        <v>5.384615384615385</v>
      </c>
    </row>
    <row r="20" spans="1:11" ht="14.1" customHeight="1" x14ac:dyDescent="0.2">
      <c r="A20" s="306">
        <v>12</v>
      </c>
      <c r="B20" s="307" t="s">
        <v>237</v>
      </c>
      <c r="C20" s="308"/>
      <c r="D20" s="113">
        <v>0.81092225225637971</v>
      </c>
      <c r="E20" s="115">
        <v>354</v>
      </c>
      <c r="F20" s="114">
        <v>369</v>
      </c>
      <c r="G20" s="114">
        <v>365</v>
      </c>
      <c r="H20" s="114">
        <v>363</v>
      </c>
      <c r="I20" s="140">
        <v>342</v>
      </c>
      <c r="J20" s="115">
        <v>12</v>
      </c>
      <c r="K20" s="116">
        <v>3.5087719298245612</v>
      </c>
    </row>
    <row r="21" spans="1:11" ht="14.1" customHeight="1" x14ac:dyDescent="0.2">
      <c r="A21" s="306">
        <v>21</v>
      </c>
      <c r="B21" s="307" t="s">
        <v>238</v>
      </c>
      <c r="C21" s="308"/>
      <c r="D21" s="113">
        <v>0.10079259632565171</v>
      </c>
      <c r="E21" s="115">
        <v>44</v>
      </c>
      <c r="F21" s="114">
        <v>48</v>
      </c>
      <c r="G21" s="114">
        <v>50</v>
      </c>
      <c r="H21" s="114">
        <v>53</v>
      </c>
      <c r="I21" s="140">
        <v>55</v>
      </c>
      <c r="J21" s="115">
        <v>-11</v>
      </c>
      <c r="K21" s="116">
        <v>-20</v>
      </c>
    </row>
    <row r="22" spans="1:11" ht="14.1" customHeight="1" x14ac:dyDescent="0.2">
      <c r="A22" s="306">
        <v>22</v>
      </c>
      <c r="B22" s="307" t="s">
        <v>239</v>
      </c>
      <c r="C22" s="308"/>
      <c r="D22" s="113">
        <v>0.52687038988408852</v>
      </c>
      <c r="E22" s="115">
        <v>230</v>
      </c>
      <c r="F22" s="114">
        <v>244</v>
      </c>
      <c r="G22" s="114">
        <v>231</v>
      </c>
      <c r="H22" s="114">
        <v>235</v>
      </c>
      <c r="I22" s="140">
        <v>244</v>
      </c>
      <c r="J22" s="115">
        <v>-14</v>
      </c>
      <c r="K22" s="116">
        <v>-5.7377049180327866</v>
      </c>
    </row>
    <row r="23" spans="1:11" ht="14.1" customHeight="1" x14ac:dyDescent="0.2">
      <c r="A23" s="306">
        <v>23</v>
      </c>
      <c r="B23" s="307" t="s">
        <v>240</v>
      </c>
      <c r="C23" s="308"/>
      <c r="D23" s="113">
        <v>0.34132038301186601</v>
      </c>
      <c r="E23" s="115">
        <v>149</v>
      </c>
      <c r="F23" s="114">
        <v>154</v>
      </c>
      <c r="G23" s="114">
        <v>153</v>
      </c>
      <c r="H23" s="114">
        <v>160</v>
      </c>
      <c r="I23" s="140">
        <v>196</v>
      </c>
      <c r="J23" s="115">
        <v>-47</v>
      </c>
      <c r="K23" s="116">
        <v>-23.979591836734695</v>
      </c>
    </row>
    <row r="24" spans="1:11" ht="14.1" customHeight="1" x14ac:dyDescent="0.2">
      <c r="A24" s="306">
        <v>24</v>
      </c>
      <c r="B24" s="307" t="s">
        <v>241</v>
      </c>
      <c r="C24" s="308"/>
      <c r="D24" s="113">
        <v>1.4729463508498648</v>
      </c>
      <c r="E24" s="115">
        <v>643</v>
      </c>
      <c r="F24" s="114">
        <v>654</v>
      </c>
      <c r="G24" s="114">
        <v>657</v>
      </c>
      <c r="H24" s="114">
        <v>696</v>
      </c>
      <c r="I24" s="140">
        <v>695</v>
      </c>
      <c r="J24" s="115">
        <v>-52</v>
      </c>
      <c r="K24" s="116">
        <v>-7.4820143884892083</v>
      </c>
    </row>
    <row r="25" spans="1:11" ht="14.1" customHeight="1" x14ac:dyDescent="0.2">
      <c r="A25" s="306">
        <v>25</v>
      </c>
      <c r="B25" s="307" t="s">
        <v>242</v>
      </c>
      <c r="C25" s="308"/>
      <c r="D25" s="113">
        <v>1.5325056123150227</v>
      </c>
      <c r="E25" s="115">
        <v>669</v>
      </c>
      <c r="F25" s="114">
        <v>697</v>
      </c>
      <c r="G25" s="114">
        <v>699</v>
      </c>
      <c r="H25" s="114">
        <v>718</v>
      </c>
      <c r="I25" s="140">
        <v>721</v>
      </c>
      <c r="J25" s="115">
        <v>-52</v>
      </c>
      <c r="K25" s="116">
        <v>-7.212205270457698</v>
      </c>
    </row>
    <row r="26" spans="1:11" ht="14.1" customHeight="1" x14ac:dyDescent="0.2">
      <c r="A26" s="306">
        <v>26</v>
      </c>
      <c r="B26" s="307" t="s">
        <v>243</v>
      </c>
      <c r="C26" s="308"/>
      <c r="D26" s="113">
        <v>1.1293352270124157</v>
      </c>
      <c r="E26" s="115">
        <v>493</v>
      </c>
      <c r="F26" s="114">
        <v>507</v>
      </c>
      <c r="G26" s="114">
        <v>514</v>
      </c>
      <c r="H26" s="114">
        <v>518</v>
      </c>
      <c r="I26" s="140">
        <v>521</v>
      </c>
      <c r="J26" s="115">
        <v>-28</v>
      </c>
      <c r="K26" s="116">
        <v>-5.3742802303262955</v>
      </c>
    </row>
    <row r="27" spans="1:11" ht="14.1" customHeight="1" x14ac:dyDescent="0.2">
      <c r="A27" s="306">
        <v>27</v>
      </c>
      <c r="B27" s="307" t="s">
        <v>244</v>
      </c>
      <c r="C27" s="308"/>
      <c r="D27" s="113">
        <v>0.49250927750034362</v>
      </c>
      <c r="E27" s="115">
        <v>215</v>
      </c>
      <c r="F27" s="114">
        <v>202</v>
      </c>
      <c r="G27" s="114">
        <v>195</v>
      </c>
      <c r="H27" s="114">
        <v>197</v>
      </c>
      <c r="I27" s="140">
        <v>198</v>
      </c>
      <c r="J27" s="115">
        <v>17</v>
      </c>
      <c r="K27" s="116">
        <v>8.5858585858585865</v>
      </c>
    </row>
    <row r="28" spans="1:11" ht="14.1" customHeight="1" x14ac:dyDescent="0.2">
      <c r="A28" s="306">
        <v>28</v>
      </c>
      <c r="B28" s="307" t="s">
        <v>245</v>
      </c>
      <c r="C28" s="308"/>
      <c r="D28" s="113">
        <v>0.25885371329087825</v>
      </c>
      <c r="E28" s="115">
        <v>113</v>
      </c>
      <c r="F28" s="114">
        <v>116</v>
      </c>
      <c r="G28" s="114">
        <v>111</v>
      </c>
      <c r="H28" s="114">
        <v>116</v>
      </c>
      <c r="I28" s="140">
        <v>113</v>
      </c>
      <c r="J28" s="115">
        <v>0</v>
      </c>
      <c r="K28" s="116">
        <v>0</v>
      </c>
    </row>
    <row r="29" spans="1:11" ht="14.1" customHeight="1" x14ac:dyDescent="0.2">
      <c r="A29" s="306">
        <v>29</v>
      </c>
      <c r="B29" s="307" t="s">
        <v>246</v>
      </c>
      <c r="C29" s="308"/>
      <c r="D29" s="113">
        <v>2.8473908461996609</v>
      </c>
      <c r="E29" s="115">
        <v>1243</v>
      </c>
      <c r="F29" s="114">
        <v>1395</v>
      </c>
      <c r="G29" s="114">
        <v>1363</v>
      </c>
      <c r="H29" s="114">
        <v>1364</v>
      </c>
      <c r="I29" s="140">
        <v>1323</v>
      </c>
      <c r="J29" s="115">
        <v>-80</v>
      </c>
      <c r="K29" s="116">
        <v>-6.0468631897203329</v>
      </c>
    </row>
    <row r="30" spans="1:11" ht="14.1" customHeight="1" x14ac:dyDescent="0.2">
      <c r="A30" s="306" t="s">
        <v>247</v>
      </c>
      <c r="B30" s="307" t="s">
        <v>248</v>
      </c>
      <c r="C30" s="308"/>
      <c r="D30" s="113">
        <v>0.50625372245384159</v>
      </c>
      <c r="E30" s="115">
        <v>221</v>
      </c>
      <c r="F30" s="114">
        <v>240</v>
      </c>
      <c r="G30" s="114">
        <v>232</v>
      </c>
      <c r="H30" s="114">
        <v>228</v>
      </c>
      <c r="I30" s="140">
        <v>237</v>
      </c>
      <c r="J30" s="115">
        <v>-16</v>
      </c>
      <c r="K30" s="116">
        <v>-6.7510548523206753</v>
      </c>
    </row>
    <row r="31" spans="1:11" ht="14.1" customHeight="1" x14ac:dyDescent="0.2">
      <c r="A31" s="306" t="s">
        <v>249</v>
      </c>
      <c r="B31" s="307" t="s">
        <v>250</v>
      </c>
      <c r="C31" s="308"/>
      <c r="D31" s="113">
        <v>2.3296834196179046</v>
      </c>
      <c r="E31" s="115">
        <v>1017</v>
      </c>
      <c r="F31" s="114">
        <v>1148</v>
      </c>
      <c r="G31" s="114">
        <v>1125</v>
      </c>
      <c r="H31" s="114">
        <v>1130</v>
      </c>
      <c r="I31" s="140">
        <v>1081</v>
      </c>
      <c r="J31" s="115">
        <v>-64</v>
      </c>
      <c r="K31" s="116">
        <v>-5.9204440333024975</v>
      </c>
    </row>
    <row r="32" spans="1:11" ht="14.1" customHeight="1" x14ac:dyDescent="0.2">
      <c r="A32" s="306">
        <v>31</v>
      </c>
      <c r="B32" s="307" t="s">
        <v>251</v>
      </c>
      <c r="C32" s="308"/>
      <c r="D32" s="113">
        <v>0.1809685252210565</v>
      </c>
      <c r="E32" s="115">
        <v>79</v>
      </c>
      <c r="F32" s="114">
        <v>71</v>
      </c>
      <c r="G32" s="114">
        <v>73</v>
      </c>
      <c r="H32" s="114">
        <v>79</v>
      </c>
      <c r="I32" s="140">
        <v>69</v>
      </c>
      <c r="J32" s="115">
        <v>10</v>
      </c>
      <c r="K32" s="116">
        <v>14.492753623188406</v>
      </c>
    </row>
    <row r="33" spans="1:11" ht="14.1" customHeight="1" x14ac:dyDescent="0.2">
      <c r="A33" s="306">
        <v>32</v>
      </c>
      <c r="B33" s="307" t="s">
        <v>252</v>
      </c>
      <c r="C33" s="308"/>
      <c r="D33" s="113">
        <v>0.90484262610528243</v>
      </c>
      <c r="E33" s="115">
        <v>395</v>
      </c>
      <c r="F33" s="114">
        <v>402</v>
      </c>
      <c r="G33" s="114">
        <v>396</v>
      </c>
      <c r="H33" s="114">
        <v>388</v>
      </c>
      <c r="I33" s="140">
        <v>404</v>
      </c>
      <c r="J33" s="115">
        <v>-9</v>
      </c>
      <c r="K33" s="116">
        <v>-2.2277227722772279</v>
      </c>
    </row>
    <row r="34" spans="1:11" ht="14.1" customHeight="1" x14ac:dyDescent="0.2">
      <c r="A34" s="306">
        <v>33</v>
      </c>
      <c r="B34" s="307" t="s">
        <v>253</v>
      </c>
      <c r="C34" s="308"/>
      <c r="D34" s="113">
        <v>0.59559261465157831</v>
      </c>
      <c r="E34" s="115">
        <v>260</v>
      </c>
      <c r="F34" s="114">
        <v>267</v>
      </c>
      <c r="G34" s="114">
        <v>262</v>
      </c>
      <c r="H34" s="114">
        <v>257</v>
      </c>
      <c r="I34" s="140">
        <v>254</v>
      </c>
      <c r="J34" s="115">
        <v>6</v>
      </c>
      <c r="K34" s="116">
        <v>2.3622047244094486</v>
      </c>
    </row>
    <row r="35" spans="1:11" ht="14.1" customHeight="1" x14ac:dyDescent="0.2">
      <c r="A35" s="306">
        <v>34</v>
      </c>
      <c r="B35" s="307" t="s">
        <v>254</v>
      </c>
      <c r="C35" s="308"/>
      <c r="D35" s="113">
        <v>4.2791038621890323</v>
      </c>
      <c r="E35" s="115">
        <v>1868</v>
      </c>
      <c r="F35" s="114">
        <v>1868</v>
      </c>
      <c r="G35" s="114">
        <v>1852</v>
      </c>
      <c r="H35" s="114">
        <v>1843</v>
      </c>
      <c r="I35" s="140">
        <v>1825</v>
      </c>
      <c r="J35" s="115">
        <v>43</v>
      </c>
      <c r="K35" s="116">
        <v>2.3561643835616439</v>
      </c>
    </row>
    <row r="36" spans="1:11" ht="14.1" customHeight="1" x14ac:dyDescent="0.2">
      <c r="A36" s="306">
        <v>41</v>
      </c>
      <c r="B36" s="307" t="s">
        <v>255</v>
      </c>
      <c r="C36" s="308"/>
      <c r="D36" s="113">
        <v>0.16264259861639255</v>
      </c>
      <c r="E36" s="115">
        <v>71</v>
      </c>
      <c r="F36" s="114">
        <v>76</v>
      </c>
      <c r="G36" s="114">
        <v>78</v>
      </c>
      <c r="H36" s="114">
        <v>85</v>
      </c>
      <c r="I36" s="140">
        <v>83</v>
      </c>
      <c r="J36" s="115">
        <v>-12</v>
      </c>
      <c r="K36" s="116">
        <v>-14.457831325301205</v>
      </c>
    </row>
    <row r="37" spans="1:11" ht="14.1" customHeight="1" x14ac:dyDescent="0.2">
      <c r="A37" s="306">
        <v>42</v>
      </c>
      <c r="B37" s="307" t="s">
        <v>256</v>
      </c>
      <c r="C37" s="308"/>
      <c r="D37" s="113" t="s">
        <v>513</v>
      </c>
      <c r="E37" s="115" t="s">
        <v>513</v>
      </c>
      <c r="F37" s="114" t="s">
        <v>513</v>
      </c>
      <c r="G37" s="114" t="s">
        <v>513</v>
      </c>
      <c r="H37" s="114" t="s">
        <v>513</v>
      </c>
      <c r="I37" s="140">
        <v>14</v>
      </c>
      <c r="J37" s="115" t="s">
        <v>513</v>
      </c>
      <c r="K37" s="116" t="s">
        <v>513</v>
      </c>
    </row>
    <row r="38" spans="1:11" ht="14.1" customHeight="1" x14ac:dyDescent="0.2">
      <c r="A38" s="306">
        <v>43</v>
      </c>
      <c r="B38" s="307" t="s">
        <v>257</v>
      </c>
      <c r="C38" s="308"/>
      <c r="D38" s="113">
        <v>0.51312594493059061</v>
      </c>
      <c r="E38" s="115">
        <v>224</v>
      </c>
      <c r="F38" s="114">
        <v>218</v>
      </c>
      <c r="G38" s="114">
        <v>213</v>
      </c>
      <c r="H38" s="114">
        <v>207</v>
      </c>
      <c r="I38" s="140">
        <v>199</v>
      </c>
      <c r="J38" s="115">
        <v>25</v>
      </c>
      <c r="K38" s="116">
        <v>12.562814070351759</v>
      </c>
    </row>
    <row r="39" spans="1:11" ht="14.1" customHeight="1" x14ac:dyDescent="0.2">
      <c r="A39" s="306">
        <v>51</v>
      </c>
      <c r="B39" s="307" t="s">
        <v>258</v>
      </c>
      <c r="C39" s="308"/>
      <c r="D39" s="113">
        <v>6.0475557795391026</v>
      </c>
      <c r="E39" s="115">
        <v>2640</v>
      </c>
      <c r="F39" s="114">
        <v>2645</v>
      </c>
      <c r="G39" s="114">
        <v>2664</v>
      </c>
      <c r="H39" s="114">
        <v>2637</v>
      </c>
      <c r="I39" s="140">
        <v>2676</v>
      </c>
      <c r="J39" s="115">
        <v>-36</v>
      </c>
      <c r="K39" s="116">
        <v>-1.3452914798206279</v>
      </c>
    </row>
    <row r="40" spans="1:11" ht="14.1" customHeight="1" x14ac:dyDescent="0.2">
      <c r="A40" s="306" t="s">
        <v>259</v>
      </c>
      <c r="B40" s="307" t="s">
        <v>260</v>
      </c>
      <c r="C40" s="308"/>
      <c r="D40" s="113">
        <v>5.9284372566087873</v>
      </c>
      <c r="E40" s="115">
        <v>2588</v>
      </c>
      <c r="F40" s="114">
        <v>2591</v>
      </c>
      <c r="G40" s="114">
        <v>2608</v>
      </c>
      <c r="H40" s="114">
        <v>2578</v>
      </c>
      <c r="I40" s="140">
        <v>2622</v>
      </c>
      <c r="J40" s="115">
        <v>-34</v>
      </c>
      <c r="K40" s="116">
        <v>-1.2967200610221206</v>
      </c>
    </row>
    <row r="41" spans="1:11" ht="14.1" customHeight="1" x14ac:dyDescent="0.2">
      <c r="A41" s="306"/>
      <c r="B41" s="307" t="s">
        <v>261</v>
      </c>
      <c r="C41" s="308"/>
      <c r="D41" s="113">
        <v>4.576900169514821</v>
      </c>
      <c r="E41" s="115">
        <v>1998</v>
      </c>
      <c r="F41" s="114">
        <v>1986</v>
      </c>
      <c r="G41" s="114">
        <v>2016</v>
      </c>
      <c r="H41" s="114">
        <v>1987</v>
      </c>
      <c r="I41" s="140">
        <v>1977</v>
      </c>
      <c r="J41" s="115">
        <v>21</v>
      </c>
      <c r="K41" s="116">
        <v>1.062215477996965</v>
      </c>
    </row>
    <row r="42" spans="1:11" ht="14.1" customHeight="1" x14ac:dyDescent="0.2">
      <c r="A42" s="306">
        <v>52</v>
      </c>
      <c r="B42" s="307" t="s">
        <v>262</v>
      </c>
      <c r="C42" s="308"/>
      <c r="D42" s="113">
        <v>4.0339945938516513</v>
      </c>
      <c r="E42" s="115">
        <v>1761</v>
      </c>
      <c r="F42" s="114">
        <v>1795</v>
      </c>
      <c r="G42" s="114">
        <v>1722</v>
      </c>
      <c r="H42" s="114">
        <v>1711</v>
      </c>
      <c r="I42" s="140">
        <v>1602</v>
      </c>
      <c r="J42" s="115">
        <v>159</v>
      </c>
      <c r="K42" s="116">
        <v>9.9250936329588022</v>
      </c>
    </row>
    <row r="43" spans="1:11" ht="14.1" customHeight="1" x14ac:dyDescent="0.2">
      <c r="A43" s="306" t="s">
        <v>263</v>
      </c>
      <c r="B43" s="307" t="s">
        <v>264</v>
      </c>
      <c r="C43" s="308"/>
      <c r="D43" s="113">
        <v>3.942364960828332</v>
      </c>
      <c r="E43" s="115">
        <v>1721</v>
      </c>
      <c r="F43" s="114">
        <v>1750</v>
      </c>
      <c r="G43" s="114">
        <v>1675</v>
      </c>
      <c r="H43" s="114">
        <v>1669</v>
      </c>
      <c r="I43" s="140">
        <v>1560</v>
      </c>
      <c r="J43" s="115">
        <v>161</v>
      </c>
      <c r="K43" s="116">
        <v>10.320512820512821</v>
      </c>
    </row>
    <row r="44" spans="1:11" ht="14.1" customHeight="1" x14ac:dyDescent="0.2">
      <c r="A44" s="306">
        <v>53</v>
      </c>
      <c r="B44" s="307" t="s">
        <v>265</v>
      </c>
      <c r="C44" s="308"/>
      <c r="D44" s="113">
        <v>1.2095111559078207</v>
      </c>
      <c r="E44" s="115">
        <v>528</v>
      </c>
      <c r="F44" s="114">
        <v>551</v>
      </c>
      <c r="G44" s="114">
        <v>556</v>
      </c>
      <c r="H44" s="114">
        <v>544</v>
      </c>
      <c r="I44" s="140">
        <v>545</v>
      </c>
      <c r="J44" s="115">
        <v>-17</v>
      </c>
      <c r="K44" s="116">
        <v>-3.1192660550458715</v>
      </c>
    </row>
    <row r="45" spans="1:11" ht="14.1" customHeight="1" x14ac:dyDescent="0.2">
      <c r="A45" s="306" t="s">
        <v>266</v>
      </c>
      <c r="B45" s="307" t="s">
        <v>267</v>
      </c>
      <c r="C45" s="308"/>
      <c r="D45" s="113">
        <v>1.1843130068264076</v>
      </c>
      <c r="E45" s="115">
        <v>517</v>
      </c>
      <c r="F45" s="114">
        <v>540</v>
      </c>
      <c r="G45" s="114">
        <v>544</v>
      </c>
      <c r="H45" s="114">
        <v>533</v>
      </c>
      <c r="I45" s="140">
        <v>534</v>
      </c>
      <c r="J45" s="115">
        <v>-17</v>
      </c>
      <c r="K45" s="116">
        <v>-3.1835205992509361</v>
      </c>
    </row>
    <row r="46" spans="1:11" ht="14.1" customHeight="1" x14ac:dyDescent="0.2">
      <c r="A46" s="306">
        <v>54</v>
      </c>
      <c r="B46" s="307" t="s">
        <v>268</v>
      </c>
      <c r="C46" s="308"/>
      <c r="D46" s="113">
        <v>10.771063361891235</v>
      </c>
      <c r="E46" s="115">
        <v>4702</v>
      </c>
      <c r="F46" s="114">
        <v>4753</v>
      </c>
      <c r="G46" s="114">
        <v>4820</v>
      </c>
      <c r="H46" s="114">
        <v>4793</v>
      </c>
      <c r="I46" s="140">
        <v>4807</v>
      </c>
      <c r="J46" s="115">
        <v>-105</v>
      </c>
      <c r="K46" s="116">
        <v>-2.1843145412939462</v>
      </c>
    </row>
    <row r="47" spans="1:11" ht="14.1" customHeight="1" x14ac:dyDescent="0.2">
      <c r="A47" s="306">
        <v>61</v>
      </c>
      <c r="B47" s="307" t="s">
        <v>269</v>
      </c>
      <c r="C47" s="308"/>
      <c r="D47" s="113">
        <v>0.72387410088422599</v>
      </c>
      <c r="E47" s="115">
        <v>316</v>
      </c>
      <c r="F47" s="114">
        <v>331</v>
      </c>
      <c r="G47" s="114">
        <v>323</v>
      </c>
      <c r="H47" s="114">
        <v>316</v>
      </c>
      <c r="I47" s="140">
        <v>303</v>
      </c>
      <c r="J47" s="115">
        <v>13</v>
      </c>
      <c r="K47" s="116">
        <v>4.2904290429042904</v>
      </c>
    </row>
    <row r="48" spans="1:11" ht="14.1" customHeight="1" x14ac:dyDescent="0.2">
      <c r="A48" s="306">
        <v>62</v>
      </c>
      <c r="B48" s="307" t="s">
        <v>270</v>
      </c>
      <c r="C48" s="308"/>
      <c r="D48" s="113">
        <v>21.789526732945436</v>
      </c>
      <c r="E48" s="115">
        <v>9512</v>
      </c>
      <c r="F48" s="114">
        <v>9603</v>
      </c>
      <c r="G48" s="114">
        <v>9793</v>
      </c>
      <c r="H48" s="114">
        <v>10008</v>
      </c>
      <c r="I48" s="140">
        <v>9903</v>
      </c>
      <c r="J48" s="115">
        <v>-391</v>
      </c>
      <c r="K48" s="116">
        <v>-3.9482984954054325</v>
      </c>
    </row>
    <row r="49" spans="1:11" ht="14.1" customHeight="1" x14ac:dyDescent="0.2">
      <c r="A49" s="306">
        <v>63</v>
      </c>
      <c r="B49" s="307" t="s">
        <v>271</v>
      </c>
      <c r="C49" s="308"/>
      <c r="D49" s="113">
        <v>6.9615613689467173</v>
      </c>
      <c r="E49" s="115">
        <v>3039</v>
      </c>
      <c r="F49" s="114">
        <v>3593</v>
      </c>
      <c r="G49" s="114">
        <v>3761</v>
      </c>
      <c r="H49" s="114">
        <v>3719</v>
      </c>
      <c r="I49" s="140">
        <v>3437</v>
      </c>
      <c r="J49" s="115">
        <v>-398</v>
      </c>
      <c r="K49" s="116">
        <v>-11.579866162350887</v>
      </c>
    </row>
    <row r="50" spans="1:11" ht="14.1" customHeight="1" x14ac:dyDescent="0.2">
      <c r="A50" s="306" t="s">
        <v>272</v>
      </c>
      <c r="B50" s="307" t="s">
        <v>273</v>
      </c>
      <c r="C50" s="308"/>
      <c r="D50" s="113">
        <v>0.32070371558161909</v>
      </c>
      <c r="E50" s="115">
        <v>140</v>
      </c>
      <c r="F50" s="114">
        <v>161</v>
      </c>
      <c r="G50" s="114">
        <v>161</v>
      </c>
      <c r="H50" s="114">
        <v>158</v>
      </c>
      <c r="I50" s="140">
        <v>156</v>
      </c>
      <c r="J50" s="115">
        <v>-16</v>
      </c>
      <c r="K50" s="116">
        <v>-10.256410256410257</v>
      </c>
    </row>
    <row r="51" spans="1:11" ht="14.1" customHeight="1" x14ac:dyDescent="0.2">
      <c r="A51" s="306" t="s">
        <v>274</v>
      </c>
      <c r="B51" s="307" t="s">
        <v>275</v>
      </c>
      <c r="C51" s="308"/>
      <c r="D51" s="113">
        <v>6.443853942364961</v>
      </c>
      <c r="E51" s="115">
        <v>2813</v>
      </c>
      <c r="F51" s="114">
        <v>3345</v>
      </c>
      <c r="G51" s="114">
        <v>3505</v>
      </c>
      <c r="H51" s="114">
        <v>3470</v>
      </c>
      <c r="I51" s="140">
        <v>3191</v>
      </c>
      <c r="J51" s="115">
        <v>-378</v>
      </c>
      <c r="K51" s="116">
        <v>-11.845816358508305</v>
      </c>
    </row>
    <row r="52" spans="1:11" ht="14.1" customHeight="1" x14ac:dyDescent="0.2">
      <c r="A52" s="306">
        <v>71</v>
      </c>
      <c r="B52" s="307" t="s">
        <v>276</v>
      </c>
      <c r="C52" s="308"/>
      <c r="D52" s="113">
        <v>12.550968983369222</v>
      </c>
      <c r="E52" s="115">
        <v>5479</v>
      </c>
      <c r="F52" s="114">
        <v>5527</v>
      </c>
      <c r="G52" s="114">
        <v>5535</v>
      </c>
      <c r="H52" s="114">
        <v>5535</v>
      </c>
      <c r="I52" s="140">
        <v>5519</v>
      </c>
      <c r="J52" s="115">
        <v>-40</v>
      </c>
      <c r="K52" s="116">
        <v>-0.72476897988766076</v>
      </c>
    </row>
    <row r="53" spans="1:11" ht="14.1" customHeight="1" x14ac:dyDescent="0.2">
      <c r="A53" s="306" t="s">
        <v>277</v>
      </c>
      <c r="B53" s="307" t="s">
        <v>278</v>
      </c>
      <c r="C53" s="308"/>
      <c r="D53" s="113">
        <v>0.95065744261694229</v>
      </c>
      <c r="E53" s="115">
        <v>415</v>
      </c>
      <c r="F53" s="114">
        <v>403</v>
      </c>
      <c r="G53" s="114">
        <v>396</v>
      </c>
      <c r="H53" s="114">
        <v>389</v>
      </c>
      <c r="I53" s="140">
        <v>388</v>
      </c>
      <c r="J53" s="115">
        <v>27</v>
      </c>
      <c r="K53" s="116">
        <v>6.9587628865979383</v>
      </c>
    </row>
    <row r="54" spans="1:11" ht="14.1" customHeight="1" x14ac:dyDescent="0.2">
      <c r="A54" s="306" t="s">
        <v>279</v>
      </c>
      <c r="B54" s="307" t="s">
        <v>280</v>
      </c>
      <c r="C54" s="308"/>
      <c r="D54" s="113">
        <v>11.258991157740413</v>
      </c>
      <c r="E54" s="115">
        <v>4915</v>
      </c>
      <c r="F54" s="114">
        <v>4981</v>
      </c>
      <c r="G54" s="114">
        <v>4996</v>
      </c>
      <c r="H54" s="114">
        <v>5013</v>
      </c>
      <c r="I54" s="140">
        <v>5000</v>
      </c>
      <c r="J54" s="115">
        <v>-85</v>
      </c>
      <c r="K54" s="116">
        <v>-1.7</v>
      </c>
    </row>
    <row r="55" spans="1:11" ht="14.1" customHeight="1" x14ac:dyDescent="0.2">
      <c r="A55" s="306">
        <v>72</v>
      </c>
      <c r="B55" s="307" t="s">
        <v>281</v>
      </c>
      <c r="C55" s="308"/>
      <c r="D55" s="113">
        <v>1.0193796673844322</v>
      </c>
      <c r="E55" s="115">
        <v>445</v>
      </c>
      <c r="F55" s="114">
        <v>429</v>
      </c>
      <c r="G55" s="114">
        <v>421</v>
      </c>
      <c r="H55" s="114">
        <v>425</v>
      </c>
      <c r="I55" s="140">
        <v>429</v>
      </c>
      <c r="J55" s="115">
        <v>16</v>
      </c>
      <c r="K55" s="116">
        <v>3.7296037296037294</v>
      </c>
    </row>
    <row r="56" spans="1:11" ht="14.1" customHeight="1" x14ac:dyDescent="0.2">
      <c r="A56" s="306" t="s">
        <v>282</v>
      </c>
      <c r="B56" s="307" t="s">
        <v>283</v>
      </c>
      <c r="C56" s="308"/>
      <c r="D56" s="113">
        <v>0.13973519036056262</v>
      </c>
      <c r="E56" s="115">
        <v>61</v>
      </c>
      <c r="F56" s="114">
        <v>59</v>
      </c>
      <c r="G56" s="114">
        <v>54</v>
      </c>
      <c r="H56" s="114">
        <v>55</v>
      </c>
      <c r="I56" s="140">
        <v>64</v>
      </c>
      <c r="J56" s="115">
        <v>-3</v>
      </c>
      <c r="K56" s="116">
        <v>-4.6875</v>
      </c>
    </row>
    <row r="57" spans="1:11" ht="14.1" customHeight="1" x14ac:dyDescent="0.2">
      <c r="A57" s="306" t="s">
        <v>284</v>
      </c>
      <c r="B57" s="307" t="s">
        <v>285</v>
      </c>
      <c r="C57" s="308"/>
      <c r="D57" s="113">
        <v>0.6551518761167362</v>
      </c>
      <c r="E57" s="115">
        <v>286</v>
      </c>
      <c r="F57" s="114">
        <v>277</v>
      </c>
      <c r="G57" s="114">
        <v>275</v>
      </c>
      <c r="H57" s="114">
        <v>275</v>
      </c>
      <c r="I57" s="140">
        <v>267</v>
      </c>
      <c r="J57" s="115">
        <v>19</v>
      </c>
      <c r="K57" s="116">
        <v>7.1161048689138573</v>
      </c>
    </row>
    <row r="58" spans="1:11" ht="14.1" customHeight="1" x14ac:dyDescent="0.2">
      <c r="A58" s="306">
        <v>73</v>
      </c>
      <c r="B58" s="307" t="s">
        <v>286</v>
      </c>
      <c r="C58" s="308"/>
      <c r="D58" s="113">
        <v>0.64827965363998719</v>
      </c>
      <c r="E58" s="115">
        <v>283</v>
      </c>
      <c r="F58" s="114">
        <v>280</v>
      </c>
      <c r="G58" s="114">
        <v>286</v>
      </c>
      <c r="H58" s="114">
        <v>287</v>
      </c>
      <c r="I58" s="140">
        <v>291</v>
      </c>
      <c r="J58" s="115">
        <v>-8</v>
      </c>
      <c r="K58" s="116">
        <v>-2.7491408934707904</v>
      </c>
    </row>
    <row r="59" spans="1:11" ht="14.1" customHeight="1" x14ac:dyDescent="0.2">
      <c r="A59" s="306" t="s">
        <v>287</v>
      </c>
      <c r="B59" s="307" t="s">
        <v>288</v>
      </c>
      <c r="C59" s="308"/>
      <c r="D59" s="113">
        <v>0.49250927750034362</v>
      </c>
      <c r="E59" s="115">
        <v>215</v>
      </c>
      <c r="F59" s="114">
        <v>212</v>
      </c>
      <c r="G59" s="114">
        <v>213</v>
      </c>
      <c r="H59" s="114">
        <v>215</v>
      </c>
      <c r="I59" s="140">
        <v>213</v>
      </c>
      <c r="J59" s="115">
        <v>2</v>
      </c>
      <c r="K59" s="116">
        <v>0.93896713615023475</v>
      </c>
    </row>
    <row r="60" spans="1:11" ht="14.1" customHeight="1" x14ac:dyDescent="0.2">
      <c r="A60" s="306">
        <v>81</v>
      </c>
      <c r="B60" s="307" t="s">
        <v>289</v>
      </c>
      <c r="C60" s="308"/>
      <c r="D60" s="113">
        <v>3.2047464149906078</v>
      </c>
      <c r="E60" s="115">
        <v>1399</v>
      </c>
      <c r="F60" s="114">
        <v>1421</v>
      </c>
      <c r="G60" s="114">
        <v>1395</v>
      </c>
      <c r="H60" s="114">
        <v>1396</v>
      </c>
      <c r="I60" s="140">
        <v>1403</v>
      </c>
      <c r="J60" s="115">
        <v>-4</v>
      </c>
      <c r="K60" s="116">
        <v>-0.2851033499643621</v>
      </c>
    </row>
    <row r="61" spans="1:11" ht="14.1" customHeight="1" x14ac:dyDescent="0.2">
      <c r="A61" s="306" t="s">
        <v>290</v>
      </c>
      <c r="B61" s="307" t="s">
        <v>291</v>
      </c>
      <c r="C61" s="308"/>
      <c r="D61" s="113">
        <v>1.1636963393961608</v>
      </c>
      <c r="E61" s="115">
        <v>508</v>
      </c>
      <c r="F61" s="114">
        <v>508</v>
      </c>
      <c r="G61" s="114">
        <v>513</v>
      </c>
      <c r="H61" s="114">
        <v>515</v>
      </c>
      <c r="I61" s="140">
        <v>520</v>
      </c>
      <c r="J61" s="115">
        <v>-12</v>
      </c>
      <c r="K61" s="116">
        <v>-2.3076923076923075</v>
      </c>
    </row>
    <row r="62" spans="1:11" ht="14.1" customHeight="1" x14ac:dyDescent="0.2">
      <c r="A62" s="306" t="s">
        <v>292</v>
      </c>
      <c r="B62" s="307" t="s">
        <v>293</v>
      </c>
      <c r="C62" s="308"/>
      <c r="D62" s="113">
        <v>0.99876299995418516</v>
      </c>
      <c r="E62" s="115">
        <v>436</v>
      </c>
      <c r="F62" s="114">
        <v>455</v>
      </c>
      <c r="G62" s="114">
        <v>440</v>
      </c>
      <c r="H62" s="114">
        <v>433</v>
      </c>
      <c r="I62" s="140">
        <v>437</v>
      </c>
      <c r="J62" s="115">
        <v>-1</v>
      </c>
      <c r="K62" s="116">
        <v>-0.2288329519450801</v>
      </c>
    </row>
    <row r="63" spans="1:11" ht="14.1" customHeight="1" x14ac:dyDescent="0.2">
      <c r="A63" s="306"/>
      <c r="B63" s="307" t="s">
        <v>294</v>
      </c>
      <c r="C63" s="308"/>
      <c r="D63" s="113">
        <v>0.84070188298895865</v>
      </c>
      <c r="E63" s="115">
        <v>367</v>
      </c>
      <c r="F63" s="114">
        <v>389</v>
      </c>
      <c r="G63" s="114">
        <v>375</v>
      </c>
      <c r="H63" s="114">
        <v>367</v>
      </c>
      <c r="I63" s="140">
        <v>365</v>
      </c>
      <c r="J63" s="115">
        <v>2</v>
      </c>
      <c r="K63" s="116">
        <v>0.54794520547945202</v>
      </c>
    </row>
    <row r="64" spans="1:11" ht="14.1" customHeight="1" x14ac:dyDescent="0.2">
      <c r="A64" s="306" t="s">
        <v>295</v>
      </c>
      <c r="B64" s="307" t="s">
        <v>296</v>
      </c>
      <c r="C64" s="308"/>
      <c r="D64" s="113">
        <v>0.10079259632565171</v>
      </c>
      <c r="E64" s="115">
        <v>44</v>
      </c>
      <c r="F64" s="114">
        <v>40</v>
      </c>
      <c r="G64" s="114">
        <v>38</v>
      </c>
      <c r="H64" s="114">
        <v>33</v>
      </c>
      <c r="I64" s="140">
        <v>31</v>
      </c>
      <c r="J64" s="115">
        <v>13</v>
      </c>
      <c r="K64" s="116">
        <v>41.935483870967744</v>
      </c>
    </row>
    <row r="65" spans="1:11" ht="14.1" customHeight="1" x14ac:dyDescent="0.2">
      <c r="A65" s="306" t="s">
        <v>297</v>
      </c>
      <c r="B65" s="307" t="s">
        <v>298</v>
      </c>
      <c r="C65" s="308"/>
      <c r="D65" s="113">
        <v>0.68035002519814913</v>
      </c>
      <c r="E65" s="115">
        <v>297</v>
      </c>
      <c r="F65" s="114">
        <v>299</v>
      </c>
      <c r="G65" s="114">
        <v>289</v>
      </c>
      <c r="H65" s="114">
        <v>290</v>
      </c>
      <c r="I65" s="140">
        <v>294</v>
      </c>
      <c r="J65" s="115">
        <v>3</v>
      </c>
      <c r="K65" s="116">
        <v>1.0204081632653061</v>
      </c>
    </row>
    <row r="66" spans="1:11" ht="14.1" customHeight="1" x14ac:dyDescent="0.2">
      <c r="A66" s="306">
        <v>82</v>
      </c>
      <c r="B66" s="307" t="s">
        <v>299</v>
      </c>
      <c r="C66" s="308"/>
      <c r="D66" s="113">
        <v>1.5691574655243505</v>
      </c>
      <c r="E66" s="115">
        <v>685</v>
      </c>
      <c r="F66" s="114">
        <v>732</v>
      </c>
      <c r="G66" s="114">
        <v>735</v>
      </c>
      <c r="H66" s="114">
        <v>754</v>
      </c>
      <c r="I66" s="140">
        <v>734</v>
      </c>
      <c r="J66" s="115">
        <v>-49</v>
      </c>
      <c r="K66" s="116">
        <v>-6.6757493188010901</v>
      </c>
    </row>
    <row r="67" spans="1:11" ht="14.1" customHeight="1" x14ac:dyDescent="0.2">
      <c r="A67" s="306" t="s">
        <v>300</v>
      </c>
      <c r="B67" s="307" t="s">
        <v>301</v>
      </c>
      <c r="C67" s="308"/>
      <c r="D67" s="113">
        <v>0.69638521097723005</v>
      </c>
      <c r="E67" s="115">
        <v>304</v>
      </c>
      <c r="F67" s="114">
        <v>319</v>
      </c>
      <c r="G67" s="114">
        <v>318</v>
      </c>
      <c r="H67" s="114">
        <v>320</v>
      </c>
      <c r="I67" s="140">
        <v>324</v>
      </c>
      <c r="J67" s="115">
        <v>-20</v>
      </c>
      <c r="K67" s="116">
        <v>-6.1728395061728394</v>
      </c>
    </row>
    <row r="68" spans="1:11" ht="14.1" customHeight="1" x14ac:dyDescent="0.2">
      <c r="A68" s="306" t="s">
        <v>302</v>
      </c>
      <c r="B68" s="307" t="s">
        <v>303</v>
      </c>
      <c r="C68" s="308"/>
      <c r="D68" s="113">
        <v>0.51312594493059061</v>
      </c>
      <c r="E68" s="115">
        <v>224</v>
      </c>
      <c r="F68" s="114">
        <v>251</v>
      </c>
      <c r="G68" s="114">
        <v>257</v>
      </c>
      <c r="H68" s="114">
        <v>264</v>
      </c>
      <c r="I68" s="140">
        <v>247</v>
      </c>
      <c r="J68" s="115">
        <v>-23</v>
      </c>
      <c r="K68" s="116">
        <v>-9.3117408906882595</v>
      </c>
    </row>
    <row r="69" spans="1:11" ht="14.1" customHeight="1" x14ac:dyDescent="0.2">
      <c r="A69" s="306">
        <v>83</v>
      </c>
      <c r="B69" s="307" t="s">
        <v>304</v>
      </c>
      <c r="C69" s="308"/>
      <c r="D69" s="113">
        <v>2.480872314106382</v>
      </c>
      <c r="E69" s="115">
        <v>1083</v>
      </c>
      <c r="F69" s="114">
        <v>1070</v>
      </c>
      <c r="G69" s="114">
        <v>1076</v>
      </c>
      <c r="H69" s="114">
        <v>1091</v>
      </c>
      <c r="I69" s="140">
        <v>1101</v>
      </c>
      <c r="J69" s="115">
        <v>-18</v>
      </c>
      <c r="K69" s="116">
        <v>-1.6348773841961852</v>
      </c>
    </row>
    <row r="70" spans="1:11" ht="14.1" customHeight="1" x14ac:dyDescent="0.2">
      <c r="A70" s="306" t="s">
        <v>305</v>
      </c>
      <c r="B70" s="307" t="s">
        <v>306</v>
      </c>
      <c r="C70" s="308"/>
      <c r="D70" s="113">
        <v>1.6974389517569981</v>
      </c>
      <c r="E70" s="115">
        <v>741</v>
      </c>
      <c r="F70" s="114">
        <v>733</v>
      </c>
      <c r="G70" s="114">
        <v>731</v>
      </c>
      <c r="H70" s="114">
        <v>740</v>
      </c>
      <c r="I70" s="140">
        <v>742</v>
      </c>
      <c r="J70" s="115">
        <v>-1</v>
      </c>
      <c r="K70" s="116">
        <v>-0.13477088948787061</v>
      </c>
    </row>
    <row r="71" spans="1:11" ht="14.1" customHeight="1" x14ac:dyDescent="0.2">
      <c r="A71" s="306"/>
      <c r="B71" s="307" t="s">
        <v>307</v>
      </c>
      <c r="C71" s="308"/>
      <c r="D71" s="113">
        <v>1.1133000412333349</v>
      </c>
      <c r="E71" s="115">
        <v>486</v>
      </c>
      <c r="F71" s="114">
        <v>481</v>
      </c>
      <c r="G71" s="114">
        <v>482</v>
      </c>
      <c r="H71" s="114">
        <v>490</v>
      </c>
      <c r="I71" s="140">
        <v>491</v>
      </c>
      <c r="J71" s="115">
        <v>-5</v>
      </c>
      <c r="K71" s="116">
        <v>-1.0183299389002036</v>
      </c>
    </row>
    <row r="72" spans="1:11" ht="14.1" customHeight="1" x14ac:dyDescent="0.2">
      <c r="A72" s="306">
        <v>84</v>
      </c>
      <c r="B72" s="307" t="s">
        <v>308</v>
      </c>
      <c r="C72" s="308"/>
      <c r="D72" s="113">
        <v>6.2079076373299129</v>
      </c>
      <c r="E72" s="115">
        <v>2710</v>
      </c>
      <c r="F72" s="114">
        <v>2874</v>
      </c>
      <c r="G72" s="114">
        <v>2596</v>
      </c>
      <c r="H72" s="114">
        <v>2968</v>
      </c>
      <c r="I72" s="140">
        <v>2737</v>
      </c>
      <c r="J72" s="115">
        <v>-27</v>
      </c>
      <c r="K72" s="116">
        <v>-0.98648154914139574</v>
      </c>
    </row>
    <row r="73" spans="1:11" ht="14.1" customHeight="1" x14ac:dyDescent="0.2">
      <c r="A73" s="306" t="s">
        <v>309</v>
      </c>
      <c r="B73" s="307" t="s">
        <v>310</v>
      </c>
      <c r="C73" s="308"/>
      <c r="D73" s="113">
        <v>0.11682778210473267</v>
      </c>
      <c r="E73" s="115">
        <v>51</v>
      </c>
      <c r="F73" s="114">
        <v>57</v>
      </c>
      <c r="G73" s="114">
        <v>57</v>
      </c>
      <c r="H73" s="114">
        <v>73</v>
      </c>
      <c r="I73" s="140">
        <v>67</v>
      </c>
      <c r="J73" s="115">
        <v>-16</v>
      </c>
      <c r="K73" s="116">
        <v>-23.880597014925375</v>
      </c>
    </row>
    <row r="74" spans="1:11" ht="14.1" customHeight="1" x14ac:dyDescent="0.2">
      <c r="A74" s="306" t="s">
        <v>311</v>
      </c>
      <c r="B74" s="307" t="s">
        <v>312</v>
      </c>
      <c r="C74" s="308"/>
      <c r="D74" s="113">
        <v>4.3524075686076878E-2</v>
      </c>
      <c r="E74" s="115">
        <v>19</v>
      </c>
      <c r="F74" s="114">
        <v>18</v>
      </c>
      <c r="G74" s="114">
        <v>17</v>
      </c>
      <c r="H74" s="114">
        <v>18</v>
      </c>
      <c r="I74" s="140">
        <v>18</v>
      </c>
      <c r="J74" s="115">
        <v>1</v>
      </c>
      <c r="K74" s="116">
        <v>5.5555555555555554</v>
      </c>
    </row>
    <row r="75" spans="1:11" ht="14.1" customHeight="1" x14ac:dyDescent="0.2">
      <c r="A75" s="306" t="s">
        <v>313</v>
      </c>
      <c r="B75" s="307" t="s">
        <v>314</v>
      </c>
      <c r="C75" s="308"/>
      <c r="D75" s="113">
        <v>2.3709167544783982</v>
      </c>
      <c r="E75" s="115">
        <v>1035</v>
      </c>
      <c r="F75" s="114">
        <v>994</v>
      </c>
      <c r="G75" s="114">
        <v>1074</v>
      </c>
      <c r="H75" s="114">
        <v>1082</v>
      </c>
      <c r="I75" s="140">
        <v>1051</v>
      </c>
      <c r="J75" s="115">
        <v>-16</v>
      </c>
      <c r="K75" s="116">
        <v>-1.522359657469077</v>
      </c>
    </row>
    <row r="76" spans="1:11" ht="14.1" customHeight="1" x14ac:dyDescent="0.2">
      <c r="A76" s="306">
        <v>91</v>
      </c>
      <c r="B76" s="307" t="s">
        <v>315</v>
      </c>
      <c r="C76" s="308"/>
      <c r="D76" s="113">
        <v>5.9559261465157831E-2</v>
      </c>
      <c r="E76" s="115">
        <v>26</v>
      </c>
      <c r="F76" s="114">
        <v>28</v>
      </c>
      <c r="G76" s="114">
        <v>32</v>
      </c>
      <c r="H76" s="114">
        <v>31</v>
      </c>
      <c r="I76" s="140">
        <v>30</v>
      </c>
      <c r="J76" s="115">
        <v>-4</v>
      </c>
      <c r="K76" s="116">
        <v>-13.333333333333334</v>
      </c>
    </row>
    <row r="77" spans="1:11" ht="14.1" customHeight="1" x14ac:dyDescent="0.2">
      <c r="A77" s="306">
        <v>92</v>
      </c>
      <c r="B77" s="307" t="s">
        <v>316</v>
      </c>
      <c r="C77" s="308"/>
      <c r="D77" s="113">
        <v>0.24281852751179731</v>
      </c>
      <c r="E77" s="115">
        <v>106</v>
      </c>
      <c r="F77" s="114">
        <v>178</v>
      </c>
      <c r="G77" s="114">
        <v>173</v>
      </c>
      <c r="H77" s="114">
        <v>182</v>
      </c>
      <c r="I77" s="140">
        <v>173</v>
      </c>
      <c r="J77" s="115">
        <v>-67</v>
      </c>
      <c r="K77" s="116">
        <v>-38.728323699421964</v>
      </c>
    </row>
    <row r="78" spans="1:11" ht="14.1" customHeight="1" x14ac:dyDescent="0.2">
      <c r="A78" s="306">
        <v>93</v>
      </c>
      <c r="B78" s="307" t="s">
        <v>317</v>
      </c>
      <c r="C78" s="308"/>
      <c r="D78" s="113">
        <v>7.5594447244238791E-2</v>
      </c>
      <c r="E78" s="115">
        <v>33</v>
      </c>
      <c r="F78" s="114">
        <v>34</v>
      </c>
      <c r="G78" s="114">
        <v>37</v>
      </c>
      <c r="H78" s="114">
        <v>35</v>
      </c>
      <c r="I78" s="140">
        <v>29</v>
      </c>
      <c r="J78" s="115">
        <v>4</v>
      </c>
      <c r="K78" s="116">
        <v>13.793103448275861</v>
      </c>
    </row>
    <row r="79" spans="1:11" ht="14.1" customHeight="1" x14ac:dyDescent="0.2">
      <c r="A79" s="306">
        <v>94</v>
      </c>
      <c r="B79" s="307" t="s">
        <v>318</v>
      </c>
      <c r="C79" s="308"/>
      <c r="D79" s="113">
        <v>0.59559261465157831</v>
      </c>
      <c r="E79" s="115">
        <v>260</v>
      </c>
      <c r="F79" s="114">
        <v>267</v>
      </c>
      <c r="G79" s="114">
        <v>260</v>
      </c>
      <c r="H79" s="114">
        <v>245</v>
      </c>
      <c r="I79" s="140">
        <v>266</v>
      </c>
      <c r="J79" s="115">
        <v>-6</v>
      </c>
      <c r="K79" s="116">
        <v>-2.255639097744361</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333</v>
      </c>
      <c r="C81" s="312"/>
      <c r="D81" s="125">
        <v>3.0856278920602924</v>
      </c>
      <c r="E81" s="143">
        <v>1347</v>
      </c>
      <c r="F81" s="144">
        <v>1388</v>
      </c>
      <c r="G81" s="144">
        <v>1369</v>
      </c>
      <c r="H81" s="144">
        <v>1415</v>
      </c>
      <c r="I81" s="145">
        <v>1356</v>
      </c>
      <c r="J81" s="143">
        <v>-9</v>
      </c>
      <c r="K81" s="146">
        <v>-0.66371681415929207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11863</v>
      </c>
      <c r="G12" s="535">
        <v>10720</v>
      </c>
      <c r="H12" s="535">
        <v>15310</v>
      </c>
      <c r="I12" s="535">
        <v>10608</v>
      </c>
      <c r="J12" s="536">
        <v>12789</v>
      </c>
      <c r="K12" s="537">
        <v>-926</v>
      </c>
      <c r="L12" s="348">
        <v>-7.2405973883806398</v>
      </c>
    </row>
    <row r="13" spans="1:17" s="110" customFormat="1" ht="15" customHeight="1" x14ac:dyDescent="0.2">
      <c r="A13" s="349" t="s">
        <v>344</v>
      </c>
      <c r="B13" s="350" t="s">
        <v>345</v>
      </c>
      <c r="C13" s="346"/>
      <c r="D13" s="346"/>
      <c r="E13" s="347"/>
      <c r="F13" s="535">
        <v>6891</v>
      </c>
      <c r="G13" s="535">
        <v>5987</v>
      </c>
      <c r="H13" s="535">
        <v>8690</v>
      </c>
      <c r="I13" s="535">
        <v>6203</v>
      </c>
      <c r="J13" s="536">
        <v>7558</v>
      </c>
      <c r="K13" s="537">
        <v>-667</v>
      </c>
      <c r="L13" s="348">
        <v>-8.8250860015877208</v>
      </c>
    </row>
    <row r="14" spans="1:17" s="110" customFormat="1" ht="22.5" customHeight="1" x14ac:dyDescent="0.2">
      <c r="A14" s="349"/>
      <c r="B14" s="350" t="s">
        <v>346</v>
      </c>
      <c r="C14" s="346"/>
      <c r="D14" s="346"/>
      <c r="E14" s="347"/>
      <c r="F14" s="535">
        <v>4972</v>
      </c>
      <c r="G14" s="535">
        <v>4733</v>
      </c>
      <c r="H14" s="535">
        <v>6620</v>
      </c>
      <c r="I14" s="535">
        <v>4405</v>
      </c>
      <c r="J14" s="536">
        <v>5231</v>
      </c>
      <c r="K14" s="537">
        <v>-259</v>
      </c>
      <c r="L14" s="348">
        <v>-4.9512521506404132</v>
      </c>
    </row>
    <row r="15" spans="1:17" s="110" customFormat="1" ht="15" customHeight="1" x14ac:dyDescent="0.2">
      <c r="A15" s="349" t="s">
        <v>347</v>
      </c>
      <c r="B15" s="350" t="s">
        <v>108</v>
      </c>
      <c r="C15" s="346"/>
      <c r="D15" s="346"/>
      <c r="E15" s="347"/>
      <c r="F15" s="535">
        <v>2649</v>
      </c>
      <c r="G15" s="535">
        <v>2551</v>
      </c>
      <c r="H15" s="535">
        <v>5945</v>
      </c>
      <c r="I15" s="535">
        <v>2298</v>
      </c>
      <c r="J15" s="536">
        <v>2633</v>
      </c>
      <c r="K15" s="537">
        <v>16</v>
      </c>
      <c r="L15" s="348">
        <v>0.60767185719711359</v>
      </c>
    </row>
    <row r="16" spans="1:17" s="110" customFormat="1" ht="15" customHeight="1" x14ac:dyDescent="0.2">
      <c r="A16" s="349"/>
      <c r="B16" s="350" t="s">
        <v>109</v>
      </c>
      <c r="C16" s="346"/>
      <c r="D16" s="346"/>
      <c r="E16" s="347"/>
      <c r="F16" s="535">
        <v>8038</v>
      </c>
      <c r="G16" s="535">
        <v>7121</v>
      </c>
      <c r="H16" s="535">
        <v>8270</v>
      </c>
      <c r="I16" s="535">
        <v>7299</v>
      </c>
      <c r="J16" s="536">
        <v>8858</v>
      </c>
      <c r="K16" s="537">
        <v>-820</v>
      </c>
      <c r="L16" s="348">
        <v>-9.2571686610973138</v>
      </c>
    </row>
    <row r="17" spans="1:12" s="110" customFormat="1" ht="15" customHeight="1" x14ac:dyDescent="0.2">
      <c r="A17" s="349"/>
      <c r="B17" s="350" t="s">
        <v>110</v>
      </c>
      <c r="C17" s="346"/>
      <c r="D17" s="346"/>
      <c r="E17" s="347"/>
      <c r="F17" s="535">
        <v>1025</v>
      </c>
      <c r="G17" s="535">
        <v>922</v>
      </c>
      <c r="H17" s="535">
        <v>925</v>
      </c>
      <c r="I17" s="535">
        <v>860</v>
      </c>
      <c r="J17" s="536">
        <v>1124</v>
      </c>
      <c r="K17" s="537">
        <v>-99</v>
      </c>
      <c r="L17" s="348">
        <v>-8.8078291814946628</v>
      </c>
    </row>
    <row r="18" spans="1:12" s="110" customFormat="1" ht="15" customHeight="1" x14ac:dyDescent="0.2">
      <c r="A18" s="349"/>
      <c r="B18" s="350" t="s">
        <v>111</v>
      </c>
      <c r="C18" s="346"/>
      <c r="D18" s="346"/>
      <c r="E18" s="347"/>
      <c r="F18" s="535">
        <v>151</v>
      </c>
      <c r="G18" s="535">
        <v>126</v>
      </c>
      <c r="H18" s="535">
        <v>170</v>
      </c>
      <c r="I18" s="535">
        <v>151</v>
      </c>
      <c r="J18" s="536">
        <v>174</v>
      </c>
      <c r="K18" s="537">
        <v>-23</v>
      </c>
      <c r="L18" s="348">
        <v>-13.218390804597702</v>
      </c>
    </row>
    <row r="19" spans="1:12" s="110" customFormat="1" ht="15" customHeight="1" x14ac:dyDescent="0.2">
      <c r="A19" s="118" t="s">
        <v>113</v>
      </c>
      <c r="B19" s="119" t="s">
        <v>181</v>
      </c>
      <c r="C19" s="346"/>
      <c r="D19" s="346"/>
      <c r="E19" s="347"/>
      <c r="F19" s="535">
        <v>7962</v>
      </c>
      <c r="G19" s="535">
        <v>6991</v>
      </c>
      <c r="H19" s="535">
        <v>11255</v>
      </c>
      <c r="I19" s="535">
        <v>6845</v>
      </c>
      <c r="J19" s="536">
        <v>8761</v>
      </c>
      <c r="K19" s="537">
        <v>-799</v>
      </c>
      <c r="L19" s="348">
        <v>-9.1199634744892144</v>
      </c>
    </row>
    <row r="20" spans="1:12" s="110" customFormat="1" ht="15" customHeight="1" x14ac:dyDescent="0.2">
      <c r="A20" s="118"/>
      <c r="B20" s="119" t="s">
        <v>182</v>
      </c>
      <c r="C20" s="346"/>
      <c r="D20" s="346"/>
      <c r="E20" s="347"/>
      <c r="F20" s="535">
        <v>3901</v>
      </c>
      <c r="G20" s="535">
        <v>3729</v>
      </c>
      <c r="H20" s="535">
        <v>4055</v>
      </c>
      <c r="I20" s="535">
        <v>3763</v>
      </c>
      <c r="J20" s="536">
        <v>4028</v>
      </c>
      <c r="K20" s="537">
        <v>-127</v>
      </c>
      <c r="L20" s="348">
        <v>-3.1529294935451837</v>
      </c>
    </row>
    <row r="21" spans="1:12" s="110" customFormat="1" ht="15" customHeight="1" x14ac:dyDescent="0.2">
      <c r="A21" s="118" t="s">
        <v>113</v>
      </c>
      <c r="B21" s="119" t="s">
        <v>116</v>
      </c>
      <c r="C21" s="346"/>
      <c r="D21" s="346"/>
      <c r="E21" s="347"/>
      <c r="F21" s="535">
        <v>7436</v>
      </c>
      <c r="G21" s="535">
        <v>6553</v>
      </c>
      <c r="H21" s="535">
        <v>10420</v>
      </c>
      <c r="I21" s="535">
        <v>6757</v>
      </c>
      <c r="J21" s="536">
        <v>8176</v>
      </c>
      <c r="K21" s="537">
        <v>-740</v>
      </c>
      <c r="L21" s="348">
        <v>-9.0508806262230923</v>
      </c>
    </row>
    <row r="22" spans="1:12" s="110" customFormat="1" ht="15" customHeight="1" x14ac:dyDescent="0.2">
      <c r="A22" s="118"/>
      <c r="B22" s="119" t="s">
        <v>117</v>
      </c>
      <c r="C22" s="346"/>
      <c r="D22" s="346"/>
      <c r="E22" s="347"/>
      <c r="F22" s="535">
        <v>4420</v>
      </c>
      <c r="G22" s="535">
        <v>4163</v>
      </c>
      <c r="H22" s="535">
        <v>4884</v>
      </c>
      <c r="I22" s="535">
        <v>3845</v>
      </c>
      <c r="J22" s="536">
        <v>4606</v>
      </c>
      <c r="K22" s="537">
        <v>-186</v>
      </c>
      <c r="L22" s="348">
        <v>-4.038211029092488</v>
      </c>
    </row>
    <row r="23" spans="1:12" s="110" customFormat="1" ht="15" customHeight="1" x14ac:dyDescent="0.2">
      <c r="A23" s="351" t="s">
        <v>347</v>
      </c>
      <c r="B23" s="352" t="s">
        <v>193</v>
      </c>
      <c r="C23" s="353"/>
      <c r="D23" s="353"/>
      <c r="E23" s="354"/>
      <c r="F23" s="538">
        <v>144</v>
      </c>
      <c r="G23" s="538">
        <v>469</v>
      </c>
      <c r="H23" s="538">
        <v>2476</v>
      </c>
      <c r="I23" s="538">
        <v>183</v>
      </c>
      <c r="J23" s="539">
        <v>170</v>
      </c>
      <c r="K23" s="540">
        <v>-26</v>
      </c>
      <c r="L23" s="355">
        <v>-15.294117647058824</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42.4</v>
      </c>
      <c r="G25" s="541">
        <v>46.1</v>
      </c>
      <c r="H25" s="541">
        <v>45.8</v>
      </c>
      <c r="I25" s="541">
        <v>42</v>
      </c>
      <c r="J25" s="541">
        <v>39.9</v>
      </c>
      <c r="K25" s="542" t="s">
        <v>349</v>
      </c>
      <c r="L25" s="363">
        <v>2.5</v>
      </c>
    </row>
    <row r="26" spans="1:12" s="110" customFormat="1" ht="15" customHeight="1" x14ac:dyDescent="0.2">
      <c r="A26" s="364" t="s">
        <v>105</v>
      </c>
      <c r="B26" s="365" t="s">
        <v>345</v>
      </c>
      <c r="C26" s="361"/>
      <c r="D26" s="361"/>
      <c r="E26" s="362"/>
      <c r="F26" s="541">
        <v>43.5</v>
      </c>
      <c r="G26" s="541">
        <v>47.4</v>
      </c>
      <c r="H26" s="541">
        <v>45.6</v>
      </c>
      <c r="I26" s="541">
        <v>42.1</v>
      </c>
      <c r="J26" s="543">
        <v>40.299999999999997</v>
      </c>
      <c r="K26" s="542" t="s">
        <v>349</v>
      </c>
      <c r="L26" s="363">
        <v>3.2000000000000028</v>
      </c>
    </row>
    <row r="27" spans="1:12" s="110" customFormat="1" ht="15" customHeight="1" x14ac:dyDescent="0.2">
      <c r="A27" s="364"/>
      <c r="B27" s="365" t="s">
        <v>346</v>
      </c>
      <c r="C27" s="361"/>
      <c r="D27" s="361"/>
      <c r="E27" s="362"/>
      <c r="F27" s="541">
        <v>41</v>
      </c>
      <c r="G27" s="541">
        <v>44.6</v>
      </c>
      <c r="H27" s="541">
        <v>46.1</v>
      </c>
      <c r="I27" s="541">
        <v>42</v>
      </c>
      <c r="J27" s="541">
        <v>39.4</v>
      </c>
      <c r="K27" s="542" t="s">
        <v>349</v>
      </c>
      <c r="L27" s="363">
        <v>1.6000000000000014</v>
      </c>
    </row>
    <row r="28" spans="1:12" s="110" customFormat="1" ht="15" customHeight="1" x14ac:dyDescent="0.2">
      <c r="A28" s="364" t="s">
        <v>113</v>
      </c>
      <c r="B28" s="365" t="s">
        <v>108</v>
      </c>
      <c r="C28" s="361"/>
      <c r="D28" s="361"/>
      <c r="E28" s="362"/>
      <c r="F28" s="541">
        <v>55.6</v>
      </c>
      <c r="G28" s="541">
        <v>58.9</v>
      </c>
      <c r="H28" s="541">
        <v>57.4</v>
      </c>
      <c r="I28" s="541">
        <v>56.1</v>
      </c>
      <c r="J28" s="541">
        <v>53.4</v>
      </c>
      <c r="K28" s="542" t="s">
        <v>349</v>
      </c>
      <c r="L28" s="363">
        <v>2.2000000000000028</v>
      </c>
    </row>
    <row r="29" spans="1:12" s="110" customFormat="1" ht="11.25" x14ac:dyDescent="0.2">
      <c r="A29" s="364"/>
      <c r="B29" s="365" t="s">
        <v>109</v>
      </c>
      <c r="C29" s="361"/>
      <c r="D29" s="361"/>
      <c r="E29" s="362"/>
      <c r="F29" s="541">
        <v>39.9</v>
      </c>
      <c r="G29" s="541">
        <v>44.2</v>
      </c>
      <c r="H29" s="541">
        <v>42.3</v>
      </c>
      <c r="I29" s="541">
        <v>39</v>
      </c>
      <c r="J29" s="543">
        <v>38</v>
      </c>
      <c r="K29" s="542" t="s">
        <v>349</v>
      </c>
      <c r="L29" s="363">
        <v>1.8999999999999986</v>
      </c>
    </row>
    <row r="30" spans="1:12" s="110" customFormat="1" ht="15" customHeight="1" x14ac:dyDescent="0.2">
      <c r="A30" s="364"/>
      <c r="B30" s="365" t="s">
        <v>110</v>
      </c>
      <c r="C30" s="361"/>
      <c r="D30" s="361"/>
      <c r="E30" s="362"/>
      <c r="F30" s="541">
        <v>32.299999999999997</v>
      </c>
      <c r="G30" s="541">
        <v>33.9</v>
      </c>
      <c r="H30" s="541">
        <v>37.700000000000003</v>
      </c>
      <c r="I30" s="541">
        <v>35.299999999999997</v>
      </c>
      <c r="J30" s="541">
        <v>28.3</v>
      </c>
      <c r="K30" s="542" t="s">
        <v>349</v>
      </c>
      <c r="L30" s="363">
        <v>3.9999999999999964</v>
      </c>
    </row>
    <row r="31" spans="1:12" s="110" customFormat="1" ht="15" customHeight="1" x14ac:dyDescent="0.2">
      <c r="A31" s="364"/>
      <c r="B31" s="365" t="s">
        <v>111</v>
      </c>
      <c r="C31" s="361"/>
      <c r="D31" s="361"/>
      <c r="E31" s="362"/>
      <c r="F31" s="541">
        <v>27.8</v>
      </c>
      <c r="G31" s="541">
        <v>28.6</v>
      </c>
      <c r="H31" s="541">
        <v>31.8</v>
      </c>
      <c r="I31" s="541">
        <v>29.1</v>
      </c>
      <c r="J31" s="541">
        <v>21.3</v>
      </c>
      <c r="K31" s="542" t="s">
        <v>349</v>
      </c>
      <c r="L31" s="363">
        <v>6.5</v>
      </c>
    </row>
    <row r="32" spans="1:12" s="110" customFormat="1" ht="15" customHeight="1" x14ac:dyDescent="0.2">
      <c r="A32" s="366" t="s">
        <v>113</v>
      </c>
      <c r="B32" s="367" t="s">
        <v>181</v>
      </c>
      <c r="C32" s="361"/>
      <c r="D32" s="361"/>
      <c r="E32" s="362"/>
      <c r="F32" s="541">
        <v>44.2</v>
      </c>
      <c r="G32" s="541">
        <v>47.4</v>
      </c>
      <c r="H32" s="541">
        <v>48.5</v>
      </c>
      <c r="I32" s="541">
        <v>41.6</v>
      </c>
      <c r="J32" s="543">
        <v>40.9</v>
      </c>
      <c r="K32" s="542" t="s">
        <v>349</v>
      </c>
      <c r="L32" s="363">
        <v>3.3000000000000043</v>
      </c>
    </row>
    <row r="33" spans="1:12" s="110" customFormat="1" ht="15" customHeight="1" x14ac:dyDescent="0.2">
      <c r="A33" s="366"/>
      <c r="B33" s="367" t="s">
        <v>182</v>
      </c>
      <c r="C33" s="361"/>
      <c r="D33" s="361"/>
      <c r="E33" s="362"/>
      <c r="F33" s="541">
        <v>38.9</v>
      </c>
      <c r="G33" s="541">
        <v>43.9</v>
      </c>
      <c r="H33" s="541">
        <v>40.1</v>
      </c>
      <c r="I33" s="541">
        <v>42.9</v>
      </c>
      <c r="J33" s="541">
        <v>37.9</v>
      </c>
      <c r="K33" s="542" t="s">
        <v>349</v>
      </c>
      <c r="L33" s="363">
        <v>1</v>
      </c>
    </row>
    <row r="34" spans="1:12" s="368" customFormat="1" ht="15" customHeight="1" x14ac:dyDescent="0.2">
      <c r="A34" s="366" t="s">
        <v>113</v>
      </c>
      <c r="B34" s="367" t="s">
        <v>116</v>
      </c>
      <c r="C34" s="361"/>
      <c r="D34" s="361"/>
      <c r="E34" s="362"/>
      <c r="F34" s="541">
        <v>35.4</v>
      </c>
      <c r="G34" s="541">
        <v>38.5</v>
      </c>
      <c r="H34" s="541">
        <v>39.299999999999997</v>
      </c>
      <c r="I34" s="541">
        <v>37</v>
      </c>
      <c r="J34" s="541">
        <v>33.799999999999997</v>
      </c>
      <c r="K34" s="542" t="s">
        <v>349</v>
      </c>
      <c r="L34" s="363">
        <v>1.6000000000000014</v>
      </c>
    </row>
    <row r="35" spans="1:12" s="368" customFormat="1" ht="11.25" x14ac:dyDescent="0.2">
      <c r="A35" s="369"/>
      <c r="B35" s="370" t="s">
        <v>117</v>
      </c>
      <c r="C35" s="371"/>
      <c r="D35" s="371"/>
      <c r="E35" s="372"/>
      <c r="F35" s="544">
        <v>54.1</v>
      </c>
      <c r="G35" s="544">
        <v>57.7</v>
      </c>
      <c r="H35" s="544">
        <v>57.3</v>
      </c>
      <c r="I35" s="544">
        <v>50.7</v>
      </c>
      <c r="J35" s="545">
        <v>50.5</v>
      </c>
      <c r="K35" s="546" t="s">
        <v>349</v>
      </c>
      <c r="L35" s="373">
        <v>3.6000000000000014</v>
      </c>
    </row>
    <row r="36" spans="1:12" s="368" customFormat="1" ht="15.95" customHeight="1" x14ac:dyDescent="0.2">
      <c r="A36" s="374" t="s">
        <v>350</v>
      </c>
      <c r="B36" s="375"/>
      <c r="C36" s="376"/>
      <c r="D36" s="375"/>
      <c r="E36" s="377"/>
      <c r="F36" s="547">
        <v>11631</v>
      </c>
      <c r="G36" s="547">
        <v>10162</v>
      </c>
      <c r="H36" s="547">
        <v>12352</v>
      </c>
      <c r="I36" s="547">
        <v>10359</v>
      </c>
      <c r="J36" s="547">
        <v>12551</v>
      </c>
      <c r="K36" s="548">
        <v>-920</v>
      </c>
      <c r="L36" s="379">
        <v>-7.3300932196637723</v>
      </c>
    </row>
    <row r="37" spans="1:12" s="368" customFormat="1" ht="15.95" customHeight="1" x14ac:dyDescent="0.2">
      <c r="A37" s="380"/>
      <c r="B37" s="381" t="s">
        <v>113</v>
      </c>
      <c r="C37" s="381" t="s">
        <v>351</v>
      </c>
      <c r="D37" s="381"/>
      <c r="E37" s="382"/>
      <c r="F37" s="547">
        <v>4937</v>
      </c>
      <c r="G37" s="547">
        <v>4689</v>
      </c>
      <c r="H37" s="547">
        <v>5661</v>
      </c>
      <c r="I37" s="547">
        <v>4355</v>
      </c>
      <c r="J37" s="547">
        <v>5008</v>
      </c>
      <c r="K37" s="548">
        <v>-71</v>
      </c>
      <c r="L37" s="379">
        <v>-1.4177316293929711</v>
      </c>
    </row>
    <row r="38" spans="1:12" s="368" customFormat="1" ht="15.95" customHeight="1" x14ac:dyDescent="0.2">
      <c r="A38" s="380"/>
      <c r="B38" s="383" t="s">
        <v>105</v>
      </c>
      <c r="C38" s="383" t="s">
        <v>106</v>
      </c>
      <c r="D38" s="384"/>
      <c r="E38" s="382"/>
      <c r="F38" s="547">
        <v>6779</v>
      </c>
      <c r="G38" s="547">
        <v>5682</v>
      </c>
      <c r="H38" s="547">
        <v>6971</v>
      </c>
      <c r="I38" s="547">
        <v>6083</v>
      </c>
      <c r="J38" s="549">
        <v>7428</v>
      </c>
      <c r="K38" s="548">
        <v>-649</v>
      </c>
      <c r="L38" s="379">
        <v>-8.7372105546580503</v>
      </c>
    </row>
    <row r="39" spans="1:12" s="368" customFormat="1" ht="15.95" customHeight="1" x14ac:dyDescent="0.2">
      <c r="A39" s="380"/>
      <c r="B39" s="384"/>
      <c r="C39" s="381" t="s">
        <v>352</v>
      </c>
      <c r="D39" s="384"/>
      <c r="E39" s="382"/>
      <c r="F39" s="547">
        <v>2950</v>
      </c>
      <c r="G39" s="547">
        <v>2693</v>
      </c>
      <c r="H39" s="547">
        <v>3181</v>
      </c>
      <c r="I39" s="547">
        <v>2560</v>
      </c>
      <c r="J39" s="547">
        <v>2990</v>
      </c>
      <c r="K39" s="548">
        <v>-40</v>
      </c>
      <c r="L39" s="379">
        <v>-1.3377926421404682</v>
      </c>
    </row>
    <row r="40" spans="1:12" s="368" customFormat="1" ht="15.95" customHeight="1" x14ac:dyDescent="0.2">
      <c r="A40" s="380"/>
      <c r="B40" s="383"/>
      <c r="C40" s="383" t="s">
        <v>107</v>
      </c>
      <c r="D40" s="384"/>
      <c r="E40" s="382"/>
      <c r="F40" s="547">
        <v>4852</v>
      </c>
      <c r="G40" s="547">
        <v>4480</v>
      </c>
      <c r="H40" s="547">
        <v>5381</v>
      </c>
      <c r="I40" s="547">
        <v>4276</v>
      </c>
      <c r="J40" s="547">
        <v>5123</v>
      </c>
      <c r="K40" s="548">
        <v>-271</v>
      </c>
      <c r="L40" s="379">
        <v>-5.2898692172555144</v>
      </c>
    </row>
    <row r="41" spans="1:12" s="368" customFormat="1" ht="24" customHeight="1" x14ac:dyDescent="0.2">
      <c r="A41" s="380"/>
      <c r="B41" s="384"/>
      <c r="C41" s="381" t="s">
        <v>352</v>
      </c>
      <c r="D41" s="384"/>
      <c r="E41" s="382"/>
      <c r="F41" s="547">
        <v>1987</v>
      </c>
      <c r="G41" s="547">
        <v>1996</v>
      </c>
      <c r="H41" s="547">
        <v>2480</v>
      </c>
      <c r="I41" s="547">
        <v>1795</v>
      </c>
      <c r="J41" s="549">
        <v>2018</v>
      </c>
      <c r="K41" s="548">
        <v>-31</v>
      </c>
      <c r="L41" s="379">
        <v>-1.5361744301288405</v>
      </c>
    </row>
    <row r="42" spans="1:12" s="110" customFormat="1" ht="15" customHeight="1" x14ac:dyDescent="0.2">
      <c r="A42" s="380"/>
      <c r="B42" s="383" t="s">
        <v>113</v>
      </c>
      <c r="C42" s="383" t="s">
        <v>353</v>
      </c>
      <c r="D42" s="384"/>
      <c r="E42" s="382"/>
      <c r="F42" s="547">
        <v>2489</v>
      </c>
      <c r="G42" s="547">
        <v>2118</v>
      </c>
      <c r="H42" s="547">
        <v>3308</v>
      </c>
      <c r="I42" s="547">
        <v>2106</v>
      </c>
      <c r="J42" s="547">
        <v>2455</v>
      </c>
      <c r="K42" s="548">
        <v>34</v>
      </c>
      <c r="L42" s="379">
        <v>1.384928716904277</v>
      </c>
    </row>
    <row r="43" spans="1:12" s="110" customFormat="1" ht="15" customHeight="1" x14ac:dyDescent="0.2">
      <c r="A43" s="380"/>
      <c r="B43" s="384"/>
      <c r="C43" s="381" t="s">
        <v>352</v>
      </c>
      <c r="D43" s="384"/>
      <c r="E43" s="382"/>
      <c r="F43" s="547">
        <v>1384</v>
      </c>
      <c r="G43" s="547">
        <v>1247</v>
      </c>
      <c r="H43" s="547">
        <v>1898</v>
      </c>
      <c r="I43" s="547">
        <v>1181</v>
      </c>
      <c r="J43" s="547">
        <v>1311</v>
      </c>
      <c r="K43" s="548">
        <v>73</v>
      </c>
      <c r="L43" s="379">
        <v>5.5682684973302825</v>
      </c>
    </row>
    <row r="44" spans="1:12" s="110" customFormat="1" ht="15" customHeight="1" x14ac:dyDescent="0.2">
      <c r="A44" s="380"/>
      <c r="B44" s="383"/>
      <c r="C44" s="365" t="s">
        <v>109</v>
      </c>
      <c r="D44" s="384"/>
      <c r="E44" s="382"/>
      <c r="F44" s="547">
        <v>7967</v>
      </c>
      <c r="G44" s="547">
        <v>6997</v>
      </c>
      <c r="H44" s="547">
        <v>7952</v>
      </c>
      <c r="I44" s="547">
        <v>7244</v>
      </c>
      <c r="J44" s="549">
        <v>8799</v>
      </c>
      <c r="K44" s="548">
        <v>-832</v>
      </c>
      <c r="L44" s="379">
        <v>-9.4556199568132744</v>
      </c>
    </row>
    <row r="45" spans="1:12" s="110" customFormat="1" ht="15" customHeight="1" x14ac:dyDescent="0.2">
      <c r="A45" s="380"/>
      <c r="B45" s="384"/>
      <c r="C45" s="381" t="s">
        <v>352</v>
      </c>
      <c r="D45" s="384"/>
      <c r="E45" s="382"/>
      <c r="F45" s="547">
        <v>3180</v>
      </c>
      <c r="G45" s="547">
        <v>3094</v>
      </c>
      <c r="H45" s="547">
        <v>3361</v>
      </c>
      <c r="I45" s="547">
        <v>2827</v>
      </c>
      <c r="J45" s="547">
        <v>3342</v>
      </c>
      <c r="K45" s="548">
        <v>-162</v>
      </c>
      <c r="L45" s="379">
        <v>-4.8473967684021542</v>
      </c>
    </row>
    <row r="46" spans="1:12" s="110" customFormat="1" ht="15" customHeight="1" x14ac:dyDescent="0.2">
      <c r="A46" s="380"/>
      <c r="B46" s="383"/>
      <c r="C46" s="365" t="s">
        <v>110</v>
      </c>
      <c r="D46" s="384"/>
      <c r="E46" s="382"/>
      <c r="F46" s="547">
        <v>1024</v>
      </c>
      <c r="G46" s="547">
        <v>921</v>
      </c>
      <c r="H46" s="547">
        <v>922</v>
      </c>
      <c r="I46" s="547">
        <v>858</v>
      </c>
      <c r="J46" s="547">
        <v>1123</v>
      </c>
      <c r="K46" s="548">
        <v>-99</v>
      </c>
      <c r="L46" s="379">
        <v>-8.8156723063223517</v>
      </c>
    </row>
    <row r="47" spans="1:12" s="110" customFormat="1" ht="15" customHeight="1" x14ac:dyDescent="0.2">
      <c r="A47" s="380"/>
      <c r="B47" s="384"/>
      <c r="C47" s="381" t="s">
        <v>352</v>
      </c>
      <c r="D47" s="384"/>
      <c r="E47" s="382"/>
      <c r="F47" s="547">
        <v>331</v>
      </c>
      <c r="G47" s="547">
        <v>312</v>
      </c>
      <c r="H47" s="547">
        <v>348</v>
      </c>
      <c r="I47" s="547">
        <v>303</v>
      </c>
      <c r="J47" s="549">
        <v>318</v>
      </c>
      <c r="K47" s="548">
        <v>13</v>
      </c>
      <c r="L47" s="379">
        <v>4.0880503144654092</v>
      </c>
    </row>
    <row r="48" spans="1:12" s="110" customFormat="1" ht="15" customHeight="1" x14ac:dyDescent="0.2">
      <c r="A48" s="380"/>
      <c r="B48" s="384"/>
      <c r="C48" s="365" t="s">
        <v>111</v>
      </c>
      <c r="D48" s="385"/>
      <c r="E48" s="386"/>
      <c r="F48" s="547">
        <v>151</v>
      </c>
      <c r="G48" s="547">
        <v>126</v>
      </c>
      <c r="H48" s="547">
        <v>170</v>
      </c>
      <c r="I48" s="547">
        <v>151</v>
      </c>
      <c r="J48" s="547">
        <v>174</v>
      </c>
      <c r="K48" s="548">
        <v>-23</v>
      </c>
      <c r="L48" s="379">
        <v>-13.218390804597702</v>
      </c>
    </row>
    <row r="49" spans="1:12" s="110" customFormat="1" ht="15" customHeight="1" x14ac:dyDescent="0.2">
      <c r="A49" s="380"/>
      <c r="B49" s="384"/>
      <c r="C49" s="381" t="s">
        <v>352</v>
      </c>
      <c r="D49" s="384"/>
      <c r="E49" s="382"/>
      <c r="F49" s="547">
        <v>42</v>
      </c>
      <c r="G49" s="547">
        <v>36</v>
      </c>
      <c r="H49" s="547">
        <v>54</v>
      </c>
      <c r="I49" s="547">
        <v>44</v>
      </c>
      <c r="J49" s="547">
        <v>37</v>
      </c>
      <c r="K49" s="548">
        <v>5</v>
      </c>
      <c r="L49" s="379">
        <v>13.513513513513514</v>
      </c>
    </row>
    <row r="50" spans="1:12" s="110" customFormat="1" ht="15" customHeight="1" x14ac:dyDescent="0.2">
      <c r="A50" s="380"/>
      <c r="B50" s="383" t="s">
        <v>113</v>
      </c>
      <c r="C50" s="381" t="s">
        <v>181</v>
      </c>
      <c r="D50" s="384"/>
      <c r="E50" s="382"/>
      <c r="F50" s="547">
        <v>7748</v>
      </c>
      <c r="G50" s="547">
        <v>6465</v>
      </c>
      <c r="H50" s="547">
        <v>8400</v>
      </c>
      <c r="I50" s="547">
        <v>6610</v>
      </c>
      <c r="J50" s="549">
        <v>8533</v>
      </c>
      <c r="K50" s="548">
        <v>-785</v>
      </c>
      <c r="L50" s="379">
        <v>-9.199578108519864</v>
      </c>
    </row>
    <row r="51" spans="1:12" s="110" customFormat="1" ht="15" customHeight="1" x14ac:dyDescent="0.2">
      <c r="A51" s="380"/>
      <c r="B51" s="384"/>
      <c r="C51" s="381" t="s">
        <v>352</v>
      </c>
      <c r="D51" s="384"/>
      <c r="E51" s="382"/>
      <c r="F51" s="547">
        <v>3426</v>
      </c>
      <c r="G51" s="547">
        <v>3067</v>
      </c>
      <c r="H51" s="547">
        <v>4076</v>
      </c>
      <c r="I51" s="547">
        <v>2747</v>
      </c>
      <c r="J51" s="547">
        <v>3486</v>
      </c>
      <c r="K51" s="548">
        <v>-60</v>
      </c>
      <c r="L51" s="379">
        <v>-1.7211703958691911</v>
      </c>
    </row>
    <row r="52" spans="1:12" s="110" customFormat="1" ht="15" customHeight="1" x14ac:dyDescent="0.2">
      <c r="A52" s="380"/>
      <c r="B52" s="383"/>
      <c r="C52" s="381" t="s">
        <v>182</v>
      </c>
      <c r="D52" s="384"/>
      <c r="E52" s="382"/>
      <c r="F52" s="547">
        <v>3883</v>
      </c>
      <c r="G52" s="547">
        <v>3697</v>
      </c>
      <c r="H52" s="547">
        <v>3952</v>
      </c>
      <c r="I52" s="547">
        <v>3749</v>
      </c>
      <c r="J52" s="547">
        <v>4018</v>
      </c>
      <c r="K52" s="548">
        <v>-135</v>
      </c>
      <c r="L52" s="379">
        <v>-3.359880537580886</v>
      </c>
    </row>
    <row r="53" spans="1:12" s="269" customFormat="1" ht="11.25" customHeight="1" x14ac:dyDescent="0.2">
      <c r="A53" s="380"/>
      <c r="B53" s="384"/>
      <c r="C53" s="381" t="s">
        <v>352</v>
      </c>
      <c r="D53" s="384"/>
      <c r="E53" s="382"/>
      <c r="F53" s="547">
        <v>1511</v>
      </c>
      <c r="G53" s="547">
        <v>1622</v>
      </c>
      <c r="H53" s="547">
        <v>1585</v>
      </c>
      <c r="I53" s="547">
        <v>1608</v>
      </c>
      <c r="J53" s="549">
        <v>1522</v>
      </c>
      <c r="K53" s="548">
        <v>-11</v>
      </c>
      <c r="L53" s="379">
        <v>-0.72273324572930353</v>
      </c>
    </row>
    <row r="54" spans="1:12" s="151" customFormat="1" ht="12.75" customHeight="1" x14ac:dyDescent="0.2">
      <c r="A54" s="380"/>
      <c r="B54" s="383" t="s">
        <v>113</v>
      </c>
      <c r="C54" s="383" t="s">
        <v>116</v>
      </c>
      <c r="D54" s="384"/>
      <c r="E54" s="382"/>
      <c r="F54" s="547">
        <v>7247</v>
      </c>
      <c r="G54" s="547">
        <v>6110</v>
      </c>
      <c r="H54" s="547">
        <v>7852</v>
      </c>
      <c r="I54" s="547">
        <v>6570</v>
      </c>
      <c r="J54" s="547">
        <v>7984</v>
      </c>
      <c r="K54" s="548">
        <v>-737</v>
      </c>
      <c r="L54" s="379">
        <v>-9.2309619238476959</v>
      </c>
    </row>
    <row r="55" spans="1:12" ht="11.25" x14ac:dyDescent="0.2">
      <c r="A55" s="380"/>
      <c r="B55" s="384"/>
      <c r="C55" s="381" t="s">
        <v>352</v>
      </c>
      <c r="D55" s="384"/>
      <c r="E55" s="382"/>
      <c r="F55" s="547">
        <v>2564</v>
      </c>
      <c r="G55" s="547">
        <v>2353</v>
      </c>
      <c r="H55" s="547">
        <v>3084</v>
      </c>
      <c r="I55" s="547">
        <v>2433</v>
      </c>
      <c r="J55" s="547">
        <v>2700</v>
      </c>
      <c r="K55" s="548">
        <v>-136</v>
      </c>
      <c r="L55" s="379">
        <v>-5.0370370370370372</v>
      </c>
    </row>
    <row r="56" spans="1:12" ht="14.25" customHeight="1" x14ac:dyDescent="0.2">
      <c r="A56" s="380"/>
      <c r="B56" s="384"/>
      <c r="C56" s="383" t="s">
        <v>117</v>
      </c>
      <c r="D56" s="384"/>
      <c r="E56" s="382"/>
      <c r="F56" s="547">
        <v>4377</v>
      </c>
      <c r="G56" s="547">
        <v>4048</v>
      </c>
      <c r="H56" s="547">
        <v>4494</v>
      </c>
      <c r="I56" s="547">
        <v>3784</v>
      </c>
      <c r="J56" s="547">
        <v>4560</v>
      </c>
      <c r="K56" s="548">
        <v>-183</v>
      </c>
      <c r="L56" s="379">
        <v>-4.0131578947368425</v>
      </c>
    </row>
    <row r="57" spans="1:12" ht="18.75" customHeight="1" x14ac:dyDescent="0.2">
      <c r="A57" s="387"/>
      <c r="B57" s="388"/>
      <c r="C57" s="389" t="s">
        <v>352</v>
      </c>
      <c r="D57" s="388"/>
      <c r="E57" s="390"/>
      <c r="F57" s="550">
        <v>2369</v>
      </c>
      <c r="G57" s="551">
        <v>2334</v>
      </c>
      <c r="H57" s="551">
        <v>2575</v>
      </c>
      <c r="I57" s="551">
        <v>1920</v>
      </c>
      <c r="J57" s="551">
        <v>2305</v>
      </c>
      <c r="K57" s="552">
        <f t="shared" ref="K57" si="0">IF(OR(F57=".",J57=".")=TRUE,".",IF(OR(F57="*",J57="*")=TRUE,"*",IF(AND(F57="-",J57="-")=TRUE,"-",IF(AND(ISNUMBER(J57),ISNUMBER(F57))=TRUE,IF(F57-J57=0,0,F57-J57),IF(ISNUMBER(F57)=TRUE,F57,-J57)))))</f>
        <v>64</v>
      </c>
      <c r="L57" s="391">
        <f t="shared" ref="L57" si="1">IF(K57 =".",".",IF(K57 ="*","*",IF(K57="-","-",IF(K57=0,0,IF(OR(J57="-",J57=".",F57="-",F57=".")=TRUE,"X",IF(J57=0,"0,0",IF(ABS(K57*100/J57)&gt;250,".X",(K57*100/J57))))))))</f>
        <v>2.7765726681127982</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11863</v>
      </c>
      <c r="E11" s="114">
        <v>10720</v>
      </c>
      <c r="F11" s="114">
        <v>15310</v>
      </c>
      <c r="G11" s="114">
        <v>10608</v>
      </c>
      <c r="H11" s="140">
        <v>12789</v>
      </c>
      <c r="I11" s="115">
        <v>-926</v>
      </c>
      <c r="J11" s="116">
        <v>-7.2405973883806398</v>
      </c>
    </row>
    <row r="12" spans="1:15" s="110" customFormat="1" ht="24.95" customHeight="1" x14ac:dyDescent="0.2">
      <c r="A12" s="193" t="s">
        <v>132</v>
      </c>
      <c r="B12" s="194" t="s">
        <v>133</v>
      </c>
      <c r="C12" s="113">
        <v>1.0031189412458905</v>
      </c>
      <c r="D12" s="115">
        <v>119</v>
      </c>
      <c r="E12" s="114">
        <v>62</v>
      </c>
      <c r="F12" s="114">
        <v>226</v>
      </c>
      <c r="G12" s="114">
        <v>183</v>
      </c>
      <c r="H12" s="140">
        <v>110</v>
      </c>
      <c r="I12" s="115">
        <v>9</v>
      </c>
      <c r="J12" s="116">
        <v>8.1818181818181817</v>
      </c>
    </row>
    <row r="13" spans="1:15" s="110" customFormat="1" ht="24.95" customHeight="1" x14ac:dyDescent="0.2">
      <c r="A13" s="193" t="s">
        <v>134</v>
      </c>
      <c r="B13" s="199" t="s">
        <v>214</v>
      </c>
      <c r="C13" s="113">
        <v>1.0789850796594453</v>
      </c>
      <c r="D13" s="115">
        <v>128</v>
      </c>
      <c r="E13" s="114">
        <v>105</v>
      </c>
      <c r="F13" s="114">
        <v>125</v>
      </c>
      <c r="G13" s="114">
        <v>117</v>
      </c>
      <c r="H13" s="140">
        <v>155</v>
      </c>
      <c r="I13" s="115">
        <v>-27</v>
      </c>
      <c r="J13" s="116">
        <v>-17.419354838709676</v>
      </c>
    </row>
    <row r="14" spans="1:15" s="287" customFormat="1" ht="24.95" customHeight="1" x14ac:dyDescent="0.2">
      <c r="A14" s="193" t="s">
        <v>215</v>
      </c>
      <c r="B14" s="199" t="s">
        <v>137</v>
      </c>
      <c r="C14" s="113">
        <v>14.229115738008936</v>
      </c>
      <c r="D14" s="115">
        <v>1688</v>
      </c>
      <c r="E14" s="114">
        <v>1437</v>
      </c>
      <c r="F14" s="114">
        <v>2353</v>
      </c>
      <c r="G14" s="114">
        <v>1495</v>
      </c>
      <c r="H14" s="140">
        <v>2208</v>
      </c>
      <c r="I14" s="115">
        <v>-520</v>
      </c>
      <c r="J14" s="116">
        <v>-23.55072463768116</v>
      </c>
      <c r="K14" s="110"/>
      <c r="L14" s="110"/>
      <c r="M14" s="110"/>
      <c r="N14" s="110"/>
      <c r="O14" s="110"/>
    </row>
    <row r="15" spans="1:15" s="110" customFormat="1" ht="24.95" customHeight="1" x14ac:dyDescent="0.2">
      <c r="A15" s="193" t="s">
        <v>216</v>
      </c>
      <c r="B15" s="199" t="s">
        <v>217</v>
      </c>
      <c r="C15" s="113">
        <v>3.498271937958358</v>
      </c>
      <c r="D15" s="115">
        <v>415</v>
      </c>
      <c r="E15" s="114">
        <v>378</v>
      </c>
      <c r="F15" s="114">
        <v>462</v>
      </c>
      <c r="G15" s="114">
        <v>424</v>
      </c>
      <c r="H15" s="140">
        <v>460</v>
      </c>
      <c r="I15" s="115">
        <v>-45</v>
      </c>
      <c r="J15" s="116">
        <v>-9.7826086956521738</v>
      </c>
    </row>
    <row r="16" spans="1:15" s="287" customFormat="1" ht="24.95" customHeight="1" x14ac:dyDescent="0.2">
      <c r="A16" s="193" t="s">
        <v>218</v>
      </c>
      <c r="B16" s="199" t="s">
        <v>141</v>
      </c>
      <c r="C16" s="113">
        <v>9.1039366096265706</v>
      </c>
      <c r="D16" s="115">
        <v>1080</v>
      </c>
      <c r="E16" s="114">
        <v>817</v>
      </c>
      <c r="F16" s="114">
        <v>1585</v>
      </c>
      <c r="G16" s="114">
        <v>881</v>
      </c>
      <c r="H16" s="140">
        <v>1427</v>
      </c>
      <c r="I16" s="115">
        <v>-347</v>
      </c>
      <c r="J16" s="116">
        <v>-24.316748423265594</v>
      </c>
      <c r="K16" s="110"/>
      <c r="L16" s="110"/>
      <c r="M16" s="110"/>
      <c r="N16" s="110"/>
      <c r="O16" s="110"/>
    </row>
    <row r="17" spans="1:15" s="110" customFormat="1" ht="24.95" customHeight="1" x14ac:dyDescent="0.2">
      <c r="A17" s="193" t="s">
        <v>142</v>
      </c>
      <c r="B17" s="199" t="s">
        <v>220</v>
      </c>
      <c r="C17" s="113">
        <v>1.6269071904240073</v>
      </c>
      <c r="D17" s="115">
        <v>193</v>
      </c>
      <c r="E17" s="114">
        <v>242</v>
      </c>
      <c r="F17" s="114">
        <v>306</v>
      </c>
      <c r="G17" s="114">
        <v>190</v>
      </c>
      <c r="H17" s="140">
        <v>321</v>
      </c>
      <c r="I17" s="115">
        <v>-128</v>
      </c>
      <c r="J17" s="116">
        <v>-39.875389408099686</v>
      </c>
    </row>
    <row r="18" spans="1:15" s="287" customFormat="1" ht="24.95" customHeight="1" x14ac:dyDescent="0.2">
      <c r="A18" s="201" t="s">
        <v>144</v>
      </c>
      <c r="B18" s="202" t="s">
        <v>145</v>
      </c>
      <c r="C18" s="113">
        <v>8.3115569417516646</v>
      </c>
      <c r="D18" s="115">
        <v>986</v>
      </c>
      <c r="E18" s="114">
        <v>595</v>
      </c>
      <c r="F18" s="114">
        <v>1142</v>
      </c>
      <c r="G18" s="114">
        <v>850</v>
      </c>
      <c r="H18" s="140">
        <v>905</v>
      </c>
      <c r="I18" s="115">
        <v>81</v>
      </c>
      <c r="J18" s="116">
        <v>8.9502762430939224</v>
      </c>
      <c r="K18" s="110"/>
      <c r="L18" s="110"/>
      <c r="M18" s="110"/>
      <c r="N18" s="110"/>
      <c r="O18" s="110"/>
    </row>
    <row r="19" spans="1:15" s="110" customFormat="1" ht="24.95" customHeight="1" x14ac:dyDescent="0.2">
      <c r="A19" s="193" t="s">
        <v>146</v>
      </c>
      <c r="B19" s="199" t="s">
        <v>147</v>
      </c>
      <c r="C19" s="113">
        <v>10.83199865126865</v>
      </c>
      <c r="D19" s="115">
        <v>1285</v>
      </c>
      <c r="E19" s="114">
        <v>1281</v>
      </c>
      <c r="F19" s="114">
        <v>1849</v>
      </c>
      <c r="G19" s="114">
        <v>1196</v>
      </c>
      <c r="H19" s="140">
        <v>1622</v>
      </c>
      <c r="I19" s="115">
        <v>-337</v>
      </c>
      <c r="J19" s="116">
        <v>-20.776818742293464</v>
      </c>
    </row>
    <row r="20" spans="1:15" s="287" customFormat="1" ht="24.95" customHeight="1" x14ac:dyDescent="0.2">
      <c r="A20" s="193" t="s">
        <v>148</v>
      </c>
      <c r="B20" s="199" t="s">
        <v>149</v>
      </c>
      <c r="C20" s="113">
        <v>5.7152490938211242</v>
      </c>
      <c r="D20" s="115">
        <v>678</v>
      </c>
      <c r="E20" s="114">
        <v>687</v>
      </c>
      <c r="F20" s="114">
        <v>958</v>
      </c>
      <c r="G20" s="114">
        <v>653</v>
      </c>
      <c r="H20" s="140">
        <v>784</v>
      </c>
      <c r="I20" s="115">
        <v>-106</v>
      </c>
      <c r="J20" s="116">
        <v>-13.520408163265307</v>
      </c>
      <c r="K20" s="110"/>
      <c r="L20" s="110"/>
      <c r="M20" s="110"/>
      <c r="N20" s="110"/>
      <c r="O20" s="110"/>
    </row>
    <row r="21" spans="1:15" s="110" customFormat="1" ht="24.95" customHeight="1" x14ac:dyDescent="0.2">
      <c r="A21" s="201" t="s">
        <v>150</v>
      </c>
      <c r="B21" s="202" t="s">
        <v>151</v>
      </c>
      <c r="C21" s="113">
        <v>4.4508134535952122</v>
      </c>
      <c r="D21" s="115">
        <v>528</v>
      </c>
      <c r="E21" s="114">
        <v>504</v>
      </c>
      <c r="F21" s="114">
        <v>568</v>
      </c>
      <c r="G21" s="114">
        <v>572</v>
      </c>
      <c r="H21" s="140">
        <v>593</v>
      </c>
      <c r="I21" s="115">
        <v>-65</v>
      </c>
      <c r="J21" s="116">
        <v>-10.961214165261383</v>
      </c>
    </row>
    <row r="22" spans="1:15" s="110" customFormat="1" ht="24.95" customHeight="1" x14ac:dyDescent="0.2">
      <c r="A22" s="201" t="s">
        <v>152</v>
      </c>
      <c r="B22" s="199" t="s">
        <v>153</v>
      </c>
      <c r="C22" s="113">
        <v>3.3128213773918906</v>
      </c>
      <c r="D22" s="115">
        <v>393</v>
      </c>
      <c r="E22" s="114">
        <v>296</v>
      </c>
      <c r="F22" s="114">
        <v>441</v>
      </c>
      <c r="G22" s="114">
        <v>273</v>
      </c>
      <c r="H22" s="140">
        <v>317</v>
      </c>
      <c r="I22" s="115">
        <v>76</v>
      </c>
      <c r="J22" s="116">
        <v>23.974763406940063</v>
      </c>
    </row>
    <row r="23" spans="1:15" s="110" customFormat="1" ht="24.95" customHeight="1" x14ac:dyDescent="0.2">
      <c r="A23" s="193" t="s">
        <v>154</v>
      </c>
      <c r="B23" s="199" t="s">
        <v>155</v>
      </c>
      <c r="C23" s="113">
        <v>0.76709095507038694</v>
      </c>
      <c r="D23" s="115">
        <v>91</v>
      </c>
      <c r="E23" s="114">
        <v>66</v>
      </c>
      <c r="F23" s="114">
        <v>138</v>
      </c>
      <c r="G23" s="114">
        <v>52</v>
      </c>
      <c r="H23" s="140">
        <v>75</v>
      </c>
      <c r="I23" s="115">
        <v>16</v>
      </c>
      <c r="J23" s="116">
        <v>21.333333333333332</v>
      </c>
    </row>
    <row r="24" spans="1:15" s="110" customFormat="1" ht="24.95" customHeight="1" x14ac:dyDescent="0.2">
      <c r="A24" s="193" t="s">
        <v>156</v>
      </c>
      <c r="B24" s="199" t="s">
        <v>221</v>
      </c>
      <c r="C24" s="113">
        <v>10.40209053359184</v>
      </c>
      <c r="D24" s="115">
        <v>1234</v>
      </c>
      <c r="E24" s="114">
        <v>1199</v>
      </c>
      <c r="F24" s="114">
        <v>1303</v>
      </c>
      <c r="G24" s="114">
        <v>1183</v>
      </c>
      <c r="H24" s="140">
        <v>1251</v>
      </c>
      <c r="I24" s="115">
        <v>-17</v>
      </c>
      <c r="J24" s="116">
        <v>-1.3589128697042365</v>
      </c>
    </row>
    <row r="25" spans="1:15" s="110" customFormat="1" ht="24.95" customHeight="1" x14ac:dyDescent="0.2">
      <c r="A25" s="193" t="s">
        <v>222</v>
      </c>
      <c r="B25" s="204" t="s">
        <v>159</v>
      </c>
      <c r="C25" s="113">
        <v>9.4495490179549861</v>
      </c>
      <c r="D25" s="115">
        <v>1121</v>
      </c>
      <c r="E25" s="114">
        <v>936</v>
      </c>
      <c r="F25" s="114">
        <v>1441</v>
      </c>
      <c r="G25" s="114">
        <v>1243</v>
      </c>
      <c r="H25" s="140">
        <v>1366</v>
      </c>
      <c r="I25" s="115">
        <v>-245</v>
      </c>
      <c r="J25" s="116">
        <v>-17.935578330893119</v>
      </c>
    </row>
    <row r="26" spans="1:15" s="110" customFormat="1" ht="24.95" customHeight="1" x14ac:dyDescent="0.2">
      <c r="A26" s="201">
        <v>782.78300000000002</v>
      </c>
      <c r="B26" s="203" t="s">
        <v>160</v>
      </c>
      <c r="C26" s="113">
        <v>13.984658180898592</v>
      </c>
      <c r="D26" s="115">
        <v>1659</v>
      </c>
      <c r="E26" s="114">
        <v>1664</v>
      </c>
      <c r="F26" s="114">
        <v>1788</v>
      </c>
      <c r="G26" s="114">
        <v>1084</v>
      </c>
      <c r="H26" s="140">
        <v>1651</v>
      </c>
      <c r="I26" s="115">
        <v>8</v>
      </c>
      <c r="J26" s="116">
        <v>0.48455481526347666</v>
      </c>
    </row>
    <row r="27" spans="1:15" s="110" customFormat="1" ht="24.95" customHeight="1" x14ac:dyDescent="0.2">
      <c r="A27" s="193" t="s">
        <v>161</v>
      </c>
      <c r="B27" s="199" t="s">
        <v>162</v>
      </c>
      <c r="C27" s="113">
        <v>1.9725195987524236</v>
      </c>
      <c r="D27" s="115">
        <v>234</v>
      </c>
      <c r="E27" s="114">
        <v>177</v>
      </c>
      <c r="F27" s="114">
        <v>434</v>
      </c>
      <c r="G27" s="114">
        <v>212</v>
      </c>
      <c r="H27" s="140">
        <v>205</v>
      </c>
      <c r="I27" s="115">
        <v>29</v>
      </c>
      <c r="J27" s="116">
        <v>14.146341463414634</v>
      </c>
    </row>
    <row r="28" spans="1:15" s="110" customFormat="1" ht="24.95" customHeight="1" x14ac:dyDescent="0.2">
      <c r="A28" s="193" t="s">
        <v>163</v>
      </c>
      <c r="B28" s="199" t="s">
        <v>164</v>
      </c>
      <c r="C28" s="113">
        <v>1.8039281800556353</v>
      </c>
      <c r="D28" s="115">
        <v>214</v>
      </c>
      <c r="E28" s="114">
        <v>166</v>
      </c>
      <c r="F28" s="114">
        <v>540</v>
      </c>
      <c r="G28" s="114">
        <v>140</v>
      </c>
      <c r="H28" s="140">
        <v>195</v>
      </c>
      <c r="I28" s="115">
        <v>19</v>
      </c>
      <c r="J28" s="116">
        <v>9.7435897435897427</v>
      </c>
    </row>
    <row r="29" spans="1:15" s="110" customFormat="1" ht="24.95" customHeight="1" x14ac:dyDescent="0.2">
      <c r="A29" s="193">
        <v>86</v>
      </c>
      <c r="B29" s="199" t="s">
        <v>165</v>
      </c>
      <c r="C29" s="113">
        <v>4.5688274466829641</v>
      </c>
      <c r="D29" s="115">
        <v>542</v>
      </c>
      <c r="E29" s="114">
        <v>487</v>
      </c>
      <c r="F29" s="114">
        <v>683</v>
      </c>
      <c r="G29" s="114">
        <v>497</v>
      </c>
      <c r="H29" s="140">
        <v>547</v>
      </c>
      <c r="I29" s="115">
        <v>-5</v>
      </c>
      <c r="J29" s="116">
        <v>-0.91407678244972579</v>
      </c>
    </row>
    <row r="30" spans="1:15" s="110" customFormat="1" ht="24.95" customHeight="1" x14ac:dyDescent="0.2">
      <c r="A30" s="193">
        <v>87.88</v>
      </c>
      <c r="B30" s="204" t="s">
        <v>166</v>
      </c>
      <c r="C30" s="113">
        <v>4.2822220348984237</v>
      </c>
      <c r="D30" s="115">
        <v>508</v>
      </c>
      <c r="E30" s="114">
        <v>652</v>
      </c>
      <c r="F30" s="114">
        <v>814</v>
      </c>
      <c r="G30" s="114">
        <v>513</v>
      </c>
      <c r="H30" s="140">
        <v>454</v>
      </c>
      <c r="I30" s="115">
        <v>54</v>
      </c>
      <c r="J30" s="116">
        <v>11.894273127753303</v>
      </c>
    </row>
    <row r="31" spans="1:15" s="110" customFormat="1" ht="24.95" customHeight="1" x14ac:dyDescent="0.2">
      <c r="A31" s="193" t="s">
        <v>167</v>
      </c>
      <c r="B31" s="199" t="s">
        <v>168</v>
      </c>
      <c r="C31" s="113">
        <v>3.8354547753519346</v>
      </c>
      <c r="D31" s="115">
        <v>455</v>
      </c>
      <c r="E31" s="114">
        <v>406</v>
      </c>
      <c r="F31" s="114">
        <v>507</v>
      </c>
      <c r="G31" s="114">
        <v>344</v>
      </c>
      <c r="H31" s="140">
        <v>351</v>
      </c>
      <c r="I31" s="115">
        <v>104</v>
      </c>
      <c r="J31" s="116">
        <v>29.62962962962963</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1.0031189412458905</v>
      </c>
      <c r="D34" s="115">
        <v>119</v>
      </c>
      <c r="E34" s="114">
        <v>62</v>
      </c>
      <c r="F34" s="114">
        <v>226</v>
      </c>
      <c r="G34" s="114">
        <v>183</v>
      </c>
      <c r="H34" s="140">
        <v>110</v>
      </c>
      <c r="I34" s="115">
        <v>9</v>
      </c>
      <c r="J34" s="116">
        <v>8.1818181818181817</v>
      </c>
    </row>
    <row r="35" spans="1:10" s="110" customFormat="1" ht="24.95" customHeight="1" x14ac:dyDescent="0.2">
      <c r="A35" s="292" t="s">
        <v>171</v>
      </c>
      <c r="B35" s="293" t="s">
        <v>172</v>
      </c>
      <c r="C35" s="113">
        <v>23.619657759420047</v>
      </c>
      <c r="D35" s="115">
        <v>2802</v>
      </c>
      <c r="E35" s="114">
        <v>2137</v>
      </c>
      <c r="F35" s="114">
        <v>3620</v>
      </c>
      <c r="G35" s="114">
        <v>2462</v>
      </c>
      <c r="H35" s="140">
        <v>3268</v>
      </c>
      <c r="I35" s="115">
        <v>-466</v>
      </c>
      <c r="J35" s="116">
        <v>-14.259485924112607</v>
      </c>
    </row>
    <row r="36" spans="1:10" s="110" customFormat="1" ht="24.95" customHeight="1" x14ac:dyDescent="0.2">
      <c r="A36" s="294" t="s">
        <v>173</v>
      </c>
      <c r="B36" s="295" t="s">
        <v>174</v>
      </c>
      <c r="C36" s="125">
        <v>75.377223299334062</v>
      </c>
      <c r="D36" s="143">
        <v>8942</v>
      </c>
      <c r="E36" s="144">
        <v>8521</v>
      </c>
      <c r="F36" s="144">
        <v>11464</v>
      </c>
      <c r="G36" s="144">
        <v>7962</v>
      </c>
      <c r="H36" s="145">
        <v>9411</v>
      </c>
      <c r="I36" s="143">
        <v>-469</v>
      </c>
      <c r="J36" s="146">
        <v>-4.9835299118053342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11863</v>
      </c>
      <c r="F11" s="264">
        <v>10720</v>
      </c>
      <c r="G11" s="264">
        <v>15310</v>
      </c>
      <c r="H11" s="264">
        <v>10608</v>
      </c>
      <c r="I11" s="265">
        <v>12789</v>
      </c>
      <c r="J11" s="263">
        <v>-926</v>
      </c>
      <c r="K11" s="266">
        <v>-7.2405973883806398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35.690803338110094</v>
      </c>
      <c r="E13" s="115">
        <v>4234</v>
      </c>
      <c r="F13" s="114">
        <v>4048</v>
      </c>
      <c r="G13" s="114">
        <v>5131</v>
      </c>
      <c r="H13" s="114">
        <v>3939</v>
      </c>
      <c r="I13" s="140">
        <v>4450</v>
      </c>
      <c r="J13" s="115">
        <v>-216</v>
      </c>
      <c r="K13" s="116">
        <v>-4.8539325842696632</v>
      </c>
    </row>
    <row r="14" spans="1:15" ht="15.95" customHeight="1" x14ac:dyDescent="0.2">
      <c r="A14" s="306" t="s">
        <v>230</v>
      </c>
      <c r="B14" s="307"/>
      <c r="C14" s="308"/>
      <c r="D14" s="113">
        <v>44.39855011379921</v>
      </c>
      <c r="E14" s="115">
        <v>5267</v>
      </c>
      <c r="F14" s="114">
        <v>4428</v>
      </c>
      <c r="G14" s="114">
        <v>7793</v>
      </c>
      <c r="H14" s="114">
        <v>4531</v>
      </c>
      <c r="I14" s="140">
        <v>5815</v>
      </c>
      <c r="J14" s="115">
        <v>-548</v>
      </c>
      <c r="K14" s="116">
        <v>-9.4239036973344792</v>
      </c>
    </row>
    <row r="15" spans="1:15" ht="15.95" customHeight="1" x14ac:dyDescent="0.2">
      <c r="A15" s="306" t="s">
        <v>231</v>
      </c>
      <c r="B15" s="307"/>
      <c r="C15" s="308"/>
      <c r="D15" s="113">
        <v>7.8985079659445336</v>
      </c>
      <c r="E15" s="115">
        <v>937</v>
      </c>
      <c r="F15" s="114">
        <v>816</v>
      </c>
      <c r="G15" s="114">
        <v>990</v>
      </c>
      <c r="H15" s="114">
        <v>851</v>
      </c>
      <c r="I15" s="140">
        <v>1141</v>
      </c>
      <c r="J15" s="115">
        <v>-204</v>
      </c>
      <c r="K15" s="116">
        <v>-17.879053461875547</v>
      </c>
    </row>
    <row r="16" spans="1:15" ht="15.95" customHeight="1" x14ac:dyDescent="0.2">
      <c r="A16" s="306" t="s">
        <v>232</v>
      </c>
      <c r="B16" s="307"/>
      <c r="C16" s="308"/>
      <c r="D16" s="113">
        <v>11.961561156537133</v>
      </c>
      <c r="E16" s="115">
        <v>1419</v>
      </c>
      <c r="F16" s="114">
        <v>1422</v>
      </c>
      <c r="G16" s="114">
        <v>1390</v>
      </c>
      <c r="H16" s="114">
        <v>1281</v>
      </c>
      <c r="I16" s="140">
        <v>1380</v>
      </c>
      <c r="J16" s="115">
        <v>39</v>
      </c>
      <c r="K16" s="116">
        <v>2.8260869565217392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1.2391469274213942</v>
      </c>
      <c r="E18" s="115">
        <v>147</v>
      </c>
      <c r="F18" s="114">
        <v>94</v>
      </c>
      <c r="G18" s="114">
        <v>238</v>
      </c>
      <c r="H18" s="114">
        <v>221</v>
      </c>
      <c r="I18" s="140">
        <v>124</v>
      </c>
      <c r="J18" s="115">
        <v>23</v>
      </c>
      <c r="K18" s="116">
        <v>18.548387096774192</v>
      </c>
    </row>
    <row r="19" spans="1:11" ht="14.1" customHeight="1" x14ac:dyDescent="0.2">
      <c r="A19" s="306" t="s">
        <v>235</v>
      </c>
      <c r="B19" s="307" t="s">
        <v>236</v>
      </c>
      <c r="C19" s="308"/>
      <c r="D19" s="113">
        <v>1.0284076540504088</v>
      </c>
      <c r="E19" s="115">
        <v>122</v>
      </c>
      <c r="F19" s="114">
        <v>70</v>
      </c>
      <c r="G19" s="114">
        <v>184</v>
      </c>
      <c r="H19" s="114">
        <v>184</v>
      </c>
      <c r="I19" s="140">
        <v>88</v>
      </c>
      <c r="J19" s="115">
        <v>34</v>
      </c>
      <c r="K19" s="116">
        <v>38.636363636363633</v>
      </c>
    </row>
    <row r="20" spans="1:11" ht="14.1" customHeight="1" x14ac:dyDescent="0.2">
      <c r="A20" s="306">
        <v>12</v>
      </c>
      <c r="B20" s="307" t="s">
        <v>237</v>
      </c>
      <c r="C20" s="308"/>
      <c r="D20" s="113">
        <v>1.2560060692910731</v>
      </c>
      <c r="E20" s="115">
        <v>149</v>
      </c>
      <c r="F20" s="114">
        <v>63</v>
      </c>
      <c r="G20" s="114">
        <v>141</v>
      </c>
      <c r="H20" s="114">
        <v>149</v>
      </c>
      <c r="I20" s="140">
        <v>132</v>
      </c>
      <c r="J20" s="115">
        <v>17</v>
      </c>
      <c r="K20" s="116">
        <v>12.878787878787879</v>
      </c>
    </row>
    <row r="21" spans="1:11" ht="14.1" customHeight="1" x14ac:dyDescent="0.2">
      <c r="A21" s="306">
        <v>21</v>
      </c>
      <c r="B21" s="307" t="s">
        <v>238</v>
      </c>
      <c r="C21" s="308"/>
      <c r="D21" s="113">
        <v>0.21916884430582484</v>
      </c>
      <c r="E21" s="115">
        <v>26</v>
      </c>
      <c r="F21" s="114">
        <v>31</v>
      </c>
      <c r="G21" s="114">
        <v>35</v>
      </c>
      <c r="H21" s="114">
        <v>45</v>
      </c>
      <c r="I21" s="140">
        <v>58</v>
      </c>
      <c r="J21" s="115">
        <v>-32</v>
      </c>
      <c r="K21" s="116">
        <v>-55.172413793103445</v>
      </c>
    </row>
    <row r="22" spans="1:11" ht="14.1" customHeight="1" x14ac:dyDescent="0.2">
      <c r="A22" s="306">
        <v>22</v>
      </c>
      <c r="B22" s="307" t="s">
        <v>239</v>
      </c>
      <c r="C22" s="308"/>
      <c r="D22" s="113">
        <v>1.8797943184691899</v>
      </c>
      <c r="E22" s="115">
        <v>223</v>
      </c>
      <c r="F22" s="114">
        <v>222</v>
      </c>
      <c r="G22" s="114">
        <v>278</v>
      </c>
      <c r="H22" s="114">
        <v>171</v>
      </c>
      <c r="I22" s="140">
        <v>254</v>
      </c>
      <c r="J22" s="115">
        <v>-31</v>
      </c>
      <c r="K22" s="116">
        <v>-12.204724409448819</v>
      </c>
    </row>
    <row r="23" spans="1:11" ht="14.1" customHeight="1" x14ac:dyDescent="0.2">
      <c r="A23" s="306">
        <v>23</v>
      </c>
      <c r="B23" s="307" t="s">
        <v>240</v>
      </c>
      <c r="C23" s="308"/>
      <c r="D23" s="113">
        <v>0.75866138413554751</v>
      </c>
      <c r="E23" s="115">
        <v>90</v>
      </c>
      <c r="F23" s="114">
        <v>69</v>
      </c>
      <c r="G23" s="114">
        <v>125</v>
      </c>
      <c r="H23" s="114">
        <v>58</v>
      </c>
      <c r="I23" s="140">
        <v>54</v>
      </c>
      <c r="J23" s="115">
        <v>36</v>
      </c>
      <c r="K23" s="116">
        <v>66.666666666666671</v>
      </c>
    </row>
    <row r="24" spans="1:11" ht="14.1" customHeight="1" x14ac:dyDescent="0.2">
      <c r="A24" s="306">
        <v>24</v>
      </c>
      <c r="B24" s="307" t="s">
        <v>241</v>
      </c>
      <c r="C24" s="308"/>
      <c r="D24" s="113">
        <v>4.4002360279861756</v>
      </c>
      <c r="E24" s="115">
        <v>522</v>
      </c>
      <c r="F24" s="114">
        <v>307</v>
      </c>
      <c r="G24" s="114">
        <v>704</v>
      </c>
      <c r="H24" s="114">
        <v>436</v>
      </c>
      <c r="I24" s="140">
        <v>621</v>
      </c>
      <c r="J24" s="115">
        <v>-99</v>
      </c>
      <c r="K24" s="116">
        <v>-15.942028985507246</v>
      </c>
    </row>
    <row r="25" spans="1:11" ht="14.1" customHeight="1" x14ac:dyDescent="0.2">
      <c r="A25" s="306">
        <v>25</v>
      </c>
      <c r="B25" s="307" t="s">
        <v>242</v>
      </c>
      <c r="C25" s="308"/>
      <c r="D25" s="113">
        <v>5.1504678411868836</v>
      </c>
      <c r="E25" s="115">
        <v>611</v>
      </c>
      <c r="F25" s="114">
        <v>489</v>
      </c>
      <c r="G25" s="114">
        <v>822</v>
      </c>
      <c r="H25" s="114">
        <v>458</v>
      </c>
      <c r="I25" s="140">
        <v>732</v>
      </c>
      <c r="J25" s="115">
        <v>-121</v>
      </c>
      <c r="K25" s="116">
        <v>-16.530054644808743</v>
      </c>
    </row>
    <row r="26" spans="1:11" ht="14.1" customHeight="1" x14ac:dyDescent="0.2">
      <c r="A26" s="306">
        <v>26</v>
      </c>
      <c r="B26" s="307" t="s">
        <v>243</v>
      </c>
      <c r="C26" s="308"/>
      <c r="D26" s="113">
        <v>2.815476692236365</v>
      </c>
      <c r="E26" s="115">
        <v>334</v>
      </c>
      <c r="F26" s="114">
        <v>219</v>
      </c>
      <c r="G26" s="114">
        <v>456</v>
      </c>
      <c r="H26" s="114">
        <v>263</v>
      </c>
      <c r="I26" s="140">
        <v>426</v>
      </c>
      <c r="J26" s="115">
        <v>-92</v>
      </c>
      <c r="K26" s="116">
        <v>-21.5962441314554</v>
      </c>
    </row>
    <row r="27" spans="1:11" ht="14.1" customHeight="1" x14ac:dyDescent="0.2">
      <c r="A27" s="306">
        <v>27</v>
      </c>
      <c r="B27" s="307" t="s">
        <v>244</v>
      </c>
      <c r="C27" s="308"/>
      <c r="D27" s="113">
        <v>1.9050830312737081</v>
      </c>
      <c r="E27" s="115">
        <v>226</v>
      </c>
      <c r="F27" s="114">
        <v>227</v>
      </c>
      <c r="G27" s="114">
        <v>260</v>
      </c>
      <c r="H27" s="114">
        <v>197</v>
      </c>
      <c r="I27" s="140">
        <v>282</v>
      </c>
      <c r="J27" s="115">
        <v>-56</v>
      </c>
      <c r="K27" s="116">
        <v>-19.858156028368793</v>
      </c>
    </row>
    <row r="28" spans="1:11" ht="14.1" customHeight="1" x14ac:dyDescent="0.2">
      <c r="A28" s="306">
        <v>28</v>
      </c>
      <c r="B28" s="307" t="s">
        <v>245</v>
      </c>
      <c r="C28" s="308"/>
      <c r="D28" s="113">
        <v>0.19388013150130659</v>
      </c>
      <c r="E28" s="115">
        <v>23</v>
      </c>
      <c r="F28" s="114">
        <v>17</v>
      </c>
      <c r="G28" s="114">
        <v>27</v>
      </c>
      <c r="H28" s="114">
        <v>27</v>
      </c>
      <c r="I28" s="140">
        <v>22</v>
      </c>
      <c r="J28" s="115">
        <v>1</v>
      </c>
      <c r="K28" s="116">
        <v>4.5454545454545459</v>
      </c>
    </row>
    <row r="29" spans="1:11" ht="14.1" customHeight="1" x14ac:dyDescent="0.2">
      <c r="A29" s="306">
        <v>29</v>
      </c>
      <c r="B29" s="307" t="s">
        <v>246</v>
      </c>
      <c r="C29" s="308"/>
      <c r="D29" s="113">
        <v>3.4645536542190003</v>
      </c>
      <c r="E29" s="115">
        <v>411</v>
      </c>
      <c r="F29" s="114">
        <v>397</v>
      </c>
      <c r="G29" s="114">
        <v>401</v>
      </c>
      <c r="H29" s="114">
        <v>380</v>
      </c>
      <c r="I29" s="140">
        <v>403</v>
      </c>
      <c r="J29" s="115">
        <v>8</v>
      </c>
      <c r="K29" s="116">
        <v>1.9851116625310175</v>
      </c>
    </row>
    <row r="30" spans="1:11" ht="14.1" customHeight="1" x14ac:dyDescent="0.2">
      <c r="A30" s="306" t="s">
        <v>247</v>
      </c>
      <c r="B30" s="307" t="s">
        <v>248</v>
      </c>
      <c r="C30" s="308"/>
      <c r="D30" s="113">
        <v>1.3234426367697885</v>
      </c>
      <c r="E30" s="115">
        <v>157</v>
      </c>
      <c r="F30" s="114">
        <v>156</v>
      </c>
      <c r="G30" s="114">
        <v>177</v>
      </c>
      <c r="H30" s="114">
        <v>116</v>
      </c>
      <c r="I30" s="140">
        <v>137</v>
      </c>
      <c r="J30" s="115">
        <v>20</v>
      </c>
      <c r="K30" s="116">
        <v>14.598540145985401</v>
      </c>
    </row>
    <row r="31" spans="1:11" ht="14.1" customHeight="1" x14ac:dyDescent="0.2">
      <c r="A31" s="306" t="s">
        <v>249</v>
      </c>
      <c r="B31" s="307" t="s">
        <v>250</v>
      </c>
      <c r="C31" s="308"/>
      <c r="D31" s="113">
        <v>2.1158223046446936</v>
      </c>
      <c r="E31" s="115">
        <v>251</v>
      </c>
      <c r="F31" s="114">
        <v>238</v>
      </c>
      <c r="G31" s="114">
        <v>218</v>
      </c>
      <c r="H31" s="114">
        <v>264</v>
      </c>
      <c r="I31" s="140">
        <v>262</v>
      </c>
      <c r="J31" s="115">
        <v>-11</v>
      </c>
      <c r="K31" s="116">
        <v>-4.1984732824427482</v>
      </c>
    </row>
    <row r="32" spans="1:11" ht="14.1" customHeight="1" x14ac:dyDescent="0.2">
      <c r="A32" s="306">
        <v>31</v>
      </c>
      <c r="B32" s="307" t="s">
        <v>251</v>
      </c>
      <c r="C32" s="308"/>
      <c r="D32" s="113">
        <v>0.43833768861164968</v>
      </c>
      <c r="E32" s="115">
        <v>52</v>
      </c>
      <c r="F32" s="114">
        <v>43</v>
      </c>
      <c r="G32" s="114">
        <v>67</v>
      </c>
      <c r="H32" s="114">
        <v>69</v>
      </c>
      <c r="I32" s="140">
        <v>78</v>
      </c>
      <c r="J32" s="115">
        <v>-26</v>
      </c>
      <c r="K32" s="116">
        <v>-33.333333333333336</v>
      </c>
    </row>
    <row r="33" spans="1:11" ht="14.1" customHeight="1" x14ac:dyDescent="0.2">
      <c r="A33" s="306">
        <v>32</v>
      </c>
      <c r="B33" s="307" t="s">
        <v>252</v>
      </c>
      <c r="C33" s="308"/>
      <c r="D33" s="113">
        <v>2.6468852735395769</v>
      </c>
      <c r="E33" s="115">
        <v>314</v>
      </c>
      <c r="F33" s="114">
        <v>200</v>
      </c>
      <c r="G33" s="114">
        <v>339</v>
      </c>
      <c r="H33" s="114">
        <v>352</v>
      </c>
      <c r="I33" s="140">
        <v>342</v>
      </c>
      <c r="J33" s="115">
        <v>-28</v>
      </c>
      <c r="K33" s="116">
        <v>-8.1871345029239766</v>
      </c>
    </row>
    <row r="34" spans="1:11" ht="14.1" customHeight="1" x14ac:dyDescent="0.2">
      <c r="A34" s="306">
        <v>33</v>
      </c>
      <c r="B34" s="307" t="s">
        <v>253</v>
      </c>
      <c r="C34" s="308"/>
      <c r="D34" s="113">
        <v>2.1411110174492118</v>
      </c>
      <c r="E34" s="115">
        <v>254</v>
      </c>
      <c r="F34" s="114">
        <v>148</v>
      </c>
      <c r="G34" s="114">
        <v>331</v>
      </c>
      <c r="H34" s="114">
        <v>238</v>
      </c>
      <c r="I34" s="140">
        <v>236</v>
      </c>
      <c r="J34" s="115">
        <v>18</v>
      </c>
      <c r="K34" s="116">
        <v>7.6271186440677967</v>
      </c>
    </row>
    <row r="35" spans="1:11" ht="14.1" customHeight="1" x14ac:dyDescent="0.2">
      <c r="A35" s="306">
        <v>34</v>
      </c>
      <c r="B35" s="307" t="s">
        <v>254</v>
      </c>
      <c r="C35" s="308"/>
      <c r="D35" s="113">
        <v>2.006237882491781</v>
      </c>
      <c r="E35" s="115">
        <v>238</v>
      </c>
      <c r="F35" s="114">
        <v>135</v>
      </c>
      <c r="G35" s="114">
        <v>242</v>
      </c>
      <c r="H35" s="114">
        <v>153</v>
      </c>
      <c r="I35" s="140">
        <v>214</v>
      </c>
      <c r="J35" s="115">
        <v>24</v>
      </c>
      <c r="K35" s="116">
        <v>11.214953271028037</v>
      </c>
    </row>
    <row r="36" spans="1:11" ht="14.1" customHeight="1" x14ac:dyDescent="0.2">
      <c r="A36" s="306">
        <v>41</v>
      </c>
      <c r="B36" s="307" t="s">
        <v>255</v>
      </c>
      <c r="C36" s="308"/>
      <c r="D36" s="113">
        <v>1.8882238894040293</v>
      </c>
      <c r="E36" s="115">
        <v>224</v>
      </c>
      <c r="F36" s="114">
        <v>164</v>
      </c>
      <c r="G36" s="114">
        <v>205</v>
      </c>
      <c r="H36" s="114">
        <v>156</v>
      </c>
      <c r="I36" s="140">
        <v>182</v>
      </c>
      <c r="J36" s="115">
        <v>42</v>
      </c>
      <c r="K36" s="116">
        <v>23.076923076923077</v>
      </c>
    </row>
    <row r="37" spans="1:11" ht="14.1" customHeight="1" x14ac:dyDescent="0.2">
      <c r="A37" s="306">
        <v>42</v>
      </c>
      <c r="B37" s="307" t="s">
        <v>256</v>
      </c>
      <c r="C37" s="308"/>
      <c r="D37" s="113">
        <v>0.24445755711034309</v>
      </c>
      <c r="E37" s="115">
        <v>29</v>
      </c>
      <c r="F37" s="114">
        <v>30</v>
      </c>
      <c r="G37" s="114">
        <v>51</v>
      </c>
      <c r="H37" s="114">
        <v>49</v>
      </c>
      <c r="I37" s="140">
        <v>55</v>
      </c>
      <c r="J37" s="115">
        <v>-26</v>
      </c>
      <c r="K37" s="116">
        <v>-47.272727272727273</v>
      </c>
    </row>
    <row r="38" spans="1:11" ht="14.1" customHeight="1" x14ac:dyDescent="0.2">
      <c r="A38" s="306">
        <v>43</v>
      </c>
      <c r="B38" s="307" t="s">
        <v>257</v>
      </c>
      <c r="C38" s="308"/>
      <c r="D38" s="113">
        <v>2.4445755711034307</v>
      </c>
      <c r="E38" s="115">
        <v>290</v>
      </c>
      <c r="F38" s="114">
        <v>248</v>
      </c>
      <c r="G38" s="114">
        <v>407</v>
      </c>
      <c r="H38" s="114">
        <v>228</v>
      </c>
      <c r="I38" s="140">
        <v>241</v>
      </c>
      <c r="J38" s="115">
        <v>49</v>
      </c>
      <c r="K38" s="116">
        <v>20.331950207468878</v>
      </c>
    </row>
    <row r="39" spans="1:11" ht="14.1" customHeight="1" x14ac:dyDescent="0.2">
      <c r="A39" s="306">
        <v>51</v>
      </c>
      <c r="B39" s="307" t="s">
        <v>258</v>
      </c>
      <c r="C39" s="308"/>
      <c r="D39" s="113">
        <v>14.372418443901205</v>
      </c>
      <c r="E39" s="115">
        <v>1705</v>
      </c>
      <c r="F39" s="114">
        <v>1944</v>
      </c>
      <c r="G39" s="114">
        <v>2151</v>
      </c>
      <c r="H39" s="114">
        <v>1409</v>
      </c>
      <c r="I39" s="140">
        <v>1745</v>
      </c>
      <c r="J39" s="115">
        <v>-40</v>
      </c>
      <c r="K39" s="116">
        <v>-2.2922636103151861</v>
      </c>
    </row>
    <row r="40" spans="1:11" ht="14.1" customHeight="1" x14ac:dyDescent="0.2">
      <c r="A40" s="306" t="s">
        <v>259</v>
      </c>
      <c r="B40" s="307" t="s">
        <v>260</v>
      </c>
      <c r="C40" s="308"/>
      <c r="D40" s="113">
        <v>13.773918907527607</v>
      </c>
      <c r="E40" s="115">
        <v>1634</v>
      </c>
      <c r="F40" s="114">
        <v>1874</v>
      </c>
      <c r="G40" s="114">
        <v>2047</v>
      </c>
      <c r="H40" s="114">
        <v>1346</v>
      </c>
      <c r="I40" s="140">
        <v>1677</v>
      </c>
      <c r="J40" s="115">
        <v>-43</v>
      </c>
      <c r="K40" s="116">
        <v>-2.5641025641025643</v>
      </c>
    </row>
    <row r="41" spans="1:11" ht="14.1" customHeight="1" x14ac:dyDescent="0.2">
      <c r="A41" s="306"/>
      <c r="B41" s="307" t="s">
        <v>261</v>
      </c>
      <c r="C41" s="308"/>
      <c r="D41" s="113">
        <v>12.72865211160752</v>
      </c>
      <c r="E41" s="115">
        <v>1510</v>
      </c>
      <c r="F41" s="114">
        <v>1740</v>
      </c>
      <c r="G41" s="114">
        <v>1862</v>
      </c>
      <c r="H41" s="114">
        <v>1285</v>
      </c>
      <c r="I41" s="140">
        <v>1602</v>
      </c>
      <c r="J41" s="115">
        <v>-92</v>
      </c>
      <c r="K41" s="116">
        <v>-5.7428214731585516</v>
      </c>
    </row>
    <row r="42" spans="1:11" ht="14.1" customHeight="1" x14ac:dyDescent="0.2">
      <c r="A42" s="306">
        <v>52</v>
      </c>
      <c r="B42" s="307" t="s">
        <v>262</v>
      </c>
      <c r="C42" s="308"/>
      <c r="D42" s="113">
        <v>4.1389193290061534</v>
      </c>
      <c r="E42" s="115">
        <v>491</v>
      </c>
      <c r="F42" s="114">
        <v>456</v>
      </c>
      <c r="G42" s="114">
        <v>563</v>
      </c>
      <c r="H42" s="114">
        <v>464</v>
      </c>
      <c r="I42" s="140">
        <v>575</v>
      </c>
      <c r="J42" s="115">
        <v>-84</v>
      </c>
      <c r="K42" s="116">
        <v>-14.608695652173912</v>
      </c>
    </row>
    <row r="43" spans="1:11" ht="14.1" customHeight="1" x14ac:dyDescent="0.2">
      <c r="A43" s="306" t="s">
        <v>263</v>
      </c>
      <c r="B43" s="307" t="s">
        <v>264</v>
      </c>
      <c r="C43" s="308"/>
      <c r="D43" s="113">
        <v>3.1358003877602632</v>
      </c>
      <c r="E43" s="115">
        <v>372</v>
      </c>
      <c r="F43" s="114">
        <v>381</v>
      </c>
      <c r="G43" s="114">
        <v>447</v>
      </c>
      <c r="H43" s="114">
        <v>370</v>
      </c>
      <c r="I43" s="140">
        <v>450</v>
      </c>
      <c r="J43" s="115">
        <v>-78</v>
      </c>
      <c r="K43" s="116">
        <v>-17.333333333333332</v>
      </c>
    </row>
    <row r="44" spans="1:11" ht="14.1" customHeight="1" x14ac:dyDescent="0.2">
      <c r="A44" s="306">
        <v>53</v>
      </c>
      <c r="B44" s="307" t="s">
        <v>265</v>
      </c>
      <c r="C44" s="308"/>
      <c r="D44" s="113">
        <v>0.61535867824327739</v>
      </c>
      <c r="E44" s="115">
        <v>73</v>
      </c>
      <c r="F44" s="114">
        <v>95</v>
      </c>
      <c r="G44" s="114">
        <v>90</v>
      </c>
      <c r="H44" s="114">
        <v>100</v>
      </c>
      <c r="I44" s="140">
        <v>87</v>
      </c>
      <c r="J44" s="115">
        <v>-14</v>
      </c>
      <c r="K44" s="116">
        <v>-16.091954022988507</v>
      </c>
    </row>
    <row r="45" spans="1:11" ht="14.1" customHeight="1" x14ac:dyDescent="0.2">
      <c r="A45" s="306" t="s">
        <v>266</v>
      </c>
      <c r="B45" s="307" t="s">
        <v>267</v>
      </c>
      <c r="C45" s="308"/>
      <c r="D45" s="113">
        <v>0.60692910730843797</v>
      </c>
      <c r="E45" s="115">
        <v>72</v>
      </c>
      <c r="F45" s="114">
        <v>88</v>
      </c>
      <c r="G45" s="114">
        <v>86</v>
      </c>
      <c r="H45" s="114">
        <v>96</v>
      </c>
      <c r="I45" s="140">
        <v>83</v>
      </c>
      <c r="J45" s="115">
        <v>-11</v>
      </c>
      <c r="K45" s="116">
        <v>-13.253012048192771</v>
      </c>
    </row>
    <row r="46" spans="1:11" ht="14.1" customHeight="1" x14ac:dyDescent="0.2">
      <c r="A46" s="306">
        <v>54</v>
      </c>
      <c r="B46" s="307" t="s">
        <v>268</v>
      </c>
      <c r="C46" s="308"/>
      <c r="D46" s="113">
        <v>3.2791030936525329</v>
      </c>
      <c r="E46" s="115">
        <v>389</v>
      </c>
      <c r="F46" s="114">
        <v>249</v>
      </c>
      <c r="G46" s="114">
        <v>349</v>
      </c>
      <c r="H46" s="114">
        <v>307</v>
      </c>
      <c r="I46" s="140">
        <v>362</v>
      </c>
      <c r="J46" s="115">
        <v>27</v>
      </c>
      <c r="K46" s="116">
        <v>7.458563535911602</v>
      </c>
    </row>
    <row r="47" spans="1:11" ht="14.1" customHeight="1" x14ac:dyDescent="0.2">
      <c r="A47" s="306">
        <v>61</v>
      </c>
      <c r="B47" s="307" t="s">
        <v>269</v>
      </c>
      <c r="C47" s="308"/>
      <c r="D47" s="113">
        <v>2.2338362977324455</v>
      </c>
      <c r="E47" s="115">
        <v>265</v>
      </c>
      <c r="F47" s="114">
        <v>196</v>
      </c>
      <c r="G47" s="114">
        <v>342</v>
      </c>
      <c r="H47" s="114">
        <v>234</v>
      </c>
      <c r="I47" s="140">
        <v>344</v>
      </c>
      <c r="J47" s="115">
        <v>-79</v>
      </c>
      <c r="K47" s="116">
        <v>-22.965116279069768</v>
      </c>
    </row>
    <row r="48" spans="1:11" ht="14.1" customHeight="1" x14ac:dyDescent="0.2">
      <c r="A48" s="306">
        <v>62</v>
      </c>
      <c r="B48" s="307" t="s">
        <v>270</v>
      </c>
      <c r="C48" s="308"/>
      <c r="D48" s="113">
        <v>8.674028491949759</v>
      </c>
      <c r="E48" s="115">
        <v>1029</v>
      </c>
      <c r="F48" s="114">
        <v>1132</v>
      </c>
      <c r="G48" s="114">
        <v>1605</v>
      </c>
      <c r="H48" s="114">
        <v>1123</v>
      </c>
      <c r="I48" s="140">
        <v>1161</v>
      </c>
      <c r="J48" s="115">
        <v>-132</v>
      </c>
      <c r="K48" s="116">
        <v>-11.369509043927648</v>
      </c>
    </row>
    <row r="49" spans="1:11" ht="14.1" customHeight="1" x14ac:dyDescent="0.2">
      <c r="A49" s="306">
        <v>63</v>
      </c>
      <c r="B49" s="307" t="s">
        <v>271</v>
      </c>
      <c r="C49" s="308"/>
      <c r="D49" s="113">
        <v>2.6384557026047375</v>
      </c>
      <c r="E49" s="115">
        <v>313</v>
      </c>
      <c r="F49" s="114">
        <v>327</v>
      </c>
      <c r="G49" s="114">
        <v>402</v>
      </c>
      <c r="H49" s="114">
        <v>348</v>
      </c>
      <c r="I49" s="140">
        <v>342</v>
      </c>
      <c r="J49" s="115">
        <v>-29</v>
      </c>
      <c r="K49" s="116">
        <v>-8.4795321637426895</v>
      </c>
    </row>
    <row r="50" spans="1:11" ht="14.1" customHeight="1" x14ac:dyDescent="0.2">
      <c r="A50" s="306" t="s">
        <v>272</v>
      </c>
      <c r="B50" s="307" t="s">
        <v>273</v>
      </c>
      <c r="C50" s="308"/>
      <c r="D50" s="113">
        <v>0.34561240832841611</v>
      </c>
      <c r="E50" s="115">
        <v>41</v>
      </c>
      <c r="F50" s="114">
        <v>35</v>
      </c>
      <c r="G50" s="114">
        <v>68</v>
      </c>
      <c r="H50" s="114">
        <v>37</v>
      </c>
      <c r="I50" s="140">
        <v>42</v>
      </c>
      <c r="J50" s="115">
        <v>-1</v>
      </c>
      <c r="K50" s="116">
        <v>-2.3809523809523809</v>
      </c>
    </row>
    <row r="51" spans="1:11" ht="14.1" customHeight="1" x14ac:dyDescent="0.2">
      <c r="A51" s="306" t="s">
        <v>274</v>
      </c>
      <c r="B51" s="307" t="s">
        <v>275</v>
      </c>
      <c r="C51" s="308"/>
      <c r="D51" s="113">
        <v>2.2001180139930878</v>
      </c>
      <c r="E51" s="115">
        <v>261</v>
      </c>
      <c r="F51" s="114">
        <v>270</v>
      </c>
      <c r="G51" s="114">
        <v>296</v>
      </c>
      <c r="H51" s="114">
        <v>296</v>
      </c>
      <c r="I51" s="140">
        <v>282</v>
      </c>
      <c r="J51" s="115">
        <v>-21</v>
      </c>
      <c r="K51" s="116">
        <v>-7.4468085106382977</v>
      </c>
    </row>
    <row r="52" spans="1:11" ht="14.1" customHeight="1" x14ac:dyDescent="0.2">
      <c r="A52" s="306">
        <v>71</v>
      </c>
      <c r="B52" s="307" t="s">
        <v>276</v>
      </c>
      <c r="C52" s="308"/>
      <c r="D52" s="113">
        <v>8.4885779313832934</v>
      </c>
      <c r="E52" s="115">
        <v>1007</v>
      </c>
      <c r="F52" s="114">
        <v>767</v>
      </c>
      <c r="G52" s="114">
        <v>1235</v>
      </c>
      <c r="H52" s="114">
        <v>819</v>
      </c>
      <c r="I52" s="140">
        <v>1163</v>
      </c>
      <c r="J52" s="115">
        <v>-156</v>
      </c>
      <c r="K52" s="116">
        <v>-13.413585554600171</v>
      </c>
    </row>
    <row r="53" spans="1:11" ht="14.1" customHeight="1" x14ac:dyDescent="0.2">
      <c r="A53" s="306" t="s">
        <v>277</v>
      </c>
      <c r="B53" s="307" t="s">
        <v>278</v>
      </c>
      <c r="C53" s="308"/>
      <c r="D53" s="113">
        <v>2.8323358341060438</v>
      </c>
      <c r="E53" s="115">
        <v>336</v>
      </c>
      <c r="F53" s="114">
        <v>282</v>
      </c>
      <c r="G53" s="114">
        <v>456</v>
      </c>
      <c r="H53" s="114">
        <v>283</v>
      </c>
      <c r="I53" s="140">
        <v>404</v>
      </c>
      <c r="J53" s="115">
        <v>-68</v>
      </c>
      <c r="K53" s="116">
        <v>-16.831683168316832</v>
      </c>
    </row>
    <row r="54" spans="1:11" ht="14.1" customHeight="1" x14ac:dyDescent="0.2">
      <c r="A54" s="306" t="s">
        <v>279</v>
      </c>
      <c r="B54" s="307" t="s">
        <v>280</v>
      </c>
      <c r="C54" s="308"/>
      <c r="D54" s="113">
        <v>4.8722920003371826</v>
      </c>
      <c r="E54" s="115">
        <v>578</v>
      </c>
      <c r="F54" s="114">
        <v>435</v>
      </c>
      <c r="G54" s="114">
        <v>684</v>
      </c>
      <c r="H54" s="114">
        <v>435</v>
      </c>
      <c r="I54" s="140">
        <v>638</v>
      </c>
      <c r="J54" s="115">
        <v>-60</v>
      </c>
      <c r="K54" s="116">
        <v>-9.4043887147335425</v>
      </c>
    </row>
    <row r="55" spans="1:11" ht="14.1" customHeight="1" x14ac:dyDescent="0.2">
      <c r="A55" s="306">
        <v>72</v>
      </c>
      <c r="B55" s="307" t="s">
        <v>281</v>
      </c>
      <c r="C55" s="308"/>
      <c r="D55" s="113">
        <v>1.4498862007923796</v>
      </c>
      <c r="E55" s="115">
        <v>172</v>
      </c>
      <c r="F55" s="114">
        <v>131</v>
      </c>
      <c r="G55" s="114">
        <v>239</v>
      </c>
      <c r="H55" s="114">
        <v>132</v>
      </c>
      <c r="I55" s="140">
        <v>149</v>
      </c>
      <c r="J55" s="115">
        <v>23</v>
      </c>
      <c r="K55" s="116">
        <v>15.436241610738255</v>
      </c>
    </row>
    <row r="56" spans="1:11" ht="14.1" customHeight="1" x14ac:dyDescent="0.2">
      <c r="A56" s="306" t="s">
        <v>282</v>
      </c>
      <c r="B56" s="307" t="s">
        <v>283</v>
      </c>
      <c r="C56" s="308"/>
      <c r="D56" s="113">
        <v>0.47205597235100732</v>
      </c>
      <c r="E56" s="115">
        <v>56</v>
      </c>
      <c r="F56" s="114">
        <v>56</v>
      </c>
      <c r="G56" s="114">
        <v>117</v>
      </c>
      <c r="H56" s="114">
        <v>40</v>
      </c>
      <c r="I56" s="140">
        <v>61</v>
      </c>
      <c r="J56" s="115">
        <v>-5</v>
      </c>
      <c r="K56" s="116">
        <v>-8.1967213114754092</v>
      </c>
    </row>
    <row r="57" spans="1:11" ht="14.1" customHeight="1" x14ac:dyDescent="0.2">
      <c r="A57" s="306" t="s">
        <v>284</v>
      </c>
      <c r="B57" s="307" t="s">
        <v>285</v>
      </c>
      <c r="C57" s="308"/>
      <c r="D57" s="113">
        <v>0.74180224226586866</v>
      </c>
      <c r="E57" s="115">
        <v>88</v>
      </c>
      <c r="F57" s="114">
        <v>62</v>
      </c>
      <c r="G57" s="114">
        <v>69</v>
      </c>
      <c r="H57" s="114">
        <v>77</v>
      </c>
      <c r="I57" s="140">
        <v>60</v>
      </c>
      <c r="J57" s="115">
        <v>28</v>
      </c>
      <c r="K57" s="116">
        <v>46.666666666666664</v>
      </c>
    </row>
    <row r="58" spans="1:11" ht="14.1" customHeight="1" x14ac:dyDescent="0.2">
      <c r="A58" s="306">
        <v>73</v>
      </c>
      <c r="B58" s="307" t="s">
        <v>286</v>
      </c>
      <c r="C58" s="308"/>
      <c r="D58" s="113">
        <v>1.3065834949001096</v>
      </c>
      <c r="E58" s="115">
        <v>155</v>
      </c>
      <c r="F58" s="114">
        <v>108</v>
      </c>
      <c r="G58" s="114">
        <v>196</v>
      </c>
      <c r="H58" s="114">
        <v>99</v>
      </c>
      <c r="I58" s="140">
        <v>169</v>
      </c>
      <c r="J58" s="115">
        <v>-14</v>
      </c>
      <c r="K58" s="116">
        <v>-8.2840236686390529</v>
      </c>
    </row>
    <row r="59" spans="1:11" ht="14.1" customHeight="1" x14ac:dyDescent="0.2">
      <c r="A59" s="306" t="s">
        <v>287</v>
      </c>
      <c r="B59" s="307" t="s">
        <v>288</v>
      </c>
      <c r="C59" s="308"/>
      <c r="D59" s="113">
        <v>0.91882323189749637</v>
      </c>
      <c r="E59" s="115">
        <v>109</v>
      </c>
      <c r="F59" s="114">
        <v>78</v>
      </c>
      <c r="G59" s="114">
        <v>161</v>
      </c>
      <c r="H59" s="114">
        <v>76</v>
      </c>
      <c r="I59" s="140">
        <v>97</v>
      </c>
      <c r="J59" s="115">
        <v>12</v>
      </c>
      <c r="K59" s="116">
        <v>12.371134020618557</v>
      </c>
    </row>
    <row r="60" spans="1:11" ht="14.1" customHeight="1" x14ac:dyDescent="0.2">
      <c r="A60" s="306">
        <v>81</v>
      </c>
      <c r="B60" s="307" t="s">
        <v>289</v>
      </c>
      <c r="C60" s="308"/>
      <c r="D60" s="113">
        <v>4.8638624294023431</v>
      </c>
      <c r="E60" s="115">
        <v>577</v>
      </c>
      <c r="F60" s="114">
        <v>565</v>
      </c>
      <c r="G60" s="114">
        <v>761</v>
      </c>
      <c r="H60" s="114">
        <v>544</v>
      </c>
      <c r="I60" s="140">
        <v>631</v>
      </c>
      <c r="J60" s="115">
        <v>-54</v>
      </c>
      <c r="K60" s="116">
        <v>-8.5578446909667196</v>
      </c>
    </row>
    <row r="61" spans="1:11" ht="14.1" customHeight="1" x14ac:dyDescent="0.2">
      <c r="A61" s="306" t="s">
        <v>290</v>
      </c>
      <c r="B61" s="307" t="s">
        <v>291</v>
      </c>
      <c r="C61" s="308"/>
      <c r="D61" s="113">
        <v>1.5257523392059344</v>
      </c>
      <c r="E61" s="115">
        <v>181</v>
      </c>
      <c r="F61" s="114">
        <v>112</v>
      </c>
      <c r="G61" s="114">
        <v>322</v>
      </c>
      <c r="H61" s="114">
        <v>135</v>
      </c>
      <c r="I61" s="140">
        <v>199</v>
      </c>
      <c r="J61" s="115">
        <v>-18</v>
      </c>
      <c r="K61" s="116">
        <v>-9.0452261306532655</v>
      </c>
    </row>
    <row r="62" spans="1:11" ht="14.1" customHeight="1" x14ac:dyDescent="0.2">
      <c r="A62" s="306" t="s">
        <v>292</v>
      </c>
      <c r="B62" s="307" t="s">
        <v>293</v>
      </c>
      <c r="C62" s="308"/>
      <c r="D62" s="113">
        <v>1.3993087751833431</v>
      </c>
      <c r="E62" s="115">
        <v>166</v>
      </c>
      <c r="F62" s="114">
        <v>315</v>
      </c>
      <c r="G62" s="114">
        <v>277</v>
      </c>
      <c r="H62" s="114">
        <v>250</v>
      </c>
      <c r="I62" s="140">
        <v>212</v>
      </c>
      <c r="J62" s="115">
        <v>-46</v>
      </c>
      <c r="K62" s="116">
        <v>-21.69811320754717</v>
      </c>
    </row>
    <row r="63" spans="1:11" ht="14.1" customHeight="1" x14ac:dyDescent="0.2">
      <c r="A63" s="306"/>
      <c r="B63" s="307" t="s">
        <v>294</v>
      </c>
      <c r="C63" s="308"/>
      <c r="D63" s="113">
        <v>1.2138582146168759</v>
      </c>
      <c r="E63" s="115">
        <v>144</v>
      </c>
      <c r="F63" s="114">
        <v>272</v>
      </c>
      <c r="G63" s="114">
        <v>252</v>
      </c>
      <c r="H63" s="114">
        <v>224</v>
      </c>
      <c r="I63" s="140">
        <v>188</v>
      </c>
      <c r="J63" s="115">
        <v>-44</v>
      </c>
      <c r="K63" s="116">
        <v>-23.404255319148938</v>
      </c>
    </row>
    <row r="64" spans="1:11" ht="14.1" customHeight="1" x14ac:dyDescent="0.2">
      <c r="A64" s="306" t="s">
        <v>295</v>
      </c>
      <c r="B64" s="307" t="s">
        <v>296</v>
      </c>
      <c r="C64" s="308"/>
      <c r="D64" s="113">
        <v>0.64064739104779567</v>
      </c>
      <c r="E64" s="115">
        <v>76</v>
      </c>
      <c r="F64" s="114">
        <v>52</v>
      </c>
      <c r="G64" s="114">
        <v>46</v>
      </c>
      <c r="H64" s="114">
        <v>34</v>
      </c>
      <c r="I64" s="140">
        <v>55</v>
      </c>
      <c r="J64" s="115">
        <v>21</v>
      </c>
      <c r="K64" s="116">
        <v>38.18181818181818</v>
      </c>
    </row>
    <row r="65" spans="1:11" ht="14.1" customHeight="1" x14ac:dyDescent="0.2">
      <c r="A65" s="306" t="s">
        <v>297</v>
      </c>
      <c r="B65" s="307" t="s">
        <v>298</v>
      </c>
      <c r="C65" s="308"/>
      <c r="D65" s="113">
        <v>0.59849953637359854</v>
      </c>
      <c r="E65" s="115">
        <v>71</v>
      </c>
      <c r="F65" s="114">
        <v>40</v>
      </c>
      <c r="G65" s="114">
        <v>34</v>
      </c>
      <c r="H65" s="114">
        <v>68</v>
      </c>
      <c r="I65" s="140">
        <v>92</v>
      </c>
      <c r="J65" s="115">
        <v>-21</v>
      </c>
      <c r="K65" s="116">
        <v>-22.826086956521738</v>
      </c>
    </row>
    <row r="66" spans="1:11" ht="14.1" customHeight="1" x14ac:dyDescent="0.2">
      <c r="A66" s="306">
        <v>82</v>
      </c>
      <c r="B66" s="307" t="s">
        <v>299</v>
      </c>
      <c r="C66" s="308"/>
      <c r="D66" s="113">
        <v>2.6384557026047375</v>
      </c>
      <c r="E66" s="115">
        <v>313</v>
      </c>
      <c r="F66" s="114">
        <v>302</v>
      </c>
      <c r="G66" s="114">
        <v>424</v>
      </c>
      <c r="H66" s="114">
        <v>278</v>
      </c>
      <c r="I66" s="140">
        <v>350</v>
      </c>
      <c r="J66" s="115">
        <v>-37</v>
      </c>
      <c r="K66" s="116">
        <v>-10.571428571428571</v>
      </c>
    </row>
    <row r="67" spans="1:11" ht="14.1" customHeight="1" x14ac:dyDescent="0.2">
      <c r="A67" s="306" t="s">
        <v>300</v>
      </c>
      <c r="B67" s="307" t="s">
        <v>301</v>
      </c>
      <c r="C67" s="308"/>
      <c r="D67" s="113">
        <v>1.5510410520104527</v>
      </c>
      <c r="E67" s="115">
        <v>184</v>
      </c>
      <c r="F67" s="114">
        <v>219</v>
      </c>
      <c r="G67" s="114">
        <v>273</v>
      </c>
      <c r="H67" s="114">
        <v>210</v>
      </c>
      <c r="I67" s="140">
        <v>247</v>
      </c>
      <c r="J67" s="115">
        <v>-63</v>
      </c>
      <c r="K67" s="116">
        <v>-25.506072874493928</v>
      </c>
    </row>
    <row r="68" spans="1:11" ht="14.1" customHeight="1" x14ac:dyDescent="0.2">
      <c r="A68" s="306" t="s">
        <v>302</v>
      </c>
      <c r="B68" s="307" t="s">
        <v>303</v>
      </c>
      <c r="C68" s="308"/>
      <c r="D68" s="113">
        <v>0.67436567478715337</v>
      </c>
      <c r="E68" s="115">
        <v>80</v>
      </c>
      <c r="F68" s="114">
        <v>64</v>
      </c>
      <c r="G68" s="114">
        <v>96</v>
      </c>
      <c r="H68" s="114">
        <v>45</v>
      </c>
      <c r="I68" s="140">
        <v>68</v>
      </c>
      <c r="J68" s="115">
        <v>12</v>
      </c>
      <c r="K68" s="116">
        <v>17.647058823529413</v>
      </c>
    </row>
    <row r="69" spans="1:11" ht="14.1" customHeight="1" x14ac:dyDescent="0.2">
      <c r="A69" s="306">
        <v>83</v>
      </c>
      <c r="B69" s="307" t="s">
        <v>304</v>
      </c>
      <c r="C69" s="308"/>
      <c r="D69" s="113">
        <v>4.526679592008767</v>
      </c>
      <c r="E69" s="115">
        <v>537</v>
      </c>
      <c r="F69" s="114">
        <v>567</v>
      </c>
      <c r="G69" s="114">
        <v>1059</v>
      </c>
      <c r="H69" s="114">
        <v>405</v>
      </c>
      <c r="I69" s="140">
        <v>444</v>
      </c>
      <c r="J69" s="115">
        <v>93</v>
      </c>
      <c r="K69" s="116">
        <v>20.945945945945947</v>
      </c>
    </row>
    <row r="70" spans="1:11" ht="14.1" customHeight="1" x14ac:dyDescent="0.2">
      <c r="A70" s="306" t="s">
        <v>305</v>
      </c>
      <c r="B70" s="307" t="s">
        <v>306</v>
      </c>
      <c r="C70" s="308"/>
      <c r="D70" s="113">
        <v>2.815476692236365</v>
      </c>
      <c r="E70" s="115">
        <v>334</v>
      </c>
      <c r="F70" s="114">
        <v>381</v>
      </c>
      <c r="G70" s="114">
        <v>855</v>
      </c>
      <c r="H70" s="114">
        <v>260</v>
      </c>
      <c r="I70" s="140">
        <v>281</v>
      </c>
      <c r="J70" s="115">
        <v>53</v>
      </c>
      <c r="K70" s="116">
        <v>18.861209964412812</v>
      </c>
    </row>
    <row r="71" spans="1:11" ht="14.1" customHeight="1" x14ac:dyDescent="0.2">
      <c r="A71" s="306"/>
      <c r="B71" s="307" t="s">
        <v>307</v>
      </c>
      <c r="C71" s="308"/>
      <c r="D71" s="113">
        <v>1.8292168928601533</v>
      </c>
      <c r="E71" s="115">
        <v>217</v>
      </c>
      <c r="F71" s="114">
        <v>253</v>
      </c>
      <c r="G71" s="114">
        <v>656</v>
      </c>
      <c r="H71" s="114">
        <v>171</v>
      </c>
      <c r="I71" s="140">
        <v>201</v>
      </c>
      <c r="J71" s="115">
        <v>16</v>
      </c>
      <c r="K71" s="116">
        <v>7.9601990049751246</v>
      </c>
    </row>
    <row r="72" spans="1:11" ht="14.1" customHeight="1" x14ac:dyDescent="0.2">
      <c r="A72" s="306">
        <v>84</v>
      </c>
      <c r="B72" s="307" t="s">
        <v>308</v>
      </c>
      <c r="C72" s="308"/>
      <c r="D72" s="113">
        <v>3.5151310798280369</v>
      </c>
      <c r="E72" s="115">
        <v>417</v>
      </c>
      <c r="F72" s="114">
        <v>558</v>
      </c>
      <c r="G72" s="114">
        <v>456</v>
      </c>
      <c r="H72" s="114">
        <v>474</v>
      </c>
      <c r="I72" s="140">
        <v>390</v>
      </c>
      <c r="J72" s="115">
        <v>27</v>
      </c>
      <c r="K72" s="116">
        <v>6.9230769230769234</v>
      </c>
    </row>
    <row r="73" spans="1:11" ht="14.1" customHeight="1" x14ac:dyDescent="0.2">
      <c r="A73" s="306" t="s">
        <v>309</v>
      </c>
      <c r="B73" s="307" t="s">
        <v>310</v>
      </c>
      <c r="C73" s="308"/>
      <c r="D73" s="113">
        <v>0.19388013150130659</v>
      </c>
      <c r="E73" s="115">
        <v>23</v>
      </c>
      <c r="F73" s="114">
        <v>6</v>
      </c>
      <c r="G73" s="114">
        <v>72</v>
      </c>
      <c r="H73" s="114">
        <v>5</v>
      </c>
      <c r="I73" s="140">
        <v>28</v>
      </c>
      <c r="J73" s="115">
        <v>-5</v>
      </c>
      <c r="K73" s="116">
        <v>-17.857142857142858</v>
      </c>
    </row>
    <row r="74" spans="1:11" ht="14.1" customHeight="1" x14ac:dyDescent="0.2">
      <c r="A74" s="306" t="s">
        <v>311</v>
      </c>
      <c r="B74" s="307" t="s">
        <v>312</v>
      </c>
      <c r="C74" s="308"/>
      <c r="D74" s="113">
        <v>0.10958442215291242</v>
      </c>
      <c r="E74" s="115">
        <v>13</v>
      </c>
      <c r="F74" s="114">
        <v>6</v>
      </c>
      <c r="G74" s="114">
        <v>27</v>
      </c>
      <c r="H74" s="114">
        <v>4</v>
      </c>
      <c r="I74" s="140">
        <v>8</v>
      </c>
      <c r="J74" s="115">
        <v>5</v>
      </c>
      <c r="K74" s="116">
        <v>62.5</v>
      </c>
    </row>
    <row r="75" spans="1:11" ht="14.1" customHeight="1" x14ac:dyDescent="0.2">
      <c r="A75" s="306" t="s">
        <v>313</v>
      </c>
      <c r="B75" s="307" t="s">
        <v>314</v>
      </c>
      <c r="C75" s="308"/>
      <c r="D75" s="113">
        <v>2.3434207198853581</v>
      </c>
      <c r="E75" s="115">
        <v>278</v>
      </c>
      <c r="F75" s="114">
        <v>360</v>
      </c>
      <c r="G75" s="114">
        <v>231</v>
      </c>
      <c r="H75" s="114">
        <v>295</v>
      </c>
      <c r="I75" s="140">
        <v>246</v>
      </c>
      <c r="J75" s="115">
        <v>32</v>
      </c>
      <c r="K75" s="116">
        <v>13.008130081300813</v>
      </c>
    </row>
    <row r="76" spans="1:11" ht="14.1" customHeight="1" x14ac:dyDescent="0.2">
      <c r="A76" s="306">
        <v>91</v>
      </c>
      <c r="B76" s="307" t="s">
        <v>315</v>
      </c>
      <c r="C76" s="308"/>
      <c r="D76" s="113">
        <v>0.21916884430582484</v>
      </c>
      <c r="E76" s="115">
        <v>26</v>
      </c>
      <c r="F76" s="114">
        <v>28</v>
      </c>
      <c r="G76" s="114">
        <v>22</v>
      </c>
      <c r="H76" s="114">
        <v>28</v>
      </c>
      <c r="I76" s="140">
        <v>27</v>
      </c>
      <c r="J76" s="115">
        <v>-1</v>
      </c>
      <c r="K76" s="116">
        <v>-3.7037037037037037</v>
      </c>
    </row>
    <row r="77" spans="1:11" ht="14.1" customHeight="1" x14ac:dyDescent="0.2">
      <c r="A77" s="306">
        <v>92</v>
      </c>
      <c r="B77" s="307" t="s">
        <v>316</v>
      </c>
      <c r="C77" s="308"/>
      <c r="D77" s="113">
        <v>1.5088931973362556</v>
      </c>
      <c r="E77" s="115">
        <v>179</v>
      </c>
      <c r="F77" s="114">
        <v>147</v>
      </c>
      <c r="G77" s="114">
        <v>189</v>
      </c>
      <c r="H77" s="114">
        <v>148</v>
      </c>
      <c r="I77" s="140">
        <v>315</v>
      </c>
      <c r="J77" s="115">
        <v>-136</v>
      </c>
      <c r="K77" s="116">
        <v>-43.174603174603178</v>
      </c>
    </row>
    <row r="78" spans="1:11" ht="14.1" customHeight="1" x14ac:dyDescent="0.2">
      <c r="A78" s="306">
        <v>93</v>
      </c>
      <c r="B78" s="307" t="s">
        <v>317</v>
      </c>
      <c r="C78" s="308"/>
      <c r="D78" s="113">
        <v>7.5866138413554746E-2</v>
      </c>
      <c r="E78" s="115">
        <v>9</v>
      </c>
      <c r="F78" s="114">
        <v>6</v>
      </c>
      <c r="G78" s="114">
        <v>15</v>
      </c>
      <c r="H78" s="114">
        <v>5</v>
      </c>
      <c r="I78" s="140">
        <v>13</v>
      </c>
      <c r="J78" s="115">
        <v>-4</v>
      </c>
      <c r="K78" s="116">
        <v>-30.76923076923077</v>
      </c>
    </row>
    <row r="79" spans="1:11" ht="14.1" customHeight="1" x14ac:dyDescent="0.2">
      <c r="A79" s="306">
        <v>94</v>
      </c>
      <c r="B79" s="307" t="s">
        <v>318</v>
      </c>
      <c r="C79" s="308"/>
      <c r="D79" s="113">
        <v>0.30346455365421898</v>
      </c>
      <c r="E79" s="115">
        <v>36</v>
      </c>
      <c r="F79" s="114">
        <v>33</v>
      </c>
      <c r="G79" s="114">
        <v>76</v>
      </c>
      <c r="H79" s="114">
        <v>35</v>
      </c>
      <c r="I79" s="140">
        <v>62</v>
      </c>
      <c r="J79" s="115">
        <v>-26</v>
      </c>
      <c r="K79" s="116">
        <v>-41.935483870967744</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t="s">
        <v>513</v>
      </c>
      <c r="E81" s="143" t="s">
        <v>513</v>
      </c>
      <c r="F81" s="144">
        <v>6</v>
      </c>
      <c r="G81" s="144" t="s">
        <v>513</v>
      </c>
      <c r="H81" s="144">
        <v>6</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12193</v>
      </c>
      <c r="E11" s="114">
        <v>11191</v>
      </c>
      <c r="F11" s="114">
        <v>13532</v>
      </c>
      <c r="G11" s="114">
        <v>10669</v>
      </c>
      <c r="H11" s="140">
        <v>12554</v>
      </c>
      <c r="I11" s="115">
        <v>-361</v>
      </c>
      <c r="J11" s="116">
        <v>-2.8755775051776324</v>
      </c>
    </row>
    <row r="12" spans="1:15" s="110" customFormat="1" ht="24.95" customHeight="1" x14ac:dyDescent="0.2">
      <c r="A12" s="193" t="s">
        <v>132</v>
      </c>
      <c r="B12" s="194" t="s">
        <v>133</v>
      </c>
      <c r="C12" s="113">
        <v>0.54949561223652921</v>
      </c>
      <c r="D12" s="115">
        <v>67</v>
      </c>
      <c r="E12" s="114">
        <v>222</v>
      </c>
      <c r="F12" s="114">
        <v>192</v>
      </c>
      <c r="G12" s="114">
        <v>89</v>
      </c>
      <c r="H12" s="140">
        <v>70</v>
      </c>
      <c r="I12" s="115">
        <v>-3</v>
      </c>
      <c r="J12" s="116">
        <v>-4.2857142857142856</v>
      </c>
    </row>
    <row r="13" spans="1:15" s="110" customFormat="1" ht="24.95" customHeight="1" x14ac:dyDescent="0.2">
      <c r="A13" s="193" t="s">
        <v>134</v>
      </c>
      <c r="B13" s="199" t="s">
        <v>214</v>
      </c>
      <c r="C13" s="113">
        <v>0.75453128844418926</v>
      </c>
      <c r="D13" s="115">
        <v>92</v>
      </c>
      <c r="E13" s="114">
        <v>88</v>
      </c>
      <c r="F13" s="114">
        <v>99</v>
      </c>
      <c r="G13" s="114">
        <v>77</v>
      </c>
      <c r="H13" s="140">
        <v>151</v>
      </c>
      <c r="I13" s="115">
        <v>-59</v>
      </c>
      <c r="J13" s="116">
        <v>-39.072847682119203</v>
      </c>
    </row>
    <row r="14" spans="1:15" s="287" customFormat="1" ht="24.95" customHeight="1" x14ac:dyDescent="0.2">
      <c r="A14" s="193" t="s">
        <v>215</v>
      </c>
      <c r="B14" s="199" t="s">
        <v>137</v>
      </c>
      <c r="C14" s="113">
        <v>16.460264085950957</v>
      </c>
      <c r="D14" s="115">
        <v>2007</v>
      </c>
      <c r="E14" s="114">
        <v>1623</v>
      </c>
      <c r="F14" s="114">
        <v>2048</v>
      </c>
      <c r="G14" s="114">
        <v>1685</v>
      </c>
      <c r="H14" s="140">
        <v>2184</v>
      </c>
      <c r="I14" s="115">
        <v>-177</v>
      </c>
      <c r="J14" s="116">
        <v>-8.104395604395604</v>
      </c>
      <c r="K14" s="110"/>
      <c r="L14" s="110"/>
      <c r="M14" s="110"/>
      <c r="N14" s="110"/>
      <c r="O14" s="110"/>
    </row>
    <row r="15" spans="1:15" s="110" customFormat="1" ht="24.95" customHeight="1" x14ac:dyDescent="0.2">
      <c r="A15" s="193" t="s">
        <v>216</v>
      </c>
      <c r="B15" s="199" t="s">
        <v>217</v>
      </c>
      <c r="C15" s="113">
        <v>3.1247437054047404</v>
      </c>
      <c r="D15" s="115">
        <v>381</v>
      </c>
      <c r="E15" s="114">
        <v>373</v>
      </c>
      <c r="F15" s="114">
        <v>447</v>
      </c>
      <c r="G15" s="114">
        <v>475</v>
      </c>
      <c r="H15" s="140">
        <v>414</v>
      </c>
      <c r="I15" s="115">
        <v>-33</v>
      </c>
      <c r="J15" s="116">
        <v>-7.9710144927536231</v>
      </c>
    </row>
    <row r="16" spans="1:15" s="287" customFormat="1" ht="24.95" customHeight="1" x14ac:dyDescent="0.2">
      <c r="A16" s="193" t="s">
        <v>218</v>
      </c>
      <c r="B16" s="199" t="s">
        <v>141</v>
      </c>
      <c r="C16" s="113">
        <v>11.481997867628968</v>
      </c>
      <c r="D16" s="115">
        <v>1400</v>
      </c>
      <c r="E16" s="114">
        <v>961</v>
      </c>
      <c r="F16" s="114">
        <v>1271</v>
      </c>
      <c r="G16" s="114">
        <v>981</v>
      </c>
      <c r="H16" s="140">
        <v>1249</v>
      </c>
      <c r="I16" s="115">
        <v>151</v>
      </c>
      <c r="J16" s="116">
        <v>12.089671737389912</v>
      </c>
      <c r="K16" s="110"/>
      <c r="L16" s="110"/>
      <c r="M16" s="110"/>
      <c r="N16" s="110"/>
      <c r="O16" s="110"/>
    </row>
    <row r="17" spans="1:15" s="110" customFormat="1" ht="24.95" customHeight="1" x14ac:dyDescent="0.2">
      <c r="A17" s="193" t="s">
        <v>142</v>
      </c>
      <c r="B17" s="199" t="s">
        <v>220</v>
      </c>
      <c r="C17" s="113">
        <v>1.8535225129172477</v>
      </c>
      <c r="D17" s="115">
        <v>226</v>
      </c>
      <c r="E17" s="114">
        <v>289</v>
      </c>
      <c r="F17" s="114">
        <v>330</v>
      </c>
      <c r="G17" s="114">
        <v>229</v>
      </c>
      <c r="H17" s="140">
        <v>521</v>
      </c>
      <c r="I17" s="115">
        <v>-295</v>
      </c>
      <c r="J17" s="116">
        <v>-56.621880998080613</v>
      </c>
    </row>
    <row r="18" spans="1:15" s="287" customFormat="1" ht="24.95" customHeight="1" x14ac:dyDescent="0.2">
      <c r="A18" s="201" t="s">
        <v>144</v>
      </c>
      <c r="B18" s="202" t="s">
        <v>145</v>
      </c>
      <c r="C18" s="113">
        <v>6.8153858771426226</v>
      </c>
      <c r="D18" s="115">
        <v>831</v>
      </c>
      <c r="E18" s="114">
        <v>854</v>
      </c>
      <c r="F18" s="114">
        <v>928</v>
      </c>
      <c r="G18" s="114">
        <v>733</v>
      </c>
      <c r="H18" s="140">
        <v>834</v>
      </c>
      <c r="I18" s="115">
        <v>-3</v>
      </c>
      <c r="J18" s="116">
        <v>-0.35971223021582732</v>
      </c>
      <c r="K18" s="110"/>
      <c r="L18" s="110"/>
      <c r="M18" s="110"/>
      <c r="N18" s="110"/>
      <c r="O18" s="110"/>
    </row>
    <row r="19" spans="1:15" s="110" customFormat="1" ht="24.95" customHeight="1" x14ac:dyDescent="0.2">
      <c r="A19" s="193" t="s">
        <v>146</v>
      </c>
      <c r="B19" s="199" t="s">
        <v>147</v>
      </c>
      <c r="C19" s="113">
        <v>11.358976461904371</v>
      </c>
      <c r="D19" s="115">
        <v>1385</v>
      </c>
      <c r="E19" s="114">
        <v>1257</v>
      </c>
      <c r="F19" s="114">
        <v>1658</v>
      </c>
      <c r="G19" s="114">
        <v>1295</v>
      </c>
      <c r="H19" s="140">
        <v>1571</v>
      </c>
      <c r="I19" s="115">
        <v>-186</v>
      </c>
      <c r="J19" s="116">
        <v>-11.839592616168046</v>
      </c>
    </row>
    <row r="20" spans="1:15" s="287" customFormat="1" ht="24.95" customHeight="1" x14ac:dyDescent="0.2">
      <c r="A20" s="193" t="s">
        <v>148</v>
      </c>
      <c r="B20" s="199" t="s">
        <v>149</v>
      </c>
      <c r="C20" s="113">
        <v>8.127614204871648</v>
      </c>
      <c r="D20" s="115">
        <v>991</v>
      </c>
      <c r="E20" s="114">
        <v>671</v>
      </c>
      <c r="F20" s="114">
        <v>797</v>
      </c>
      <c r="G20" s="114">
        <v>622</v>
      </c>
      <c r="H20" s="140">
        <v>714</v>
      </c>
      <c r="I20" s="115">
        <v>277</v>
      </c>
      <c r="J20" s="116">
        <v>38.79551820728291</v>
      </c>
      <c r="K20" s="110"/>
      <c r="L20" s="110"/>
      <c r="M20" s="110"/>
      <c r="N20" s="110"/>
      <c r="O20" s="110"/>
    </row>
    <row r="21" spans="1:15" s="110" customFormat="1" ht="24.95" customHeight="1" x14ac:dyDescent="0.2">
      <c r="A21" s="201" t="s">
        <v>150</v>
      </c>
      <c r="B21" s="202" t="s">
        <v>151</v>
      </c>
      <c r="C21" s="113">
        <v>4.9290576560321497</v>
      </c>
      <c r="D21" s="115">
        <v>601</v>
      </c>
      <c r="E21" s="114">
        <v>566</v>
      </c>
      <c r="F21" s="114">
        <v>592</v>
      </c>
      <c r="G21" s="114">
        <v>493</v>
      </c>
      <c r="H21" s="140">
        <v>514</v>
      </c>
      <c r="I21" s="115">
        <v>87</v>
      </c>
      <c r="J21" s="116">
        <v>16.926070038910506</v>
      </c>
    </row>
    <row r="22" spans="1:15" s="110" customFormat="1" ht="24.95" customHeight="1" x14ac:dyDescent="0.2">
      <c r="A22" s="201" t="s">
        <v>152</v>
      </c>
      <c r="B22" s="199" t="s">
        <v>153</v>
      </c>
      <c r="C22" s="113">
        <v>2.3784138440088576</v>
      </c>
      <c r="D22" s="115">
        <v>290</v>
      </c>
      <c r="E22" s="114">
        <v>279</v>
      </c>
      <c r="F22" s="114">
        <v>337</v>
      </c>
      <c r="G22" s="114">
        <v>231</v>
      </c>
      <c r="H22" s="140">
        <v>286</v>
      </c>
      <c r="I22" s="115">
        <v>4</v>
      </c>
      <c r="J22" s="116">
        <v>1.3986013986013985</v>
      </c>
    </row>
    <row r="23" spans="1:15" s="110" customFormat="1" ht="24.95" customHeight="1" x14ac:dyDescent="0.2">
      <c r="A23" s="193" t="s">
        <v>154</v>
      </c>
      <c r="B23" s="199" t="s">
        <v>155</v>
      </c>
      <c r="C23" s="113">
        <v>0.98417124579676862</v>
      </c>
      <c r="D23" s="115">
        <v>120</v>
      </c>
      <c r="E23" s="114">
        <v>90</v>
      </c>
      <c r="F23" s="114">
        <v>129</v>
      </c>
      <c r="G23" s="114">
        <v>74</v>
      </c>
      <c r="H23" s="140">
        <v>116</v>
      </c>
      <c r="I23" s="115">
        <v>4</v>
      </c>
      <c r="J23" s="116">
        <v>3.4482758620689653</v>
      </c>
    </row>
    <row r="24" spans="1:15" s="110" customFormat="1" ht="24.95" customHeight="1" x14ac:dyDescent="0.2">
      <c r="A24" s="193" t="s">
        <v>156</v>
      </c>
      <c r="B24" s="199" t="s">
        <v>221</v>
      </c>
      <c r="C24" s="113">
        <v>11.071926515213647</v>
      </c>
      <c r="D24" s="115">
        <v>1350</v>
      </c>
      <c r="E24" s="114">
        <v>1027</v>
      </c>
      <c r="F24" s="114">
        <v>1186</v>
      </c>
      <c r="G24" s="114">
        <v>1084</v>
      </c>
      <c r="H24" s="140">
        <v>1245</v>
      </c>
      <c r="I24" s="115">
        <v>105</v>
      </c>
      <c r="J24" s="116">
        <v>8.4337349397590362</v>
      </c>
    </row>
    <row r="25" spans="1:15" s="110" customFormat="1" ht="24.95" customHeight="1" x14ac:dyDescent="0.2">
      <c r="A25" s="193" t="s">
        <v>222</v>
      </c>
      <c r="B25" s="204" t="s">
        <v>159</v>
      </c>
      <c r="C25" s="113">
        <v>9.0707783154268835</v>
      </c>
      <c r="D25" s="115">
        <v>1106</v>
      </c>
      <c r="E25" s="114">
        <v>987</v>
      </c>
      <c r="F25" s="114">
        <v>1312</v>
      </c>
      <c r="G25" s="114">
        <v>1264</v>
      </c>
      <c r="H25" s="140">
        <v>1320</v>
      </c>
      <c r="I25" s="115">
        <v>-214</v>
      </c>
      <c r="J25" s="116">
        <v>-16.212121212121211</v>
      </c>
    </row>
    <row r="26" spans="1:15" s="110" customFormat="1" ht="24.95" customHeight="1" x14ac:dyDescent="0.2">
      <c r="A26" s="201">
        <v>782.78300000000002</v>
      </c>
      <c r="B26" s="203" t="s">
        <v>160</v>
      </c>
      <c r="C26" s="113">
        <v>11.621422127450176</v>
      </c>
      <c r="D26" s="115">
        <v>1417</v>
      </c>
      <c r="E26" s="114">
        <v>1749</v>
      </c>
      <c r="F26" s="114">
        <v>1500</v>
      </c>
      <c r="G26" s="114">
        <v>1421</v>
      </c>
      <c r="H26" s="140">
        <v>1483</v>
      </c>
      <c r="I26" s="115">
        <v>-66</v>
      </c>
      <c r="J26" s="116">
        <v>-4.4504383007417401</v>
      </c>
    </row>
    <row r="27" spans="1:15" s="110" customFormat="1" ht="24.95" customHeight="1" x14ac:dyDescent="0.2">
      <c r="A27" s="193" t="s">
        <v>161</v>
      </c>
      <c r="B27" s="199" t="s">
        <v>162</v>
      </c>
      <c r="C27" s="113">
        <v>2.148773886656278</v>
      </c>
      <c r="D27" s="115">
        <v>262</v>
      </c>
      <c r="E27" s="114">
        <v>174</v>
      </c>
      <c r="F27" s="114">
        <v>386</v>
      </c>
      <c r="G27" s="114">
        <v>144</v>
      </c>
      <c r="H27" s="140">
        <v>225</v>
      </c>
      <c r="I27" s="115">
        <v>37</v>
      </c>
      <c r="J27" s="116">
        <v>16.444444444444443</v>
      </c>
    </row>
    <row r="28" spans="1:15" s="110" customFormat="1" ht="24.95" customHeight="1" x14ac:dyDescent="0.2">
      <c r="A28" s="193" t="s">
        <v>163</v>
      </c>
      <c r="B28" s="199" t="s">
        <v>164</v>
      </c>
      <c r="C28" s="113">
        <v>1.5828754203231363</v>
      </c>
      <c r="D28" s="115">
        <v>193</v>
      </c>
      <c r="E28" s="114">
        <v>171</v>
      </c>
      <c r="F28" s="114">
        <v>514</v>
      </c>
      <c r="G28" s="114">
        <v>158</v>
      </c>
      <c r="H28" s="140">
        <v>213</v>
      </c>
      <c r="I28" s="115">
        <v>-20</v>
      </c>
      <c r="J28" s="116">
        <v>-9.3896713615023479</v>
      </c>
    </row>
    <row r="29" spans="1:15" s="110" customFormat="1" ht="24.95" customHeight="1" x14ac:dyDescent="0.2">
      <c r="A29" s="193">
        <v>86</v>
      </c>
      <c r="B29" s="199" t="s">
        <v>165</v>
      </c>
      <c r="C29" s="113">
        <v>4.5107848765685228</v>
      </c>
      <c r="D29" s="115">
        <v>550</v>
      </c>
      <c r="E29" s="114">
        <v>480</v>
      </c>
      <c r="F29" s="114">
        <v>676</v>
      </c>
      <c r="G29" s="114">
        <v>510</v>
      </c>
      <c r="H29" s="140">
        <v>597</v>
      </c>
      <c r="I29" s="115">
        <v>-47</v>
      </c>
      <c r="J29" s="116">
        <v>-7.8726968174204357</v>
      </c>
    </row>
    <row r="30" spans="1:15" s="110" customFormat="1" ht="24.95" customHeight="1" x14ac:dyDescent="0.2">
      <c r="A30" s="193">
        <v>87.88</v>
      </c>
      <c r="B30" s="204" t="s">
        <v>166</v>
      </c>
      <c r="C30" s="113">
        <v>4.3713606167473138</v>
      </c>
      <c r="D30" s="115">
        <v>533</v>
      </c>
      <c r="E30" s="114">
        <v>564</v>
      </c>
      <c r="F30" s="114">
        <v>702</v>
      </c>
      <c r="G30" s="114">
        <v>448</v>
      </c>
      <c r="H30" s="140">
        <v>682</v>
      </c>
      <c r="I30" s="115">
        <v>-149</v>
      </c>
      <c r="J30" s="116">
        <v>-21.847507331378299</v>
      </c>
    </row>
    <row r="31" spans="1:15" s="110" customFormat="1" ht="24.95" customHeight="1" x14ac:dyDescent="0.2">
      <c r="A31" s="193" t="s">
        <v>167</v>
      </c>
      <c r="B31" s="199" t="s">
        <v>168</v>
      </c>
      <c r="C31" s="113">
        <v>3.2641679652259494</v>
      </c>
      <c r="D31" s="115">
        <v>398</v>
      </c>
      <c r="E31" s="114">
        <v>389</v>
      </c>
      <c r="F31" s="114">
        <v>476</v>
      </c>
      <c r="G31" s="114">
        <v>341</v>
      </c>
      <c r="H31" s="140">
        <v>349</v>
      </c>
      <c r="I31" s="115">
        <v>49</v>
      </c>
      <c r="J31" s="116">
        <v>14.040114613180515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0.54949561223652921</v>
      </c>
      <c r="D34" s="115">
        <v>67</v>
      </c>
      <c r="E34" s="114">
        <v>222</v>
      </c>
      <c r="F34" s="114">
        <v>192</v>
      </c>
      <c r="G34" s="114">
        <v>89</v>
      </c>
      <c r="H34" s="140">
        <v>70</v>
      </c>
      <c r="I34" s="115">
        <v>-3</v>
      </c>
      <c r="J34" s="116">
        <v>-4.2857142857142856</v>
      </c>
    </row>
    <row r="35" spans="1:10" s="110" customFormat="1" ht="24.95" customHeight="1" x14ac:dyDescent="0.2">
      <c r="A35" s="292" t="s">
        <v>171</v>
      </c>
      <c r="B35" s="293" t="s">
        <v>172</v>
      </c>
      <c r="C35" s="113">
        <v>24.030181251537769</v>
      </c>
      <c r="D35" s="115">
        <v>2930</v>
      </c>
      <c r="E35" s="114">
        <v>2565</v>
      </c>
      <c r="F35" s="114">
        <v>3075</v>
      </c>
      <c r="G35" s="114">
        <v>2495</v>
      </c>
      <c r="H35" s="140">
        <v>3169</v>
      </c>
      <c r="I35" s="115">
        <v>-239</v>
      </c>
      <c r="J35" s="116">
        <v>-7.5418112969390974</v>
      </c>
    </row>
    <row r="36" spans="1:10" s="110" customFormat="1" ht="24.95" customHeight="1" x14ac:dyDescent="0.2">
      <c r="A36" s="294" t="s">
        <v>173</v>
      </c>
      <c r="B36" s="295" t="s">
        <v>174</v>
      </c>
      <c r="C36" s="125">
        <v>75.420323136225704</v>
      </c>
      <c r="D36" s="143">
        <v>9196</v>
      </c>
      <c r="E36" s="144">
        <v>8404</v>
      </c>
      <c r="F36" s="144">
        <v>10265</v>
      </c>
      <c r="G36" s="144">
        <v>8085</v>
      </c>
      <c r="H36" s="145">
        <v>9315</v>
      </c>
      <c r="I36" s="143">
        <v>-119</v>
      </c>
      <c r="J36" s="146">
        <v>-1.2775093934514223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12193</v>
      </c>
      <c r="F11" s="264">
        <v>11191</v>
      </c>
      <c r="G11" s="264">
        <v>13532</v>
      </c>
      <c r="H11" s="264">
        <v>10669</v>
      </c>
      <c r="I11" s="265">
        <v>12554</v>
      </c>
      <c r="J11" s="263">
        <v>-361</v>
      </c>
      <c r="K11" s="266">
        <v>-2.8755775051776324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32.887722463708684</v>
      </c>
      <c r="E13" s="115">
        <v>4010</v>
      </c>
      <c r="F13" s="114">
        <v>4320</v>
      </c>
      <c r="G13" s="114">
        <v>4645</v>
      </c>
      <c r="H13" s="114">
        <v>3976</v>
      </c>
      <c r="I13" s="140">
        <v>4040</v>
      </c>
      <c r="J13" s="115">
        <v>-30</v>
      </c>
      <c r="K13" s="116">
        <v>-0.74257425742574257</v>
      </c>
    </row>
    <row r="14" spans="1:17" ht="15.95" customHeight="1" x14ac:dyDescent="0.2">
      <c r="A14" s="306" t="s">
        <v>230</v>
      </c>
      <c r="B14" s="307"/>
      <c r="C14" s="308"/>
      <c r="D14" s="113">
        <v>48.175182481751825</v>
      </c>
      <c r="E14" s="115">
        <v>5874</v>
      </c>
      <c r="F14" s="114">
        <v>4917</v>
      </c>
      <c r="G14" s="114">
        <v>6562</v>
      </c>
      <c r="H14" s="114">
        <v>4808</v>
      </c>
      <c r="I14" s="140">
        <v>6097</v>
      </c>
      <c r="J14" s="115">
        <v>-223</v>
      </c>
      <c r="K14" s="116">
        <v>-3.6575364933573891</v>
      </c>
    </row>
    <row r="15" spans="1:17" ht="15.95" customHeight="1" x14ac:dyDescent="0.2">
      <c r="A15" s="306" t="s">
        <v>231</v>
      </c>
      <c r="B15" s="307"/>
      <c r="C15" s="308"/>
      <c r="D15" s="113">
        <v>7.6765357172147954</v>
      </c>
      <c r="E15" s="115">
        <v>936</v>
      </c>
      <c r="F15" s="114">
        <v>814</v>
      </c>
      <c r="G15" s="114">
        <v>874</v>
      </c>
      <c r="H15" s="114">
        <v>818</v>
      </c>
      <c r="I15" s="140">
        <v>1038</v>
      </c>
      <c r="J15" s="115">
        <v>-102</v>
      </c>
      <c r="K15" s="116">
        <v>-9.8265895953757223</v>
      </c>
    </row>
    <row r="16" spans="1:17" ht="15.95" customHeight="1" x14ac:dyDescent="0.2">
      <c r="A16" s="306" t="s">
        <v>232</v>
      </c>
      <c r="B16" s="307"/>
      <c r="C16" s="308"/>
      <c r="D16" s="113">
        <v>11.211350775034855</v>
      </c>
      <c r="E16" s="115">
        <v>1367</v>
      </c>
      <c r="F16" s="114">
        <v>1136</v>
      </c>
      <c r="G16" s="114">
        <v>1446</v>
      </c>
      <c r="H16" s="114">
        <v>1066</v>
      </c>
      <c r="I16" s="140">
        <v>1377</v>
      </c>
      <c r="J16" s="115">
        <v>-10</v>
      </c>
      <c r="K16" s="116">
        <v>-0.72621641249092228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0.91855982941031744</v>
      </c>
      <c r="E18" s="115">
        <v>112</v>
      </c>
      <c r="F18" s="114">
        <v>250</v>
      </c>
      <c r="G18" s="114">
        <v>204</v>
      </c>
      <c r="H18" s="114">
        <v>138</v>
      </c>
      <c r="I18" s="140">
        <v>91</v>
      </c>
      <c r="J18" s="115">
        <v>21</v>
      </c>
      <c r="K18" s="116">
        <v>23.076923076923077</v>
      </c>
    </row>
    <row r="19" spans="1:11" ht="14.1" customHeight="1" x14ac:dyDescent="0.2">
      <c r="A19" s="306" t="s">
        <v>235</v>
      </c>
      <c r="B19" s="307" t="s">
        <v>236</v>
      </c>
      <c r="C19" s="308"/>
      <c r="D19" s="113">
        <v>0.5412941851882227</v>
      </c>
      <c r="E19" s="115">
        <v>66</v>
      </c>
      <c r="F19" s="114">
        <v>215</v>
      </c>
      <c r="G19" s="114">
        <v>159</v>
      </c>
      <c r="H19" s="114">
        <v>97</v>
      </c>
      <c r="I19" s="140">
        <v>53</v>
      </c>
      <c r="J19" s="115">
        <v>13</v>
      </c>
      <c r="K19" s="116">
        <v>24.528301886792452</v>
      </c>
    </row>
    <row r="20" spans="1:11" ht="14.1" customHeight="1" x14ac:dyDescent="0.2">
      <c r="A20" s="306">
        <v>12</v>
      </c>
      <c r="B20" s="307" t="s">
        <v>237</v>
      </c>
      <c r="C20" s="308"/>
      <c r="D20" s="113">
        <v>0.77913556958910846</v>
      </c>
      <c r="E20" s="115">
        <v>95</v>
      </c>
      <c r="F20" s="114">
        <v>120</v>
      </c>
      <c r="G20" s="114">
        <v>134</v>
      </c>
      <c r="H20" s="114">
        <v>98</v>
      </c>
      <c r="I20" s="140">
        <v>108</v>
      </c>
      <c r="J20" s="115">
        <v>-13</v>
      </c>
      <c r="K20" s="116">
        <v>-12.037037037037036</v>
      </c>
    </row>
    <row r="21" spans="1:11" ht="14.1" customHeight="1" x14ac:dyDescent="0.2">
      <c r="A21" s="306">
        <v>21</v>
      </c>
      <c r="B21" s="307" t="s">
        <v>238</v>
      </c>
      <c r="C21" s="308"/>
      <c r="D21" s="113">
        <v>0.2952513737390306</v>
      </c>
      <c r="E21" s="115">
        <v>36</v>
      </c>
      <c r="F21" s="114">
        <v>39</v>
      </c>
      <c r="G21" s="114">
        <v>51</v>
      </c>
      <c r="H21" s="114">
        <v>26</v>
      </c>
      <c r="I21" s="140">
        <v>30</v>
      </c>
      <c r="J21" s="115">
        <v>6</v>
      </c>
      <c r="K21" s="116">
        <v>20</v>
      </c>
    </row>
    <row r="22" spans="1:11" ht="14.1" customHeight="1" x14ac:dyDescent="0.2">
      <c r="A22" s="306">
        <v>22</v>
      </c>
      <c r="B22" s="307" t="s">
        <v>239</v>
      </c>
      <c r="C22" s="308"/>
      <c r="D22" s="113">
        <v>1.7633068153858771</v>
      </c>
      <c r="E22" s="115">
        <v>215</v>
      </c>
      <c r="F22" s="114">
        <v>274</v>
      </c>
      <c r="G22" s="114">
        <v>269</v>
      </c>
      <c r="H22" s="114">
        <v>228</v>
      </c>
      <c r="I22" s="140">
        <v>233</v>
      </c>
      <c r="J22" s="115">
        <v>-18</v>
      </c>
      <c r="K22" s="116">
        <v>-7.7253218884120169</v>
      </c>
    </row>
    <row r="23" spans="1:11" ht="14.1" customHeight="1" x14ac:dyDescent="0.2">
      <c r="A23" s="306">
        <v>23</v>
      </c>
      <c r="B23" s="307" t="s">
        <v>240</v>
      </c>
      <c r="C23" s="308"/>
      <c r="D23" s="113">
        <v>0.55769703928483561</v>
      </c>
      <c r="E23" s="115">
        <v>68</v>
      </c>
      <c r="F23" s="114">
        <v>61</v>
      </c>
      <c r="G23" s="114">
        <v>88</v>
      </c>
      <c r="H23" s="114">
        <v>101</v>
      </c>
      <c r="I23" s="140">
        <v>75</v>
      </c>
      <c r="J23" s="115">
        <v>-7</v>
      </c>
      <c r="K23" s="116">
        <v>-9.3333333333333339</v>
      </c>
    </row>
    <row r="24" spans="1:11" ht="14.1" customHeight="1" x14ac:dyDescent="0.2">
      <c r="A24" s="306">
        <v>24</v>
      </c>
      <c r="B24" s="307" t="s">
        <v>241</v>
      </c>
      <c r="C24" s="308"/>
      <c r="D24" s="113">
        <v>5.0602804888050521</v>
      </c>
      <c r="E24" s="115">
        <v>617</v>
      </c>
      <c r="F24" s="114">
        <v>491</v>
      </c>
      <c r="G24" s="114">
        <v>594</v>
      </c>
      <c r="H24" s="114">
        <v>489</v>
      </c>
      <c r="I24" s="140">
        <v>646</v>
      </c>
      <c r="J24" s="115">
        <v>-29</v>
      </c>
      <c r="K24" s="116">
        <v>-4.4891640866873068</v>
      </c>
    </row>
    <row r="25" spans="1:11" ht="14.1" customHeight="1" x14ac:dyDescent="0.2">
      <c r="A25" s="306">
        <v>25</v>
      </c>
      <c r="B25" s="307" t="s">
        <v>242</v>
      </c>
      <c r="C25" s="308"/>
      <c r="D25" s="113">
        <v>5.8148117772492416</v>
      </c>
      <c r="E25" s="115">
        <v>709</v>
      </c>
      <c r="F25" s="114">
        <v>473</v>
      </c>
      <c r="G25" s="114">
        <v>649</v>
      </c>
      <c r="H25" s="114">
        <v>485</v>
      </c>
      <c r="I25" s="140">
        <v>688</v>
      </c>
      <c r="J25" s="115">
        <v>21</v>
      </c>
      <c r="K25" s="116">
        <v>3.0523255813953489</v>
      </c>
    </row>
    <row r="26" spans="1:11" ht="14.1" customHeight="1" x14ac:dyDescent="0.2">
      <c r="A26" s="306">
        <v>26</v>
      </c>
      <c r="B26" s="307" t="s">
        <v>243</v>
      </c>
      <c r="C26" s="308"/>
      <c r="D26" s="113">
        <v>3.2641679652259494</v>
      </c>
      <c r="E26" s="115">
        <v>398</v>
      </c>
      <c r="F26" s="114">
        <v>311</v>
      </c>
      <c r="G26" s="114">
        <v>342</v>
      </c>
      <c r="H26" s="114">
        <v>289</v>
      </c>
      <c r="I26" s="140">
        <v>478</v>
      </c>
      <c r="J26" s="115">
        <v>-80</v>
      </c>
      <c r="K26" s="116">
        <v>-16.736401673640167</v>
      </c>
    </row>
    <row r="27" spans="1:11" ht="14.1" customHeight="1" x14ac:dyDescent="0.2">
      <c r="A27" s="306">
        <v>27</v>
      </c>
      <c r="B27" s="307" t="s">
        <v>244</v>
      </c>
      <c r="C27" s="308"/>
      <c r="D27" s="113">
        <v>2.042155335028295</v>
      </c>
      <c r="E27" s="115">
        <v>249</v>
      </c>
      <c r="F27" s="114">
        <v>235</v>
      </c>
      <c r="G27" s="114">
        <v>196</v>
      </c>
      <c r="H27" s="114">
        <v>186</v>
      </c>
      <c r="I27" s="140">
        <v>280</v>
      </c>
      <c r="J27" s="115">
        <v>-31</v>
      </c>
      <c r="K27" s="116">
        <v>-11.071428571428571</v>
      </c>
    </row>
    <row r="28" spans="1:11" ht="14.1" customHeight="1" x14ac:dyDescent="0.2">
      <c r="A28" s="306">
        <v>28</v>
      </c>
      <c r="B28" s="307" t="s">
        <v>245</v>
      </c>
      <c r="C28" s="308"/>
      <c r="D28" s="113">
        <v>0.23784138440088576</v>
      </c>
      <c r="E28" s="115">
        <v>29</v>
      </c>
      <c r="F28" s="114">
        <v>21</v>
      </c>
      <c r="G28" s="114">
        <v>34</v>
      </c>
      <c r="H28" s="114">
        <v>32</v>
      </c>
      <c r="I28" s="140">
        <v>25</v>
      </c>
      <c r="J28" s="115">
        <v>4</v>
      </c>
      <c r="K28" s="116">
        <v>16</v>
      </c>
    </row>
    <row r="29" spans="1:11" ht="14.1" customHeight="1" x14ac:dyDescent="0.2">
      <c r="A29" s="306">
        <v>29</v>
      </c>
      <c r="B29" s="307" t="s">
        <v>246</v>
      </c>
      <c r="C29" s="308"/>
      <c r="D29" s="113">
        <v>3.4445993602886902</v>
      </c>
      <c r="E29" s="115">
        <v>420</v>
      </c>
      <c r="F29" s="114">
        <v>401</v>
      </c>
      <c r="G29" s="114">
        <v>405</v>
      </c>
      <c r="H29" s="114">
        <v>370</v>
      </c>
      <c r="I29" s="140">
        <v>394</v>
      </c>
      <c r="J29" s="115">
        <v>26</v>
      </c>
      <c r="K29" s="116">
        <v>6.5989847715736039</v>
      </c>
    </row>
    <row r="30" spans="1:11" ht="14.1" customHeight="1" x14ac:dyDescent="0.2">
      <c r="A30" s="306" t="s">
        <v>247</v>
      </c>
      <c r="B30" s="307" t="s">
        <v>248</v>
      </c>
      <c r="C30" s="308"/>
      <c r="D30" s="113">
        <v>1.1810054949561224</v>
      </c>
      <c r="E30" s="115">
        <v>144</v>
      </c>
      <c r="F30" s="114">
        <v>163</v>
      </c>
      <c r="G30" s="114">
        <v>159</v>
      </c>
      <c r="H30" s="114">
        <v>129</v>
      </c>
      <c r="I30" s="140" t="s">
        <v>513</v>
      </c>
      <c r="J30" s="115" t="s">
        <v>513</v>
      </c>
      <c r="K30" s="116" t="s">
        <v>513</v>
      </c>
    </row>
    <row r="31" spans="1:11" ht="14.1" customHeight="1" x14ac:dyDescent="0.2">
      <c r="A31" s="306" t="s">
        <v>249</v>
      </c>
      <c r="B31" s="307" t="s">
        <v>250</v>
      </c>
      <c r="C31" s="308"/>
      <c r="D31" s="113">
        <v>2.2389895841876486</v>
      </c>
      <c r="E31" s="115">
        <v>273</v>
      </c>
      <c r="F31" s="114">
        <v>234</v>
      </c>
      <c r="G31" s="114">
        <v>240</v>
      </c>
      <c r="H31" s="114">
        <v>237</v>
      </c>
      <c r="I31" s="140">
        <v>237</v>
      </c>
      <c r="J31" s="115">
        <v>36</v>
      </c>
      <c r="K31" s="116">
        <v>15.189873417721518</v>
      </c>
    </row>
    <row r="32" spans="1:11" ht="14.1" customHeight="1" x14ac:dyDescent="0.2">
      <c r="A32" s="306">
        <v>31</v>
      </c>
      <c r="B32" s="307" t="s">
        <v>251</v>
      </c>
      <c r="C32" s="308"/>
      <c r="D32" s="113">
        <v>0.44287706060854587</v>
      </c>
      <c r="E32" s="115">
        <v>54</v>
      </c>
      <c r="F32" s="114">
        <v>50</v>
      </c>
      <c r="G32" s="114">
        <v>58</v>
      </c>
      <c r="H32" s="114">
        <v>53</v>
      </c>
      <c r="I32" s="140">
        <v>66</v>
      </c>
      <c r="J32" s="115">
        <v>-12</v>
      </c>
      <c r="K32" s="116">
        <v>-18.181818181818183</v>
      </c>
    </row>
    <row r="33" spans="1:11" ht="14.1" customHeight="1" x14ac:dyDescent="0.2">
      <c r="A33" s="306">
        <v>32</v>
      </c>
      <c r="B33" s="307" t="s">
        <v>252</v>
      </c>
      <c r="C33" s="308"/>
      <c r="D33" s="113">
        <v>2.0995653243664396</v>
      </c>
      <c r="E33" s="115">
        <v>256</v>
      </c>
      <c r="F33" s="114">
        <v>285</v>
      </c>
      <c r="G33" s="114">
        <v>323</v>
      </c>
      <c r="H33" s="114">
        <v>326</v>
      </c>
      <c r="I33" s="140">
        <v>280</v>
      </c>
      <c r="J33" s="115">
        <v>-24</v>
      </c>
      <c r="K33" s="116">
        <v>-8.5714285714285712</v>
      </c>
    </row>
    <row r="34" spans="1:11" ht="14.1" customHeight="1" x14ac:dyDescent="0.2">
      <c r="A34" s="306">
        <v>33</v>
      </c>
      <c r="B34" s="307" t="s">
        <v>253</v>
      </c>
      <c r="C34" s="308"/>
      <c r="D34" s="113">
        <v>1.5008611498400721</v>
      </c>
      <c r="E34" s="115">
        <v>183</v>
      </c>
      <c r="F34" s="114">
        <v>268</v>
      </c>
      <c r="G34" s="114">
        <v>266</v>
      </c>
      <c r="H34" s="114">
        <v>189</v>
      </c>
      <c r="I34" s="140">
        <v>196</v>
      </c>
      <c r="J34" s="115">
        <v>-13</v>
      </c>
      <c r="K34" s="116">
        <v>-6.6326530612244898</v>
      </c>
    </row>
    <row r="35" spans="1:11" ht="14.1" customHeight="1" x14ac:dyDescent="0.2">
      <c r="A35" s="306">
        <v>34</v>
      </c>
      <c r="B35" s="307" t="s">
        <v>254</v>
      </c>
      <c r="C35" s="308"/>
      <c r="D35" s="113">
        <v>1.8371196588206349</v>
      </c>
      <c r="E35" s="115">
        <v>224</v>
      </c>
      <c r="F35" s="114">
        <v>133</v>
      </c>
      <c r="G35" s="114">
        <v>193</v>
      </c>
      <c r="H35" s="114">
        <v>175</v>
      </c>
      <c r="I35" s="140">
        <v>204</v>
      </c>
      <c r="J35" s="115">
        <v>20</v>
      </c>
      <c r="K35" s="116">
        <v>9.8039215686274517</v>
      </c>
    </row>
    <row r="36" spans="1:11" ht="14.1" customHeight="1" x14ac:dyDescent="0.2">
      <c r="A36" s="306">
        <v>41</v>
      </c>
      <c r="B36" s="307" t="s">
        <v>255</v>
      </c>
      <c r="C36" s="308"/>
      <c r="D36" s="113">
        <v>1.8043139506274091</v>
      </c>
      <c r="E36" s="115">
        <v>220</v>
      </c>
      <c r="F36" s="114">
        <v>142</v>
      </c>
      <c r="G36" s="114">
        <v>195</v>
      </c>
      <c r="H36" s="114">
        <v>155</v>
      </c>
      <c r="I36" s="140">
        <v>229</v>
      </c>
      <c r="J36" s="115">
        <v>-9</v>
      </c>
      <c r="K36" s="116">
        <v>-3.9301310043668121</v>
      </c>
    </row>
    <row r="37" spans="1:11" ht="14.1" customHeight="1" x14ac:dyDescent="0.2">
      <c r="A37" s="306">
        <v>42</v>
      </c>
      <c r="B37" s="307" t="s">
        <v>256</v>
      </c>
      <c r="C37" s="308"/>
      <c r="D37" s="113">
        <v>0.25424423849749855</v>
      </c>
      <c r="E37" s="115">
        <v>31</v>
      </c>
      <c r="F37" s="114">
        <v>22</v>
      </c>
      <c r="G37" s="114">
        <v>39</v>
      </c>
      <c r="H37" s="114">
        <v>29</v>
      </c>
      <c r="I37" s="140">
        <v>27</v>
      </c>
      <c r="J37" s="115">
        <v>4</v>
      </c>
      <c r="K37" s="116">
        <v>14.814814814814815</v>
      </c>
    </row>
    <row r="38" spans="1:11" ht="14.1" customHeight="1" x14ac:dyDescent="0.2">
      <c r="A38" s="306">
        <v>43</v>
      </c>
      <c r="B38" s="307" t="s">
        <v>257</v>
      </c>
      <c r="C38" s="308"/>
      <c r="D38" s="113">
        <v>1.8617239399655541</v>
      </c>
      <c r="E38" s="115">
        <v>227</v>
      </c>
      <c r="F38" s="114">
        <v>231</v>
      </c>
      <c r="G38" s="114">
        <v>295</v>
      </c>
      <c r="H38" s="114">
        <v>211</v>
      </c>
      <c r="I38" s="140">
        <v>207</v>
      </c>
      <c r="J38" s="115">
        <v>20</v>
      </c>
      <c r="K38" s="116">
        <v>9.6618357487922708</v>
      </c>
    </row>
    <row r="39" spans="1:11" ht="14.1" customHeight="1" x14ac:dyDescent="0.2">
      <c r="A39" s="306">
        <v>51</v>
      </c>
      <c r="B39" s="307" t="s">
        <v>258</v>
      </c>
      <c r="C39" s="308"/>
      <c r="D39" s="113">
        <v>14.229475928811613</v>
      </c>
      <c r="E39" s="115">
        <v>1735</v>
      </c>
      <c r="F39" s="114">
        <v>1807</v>
      </c>
      <c r="G39" s="114">
        <v>1737</v>
      </c>
      <c r="H39" s="114">
        <v>1550</v>
      </c>
      <c r="I39" s="140">
        <v>1469</v>
      </c>
      <c r="J39" s="115">
        <v>266</v>
      </c>
      <c r="K39" s="116">
        <v>18.107556160653505</v>
      </c>
    </row>
    <row r="40" spans="1:11" ht="14.1" customHeight="1" x14ac:dyDescent="0.2">
      <c r="A40" s="306" t="s">
        <v>259</v>
      </c>
      <c r="B40" s="307" t="s">
        <v>260</v>
      </c>
      <c r="C40" s="308"/>
      <c r="D40" s="113">
        <v>13.565160337898794</v>
      </c>
      <c r="E40" s="115">
        <v>1654</v>
      </c>
      <c r="F40" s="114">
        <v>1740</v>
      </c>
      <c r="G40" s="114">
        <v>1684</v>
      </c>
      <c r="H40" s="114">
        <v>1488</v>
      </c>
      <c r="I40" s="140">
        <v>1413</v>
      </c>
      <c r="J40" s="115">
        <v>241</v>
      </c>
      <c r="K40" s="116">
        <v>17.055909412597309</v>
      </c>
    </row>
    <row r="41" spans="1:11" ht="14.1" customHeight="1" x14ac:dyDescent="0.2">
      <c r="A41" s="306"/>
      <c r="B41" s="307" t="s">
        <v>261</v>
      </c>
      <c r="C41" s="308"/>
      <c r="D41" s="113">
        <v>12.45796768637743</v>
      </c>
      <c r="E41" s="115">
        <v>1519</v>
      </c>
      <c r="F41" s="114">
        <v>1620</v>
      </c>
      <c r="G41" s="114">
        <v>1522</v>
      </c>
      <c r="H41" s="114">
        <v>1404</v>
      </c>
      <c r="I41" s="140">
        <v>1325</v>
      </c>
      <c r="J41" s="115">
        <v>194</v>
      </c>
      <c r="K41" s="116">
        <v>14.641509433962264</v>
      </c>
    </row>
    <row r="42" spans="1:11" ht="14.1" customHeight="1" x14ac:dyDescent="0.2">
      <c r="A42" s="306">
        <v>52</v>
      </c>
      <c r="B42" s="307" t="s">
        <v>262</v>
      </c>
      <c r="C42" s="308"/>
      <c r="D42" s="113">
        <v>4.1909292216845735</v>
      </c>
      <c r="E42" s="115">
        <v>511</v>
      </c>
      <c r="F42" s="114">
        <v>455</v>
      </c>
      <c r="G42" s="114">
        <v>480</v>
      </c>
      <c r="H42" s="114">
        <v>435</v>
      </c>
      <c r="I42" s="140">
        <v>462</v>
      </c>
      <c r="J42" s="115">
        <v>49</v>
      </c>
      <c r="K42" s="116">
        <v>10.606060606060606</v>
      </c>
    </row>
    <row r="43" spans="1:11" ht="14.1" customHeight="1" x14ac:dyDescent="0.2">
      <c r="A43" s="306" t="s">
        <v>263</v>
      </c>
      <c r="B43" s="307" t="s">
        <v>264</v>
      </c>
      <c r="C43" s="308"/>
      <c r="D43" s="113">
        <v>3.23956368408103</v>
      </c>
      <c r="E43" s="115">
        <v>395</v>
      </c>
      <c r="F43" s="114">
        <v>352</v>
      </c>
      <c r="G43" s="114">
        <v>391</v>
      </c>
      <c r="H43" s="114">
        <v>354</v>
      </c>
      <c r="I43" s="140">
        <v>359</v>
      </c>
      <c r="J43" s="115">
        <v>36</v>
      </c>
      <c r="K43" s="116">
        <v>10.027855153203342</v>
      </c>
    </row>
    <row r="44" spans="1:11" ht="14.1" customHeight="1" x14ac:dyDescent="0.2">
      <c r="A44" s="306">
        <v>53</v>
      </c>
      <c r="B44" s="307" t="s">
        <v>265</v>
      </c>
      <c r="C44" s="308"/>
      <c r="D44" s="113">
        <v>0.5823013204297548</v>
      </c>
      <c r="E44" s="115">
        <v>71</v>
      </c>
      <c r="F44" s="114">
        <v>92</v>
      </c>
      <c r="G44" s="114">
        <v>95</v>
      </c>
      <c r="H44" s="114">
        <v>94</v>
      </c>
      <c r="I44" s="140">
        <v>89</v>
      </c>
      <c r="J44" s="115">
        <v>-18</v>
      </c>
      <c r="K44" s="116">
        <v>-20.224719101123597</v>
      </c>
    </row>
    <row r="45" spans="1:11" ht="14.1" customHeight="1" x14ac:dyDescent="0.2">
      <c r="A45" s="306" t="s">
        <v>266</v>
      </c>
      <c r="B45" s="307" t="s">
        <v>267</v>
      </c>
      <c r="C45" s="308"/>
      <c r="D45" s="113">
        <v>0.5330927581399163</v>
      </c>
      <c r="E45" s="115">
        <v>65</v>
      </c>
      <c r="F45" s="114">
        <v>81</v>
      </c>
      <c r="G45" s="114">
        <v>91</v>
      </c>
      <c r="H45" s="114">
        <v>85</v>
      </c>
      <c r="I45" s="140">
        <v>84</v>
      </c>
      <c r="J45" s="115">
        <v>-19</v>
      </c>
      <c r="K45" s="116">
        <v>-22.61904761904762</v>
      </c>
    </row>
    <row r="46" spans="1:11" ht="14.1" customHeight="1" x14ac:dyDescent="0.2">
      <c r="A46" s="306">
        <v>54</v>
      </c>
      <c r="B46" s="307" t="s">
        <v>268</v>
      </c>
      <c r="C46" s="308"/>
      <c r="D46" s="113">
        <v>2.7146723529894201</v>
      </c>
      <c r="E46" s="115">
        <v>331</v>
      </c>
      <c r="F46" s="114">
        <v>293</v>
      </c>
      <c r="G46" s="114">
        <v>309</v>
      </c>
      <c r="H46" s="114">
        <v>292</v>
      </c>
      <c r="I46" s="140">
        <v>356</v>
      </c>
      <c r="J46" s="115">
        <v>-25</v>
      </c>
      <c r="K46" s="116">
        <v>-7.0224719101123592</v>
      </c>
    </row>
    <row r="47" spans="1:11" ht="14.1" customHeight="1" x14ac:dyDescent="0.2">
      <c r="A47" s="306">
        <v>61</v>
      </c>
      <c r="B47" s="307" t="s">
        <v>269</v>
      </c>
      <c r="C47" s="308"/>
      <c r="D47" s="113">
        <v>2.4030181251537766</v>
      </c>
      <c r="E47" s="115">
        <v>293</v>
      </c>
      <c r="F47" s="114">
        <v>209</v>
      </c>
      <c r="G47" s="114">
        <v>295</v>
      </c>
      <c r="H47" s="114">
        <v>246</v>
      </c>
      <c r="I47" s="140">
        <v>298</v>
      </c>
      <c r="J47" s="115">
        <v>-5</v>
      </c>
      <c r="K47" s="116">
        <v>-1.6778523489932886</v>
      </c>
    </row>
    <row r="48" spans="1:11" ht="14.1" customHeight="1" x14ac:dyDescent="0.2">
      <c r="A48" s="306">
        <v>62</v>
      </c>
      <c r="B48" s="307" t="s">
        <v>270</v>
      </c>
      <c r="C48" s="308"/>
      <c r="D48" s="113">
        <v>9.2922168457311578</v>
      </c>
      <c r="E48" s="115">
        <v>1133</v>
      </c>
      <c r="F48" s="114">
        <v>1103</v>
      </c>
      <c r="G48" s="114">
        <v>1477</v>
      </c>
      <c r="H48" s="114">
        <v>1272</v>
      </c>
      <c r="I48" s="140">
        <v>1281</v>
      </c>
      <c r="J48" s="115">
        <v>-148</v>
      </c>
      <c r="K48" s="116">
        <v>-11.553473848555816</v>
      </c>
    </row>
    <row r="49" spans="1:11" ht="14.1" customHeight="1" x14ac:dyDescent="0.2">
      <c r="A49" s="306">
        <v>63</v>
      </c>
      <c r="B49" s="307" t="s">
        <v>271</v>
      </c>
      <c r="C49" s="308"/>
      <c r="D49" s="113">
        <v>3.0591322890182893</v>
      </c>
      <c r="E49" s="115">
        <v>373</v>
      </c>
      <c r="F49" s="114">
        <v>353</v>
      </c>
      <c r="G49" s="114">
        <v>399</v>
      </c>
      <c r="H49" s="114">
        <v>312</v>
      </c>
      <c r="I49" s="140">
        <v>328</v>
      </c>
      <c r="J49" s="115">
        <v>45</v>
      </c>
      <c r="K49" s="116">
        <v>13.719512195121951</v>
      </c>
    </row>
    <row r="50" spans="1:11" ht="14.1" customHeight="1" x14ac:dyDescent="0.2">
      <c r="A50" s="306" t="s">
        <v>272</v>
      </c>
      <c r="B50" s="307" t="s">
        <v>273</v>
      </c>
      <c r="C50" s="308"/>
      <c r="D50" s="113">
        <v>0.35266136307717544</v>
      </c>
      <c r="E50" s="115">
        <v>43</v>
      </c>
      <c r="F50" s="114">
        <v>47</v>
      </c>
      <c r="G50" s="114">
        <v>55</v>
      </c>
      <c r="H50" s="114">
        <v>40</v>
      </c>
      <c r="I50" s="140">
        <v>50</v>
      </c>
      <c r="J50" s="115">
        <v>-7</v>
      </c>
      <c r="K50" s="116">
        <v>-14</v>
      </c>
    </row>
    <row r="51" spans="1:11" ht="14.1" customHeight="1" x14ac:dyDescent="0.2">
      <c r="A51" s="306" t="s">
        <v>274</v>
      </c>
      <c r="B51" s="307" t="s">
        <v>275</v>
      </c>
      <c r="C51" s="308"/>
      <c r="D51" s="113">
        <v>2.5096366767817599</v>
      </c>
      <c r="E51" s="115">
        <v>306</v>
      </c>
      <c r="F51" s="114">
        <v>296</v>
      </c>
      <c r="G51" s="114">
        <v>305</v>
      </c>
      <c r="H51" s="114">
        <v>258</v>
      </c>
      <c r="I51" s="140">
        <v>260</v>
      </c>
      <c r="J51" s="115">
        <v>46</v>
      </c>
      <c r="K51" s="116">
        <v>17.692307692307693</v>
      </c>
    </row>
    <row r="52" spans="1:11" ht="14.1" customHeight="1" x14ac:dyDescent="0.2">
      <c r="A52" s="306">
        <v>71</v>
      </c>
      <c r="B52" s="307" t="s">
        <v>276</v>
      </c>
      <c r="C52" s="308"/>
      <c r="D52" s="113">
        <v>8.6689083900598707</v>
      </c>
      <c r="E52" s="115">
        <v>1057</v>
      </c>
      <c r="F52" s="114">
        <v>901</v>
      </c>
      <c r="G52" s="114">
        <v>1091</v>
      </c>
      <c r="H52" s="114">
        <v>854</v>
      </c>
      <c r="I52" s="140">
        <v>1409</v>
      </c>
      <c r="J52" s="115">
        <v>-352</v>
      </c>
      <c r="K52" s="116">
        <v>-24.982256919801276</v>
      </c>
    </row>
    <row r="53" spans="1:11" ht="14.1" customHeight="1" x14ac:dyDescent="0.2">
      <c r="A53" s="306" t="s">
        <v>277</v>
      </c>
      <c r="B53" s="307" t="s">
        <v>278</v>
      </c>
      <c r="C53" s="308"/>
      <c r="D53" s="113">
        <v>2.7966866234724841</v>
      </c>
      <c r="E53" s="115">
        <v>341</v>
      </c>
      <c r="F53" s="114">
        <v>347</v>
      </c>
      <c r="G53" s="114">
        <v>373</v>
      </c>
      <c r="H53" s="114">
        <v>283</v>
      </c>
      <c r="I53" s="140">
        <v>413</v>
      </c>
      <c r="J53" s="115">
        <v>-72</v>
      </c>
      <c r="K53" s="116">
        <v>-17.433414043583536</v>
      </c>
    </row>
    <row r="54" spans="1:11" ht="14.1" customHeight="1" x14ac:dyDescent="0.2">
      <c r="A54" s="306" t="s">
        <v>279</v>
      </c>
      <c r="B54" s="307" t="s">
        <v>280</v>
      </c>
      <c r="C54" s="308"/>
      <c r="D54" s="113">
        <v>5.1340933322398099</v>
      </c>
      <c r="E54" s="115">
        <v>626</v>
      </c>
      <c r="F54" s="114">
        <v>510</v>
      </c>
      <c r="G54" s="114">
        <v>650</v>
      </c>
      <c r="H54" s="114">
        <v>508</v>
      </c>
      <c r="I54" s="140">
        <v>872</v>
      </c>
      <c r="J54" s="115">
        <v>-246</v>
      </c>
      <c r="K54" s="116">
        <v>-28.211009174311926</v>
      </c>
    </row>
    <row r="55" spans="1:11" ht="14.1" customHeight="1" x14ac:dyDescent="0.2">
      <c r="A55" s="306">
        <v>72</v>
      </c>
      <c r="B55" s="307" t="s">
        <v>281</v>
      </c>
      <c r="C55" s="308"/>
      <c r="D55" s="113">
        <v>1.7633068153858771</v>
      </c>
      <c r="E55" s="115">
        <v>215</v>
      </c>
      <c r="F55" s="114">
        <v>154</v>
      </c>
      <c r="G55" s="114">
        <v>218</v>
      </c>
      <c r="H55" s="114">
        <v>150</v>
      </c>
      <c r="I55" s="140">
        <v>201</v>
      </c>
      <c r="J55" s="115">
        <v>14</v>
      </c>
      <c r="K55" s="116">
        <v>6.9651741293532341</v>
      </c>
    </row>
    <row r="56" spans="1:11" ht="14.1" customHeight="1" x14ac:dyDescent="0.2">
      <c r="A56" s="306" t="s">
        <v>282</v>
      </c>
      <c r="B56" s="307" t="s">
        <v>283</v>
      </c>
      <c r="C56" s="308"/>
      <c r="D56" s="113">
        <v>0.72992700729927007</v>
      </c>
      <c r="E56" s="115">
        <v>89</v>
      </c>
      <c r="F56" s="114">
        <v>69</v>
      </c>
      <c r="G56" s="114">
        <v>116</v>
      </c>
      <c r="H56" s="114">
        <v>55</v>
      </c>
      <c r="I56" s="140">
        <v>98</v>
      </c>
      <c r="J56" s="115">
        <v>-9</v>
      </c>
      <c r="K56" s="116">
        <v>-9.183673469387756</v>
      </c>
    </row>
    <row r="57" spans="1:11" ht="14.1" customHeight="1" x14ac:dyDescent="0.2">
      <c r="A57" s="306" t="s">
        <v>284</v>
      </c>
      <c r="B57" s="307" t="s">
        <v>285</v>
      </c>
      <c r="C57" s="308"/>
      <c r="D57" s="113">
        <v>0.72172558025096367</v>
      </c>
      <c r="E57" s="115">
        <v>88</v>
      </c>
      <c r="F57" s="114">
        <v>62</v>
      </c>
      <c r="G57" s="114">
        <v>62</v>
      </c>
      <c r="H57" s="114">
        <v>73</v>
      </c>
      <c r="I57" s="140">
        <v>74</v>
      </c>
      <c r="J57" s="115">
        <v>14</v>
      </c>
      <c r="K57" s="116">
        <v>18.918918918918919</v>
      </c>
    </row>
    <row r="58" spans="1:11" ht="14.1" customHeight="1" x14ac:dyDescent="0.2">
      <c r="A58" s="306">
        <v>73</v>
      </c>
      <c r="B58" s="307" t="s">
        <v>286</v>
      </c>
      <c r="C58" s="308"/>
      <c r="D58" s="113">
        <v>1.295825473632412</v>
      </c>
      <c r="E58" s="115">
        <v>158</v>
      </c>
      <c r="F58" s="114">
        <v>94</v>
      </c>
      <c r="G58" s="114">
        <v>156</v>
      </c>
      <c r="H58" s="114">
        <v>85</v>
      </c>
      <c r="I58" s="140">
        <v>168</v>
      </c>
      <c r="J58" s="115">
        <v>-10</v>
      </c>
      <c r="K58" s="116">
        <v>-5.9523809523809526</v>
      </c>
    </row>
    <row r="59" spans="1:11" ht="14.1" customHeight="1" x14ac:dyDescent="0.2">
      <c r="A59" s="306" t="s">
        <v>287</v>
      </c>
      <c r="B59" s="307" t="s">
        <v>288</v>
      </c>
      <c r="C59" s="308"/>
      <c r="D59" s="113">
        <v>0.98417124579676862</v>
      </c>
      <c r="E59" s="115">
        <v>120</v>
      </c>
      <c r="F59" s="114">
        <v>67</v>
      </c>
      <c r="G59" s="114">
        <v>123</v>
      </c>
      <c r="H59" s="114">
        <v>59</v>
      </c>
      <c r="I59" s="140">
        <v>93</v>
      </c>
      <c r="J59" s="115">
        <v>27</v>
      </c>
      <c r="K59" s="116">
        <v>29.032258064516128</v>
      </c>
    </row>
    <row r="60" spans="1:11" ht="14.1" customHeight="1" x14ac:dyDescent="0.2">
      <c r="A60" s="306">
        <v>81</v>
      </c>
      <c r="B60" s="307" t="s">
        <v>289</v>
      </c>
      <c r="C60" s="308"/>
      <c r="D60" s="113">
        <v>5.0766833429016645</v>
      </c>
      <c r="E60" s="115">
        <v>619</v>
      </c>
      <c r="F60" s="114">
        <v>538</v>
      </c>
      <c r="G60" s="114">
        <v>714</v>
      </c>
      <c r="H60" s="114">
        <v>581</v>
      </c>
      <c r="I60" s="140">
        <v>627</v>
      </c>
      <c r="J60" s="115">
        <v>-8</v>
      </c>
      <c r="K60" s="116">
        <v>-1.2759170653907497</v>
      </c>
    </row>
    <row r="61" spans="1:11" ht="14.1" customHeight="1" x14ac:dyDescent="0.2">
      <c r="A61" s="306" t="s">
        <v>290</v>
      </c>
      <c r="B61" s="307" t="s">
        <v>291</v>
      </c>
      <c r="C61" s="308"/>
      <c r="D61" s="113">
        <v>1.6894939719511195</v>
      </c>
      <c r="E61" s="115">
        <v>206</v>
      </c>
      <c r="F61" s="114">
        <v>144</v>
      </c>
      <c r="G61" s="114">
        <v>264</v>
      </c>
      <c r="H61" s="114">
        <v>142</v>
      </c>
      <c r="I61" s="140">
        <v>191</v>
      </c>
      <c r="J61" s="115">
        <v>15</v>
      </c>
      <c r="K61" s="116">
        <v>7.8534031413612562</v>
      </c>
    </row>
    <row r="62" spans="1:11" ht="14.1" customHeight="1" x14ac:dyDescent="0.2">
      <c r="A62" s="306" t="s">
        <v>292</v>
      </c>
      <c r="B62" s="307" t="s">
        <v>293</v>
      </c>
      <c r="C62" s="308"/>
      <c r="D62" s="113">
        <v>1.7551053883375707</v>
      </c>
      <c r="E62" s="115">
        <v>214</v>
      </c>
      <c r="F62" s="114">
        <v>255</v>
      </c>
      <c r="G62" s="114">
        <v>284</v>
      </c>
      <c r="H62" s="114">
        <v>284</v>
      </c>
      <c r="I62" s="140">
        <v>206</v>
      </c>
      <c r="J62" s="115">
        <v>8</v>
      </c>
      <c r="K62" s="116">
        <v>3.883495145631068</v>
      </c>
    </row>
    <row r="63" spans="1:11" ht="14.1" customHeight="1" x14ac:dyDescent="0.2">
      <c r="A63" s="306"/>
      <c r="B63" s="307" t="s">
        <v>294</v>
      </c>
      <c r="C63" s="308"/>
      <c r="D63" s="113">
        <v>1.5500697121299105</v>
      </c>
      <c r="E63" s="115">
        <v>189</v>
      </c>
      <c r="F63" s="114">
        <v>227</v>
      </c>
      <c r="G63" s="114">
        <v>263</v>
      </c>
      <c r="H63" s="114">
        <v>263</v>
      </c>
      <c r="I63" s="140">
        <v>186</v>
      </c>
      <c r="J63" s="115">
        <v>3</v>
      </c>
      <c r="K63" s="116">
        <v>1.6129032258064515</v>
      </c>
    </row>
    <row r="64" spans="1:11" ht="14.1" customHeight="1" x14ac:dyDescent="0.2">
      <c r="A64" s="306" t="s">
        <v>295</v>
      </c>
      <c r="B64" s="307" t="s">
        <v>296</v>
      </c>
      <c r="C64" s="308"/>
      <c r="D64" s="113">
        <v>0.48388419585007791</v>
      </c>
      <c r="E64" s="115">
        <v>59</v>
      </c>
      <c r="F64" s="114">
        <v>36</v>
      </c>
      <c r="G64" s="114">
        <v>52</v>
      </c>
      <c r="H64" s="114">
        <v>34</v>
      </c>
      <c r="I64" s="140">
        <v>59</v>
      </c>
      <c r="J64" s="115">
        <v>0</v>
      </c>
      <c r="K64" s="116">
        <v>0</v>
      </c>
    </row>
    <row r="65" spans="1:11" ht="14.1" customHeight="1" x14ac:dyDescent="0.2">
      <c r="A65" s="306" t="s">
        <v>297</v>
      </c>
      <c r="B65" s="307" t="s">
        <v>298</v>
      </c>
      <c r="C65" s="308"/>
      <c r="D65" s="113">
        <v>0.5330927581399163</v>
      </c>
      <c r="E65" s="115">
        <v>65</v>
      </c>
      <c r="F65" s="114">
        <v>48</v>
      </c>
      <c r="G65" s="114">
        <v>52</v>
      </c>
      <c r="H65" s="114">
        <v>66</v>
      </c>
      <c r="I65" s="140">
        <v>94</v>
      </c>
      <c r="J65" s="115">
        <v>-29</v>
      </c>
      <c r="K65" s="116">
        <v>-30.851063829787233</v>
      </c>
    </row>
    <row r="66" spans="1:11" ht="14.1" customHeight="1" x14ac:dyDescent="0.2">
      <c r="A66" s="306">
        <v>82</v>
      </c>
      <c r="B66" s="307" t="s">
        <v>299</v>
      </c>
      <c r="C66" s="308"/>
      <c r="D66" s="113">
        <v>2.5178381038300666</v>
      </c>
      <c r="E66" s="115">
        <v>307</v>
      </c>
      <c r="F66" s="114">
        <v>320</v>
      </c>
      <c r="G66" s="114">
        <v>387</v>
      </c>
      <c r="H66" s="114">
        <v>260</v>
      </c>
      <c r="I66" s="140">
        <v>386</v>
      </c>
      <c r="J66" s="115">
        <v>-79</v>
      </c>
      <c r="K66" s="116">
        <v>-20.466321243523318</v>
      </c>
    </row>
    <row r="67" spans="1:11" ht="14.1" customHeight="1" x14ac:dyDescent="0.2">
      <c r="A67" s="306" t="s">
        <v>300</v>
      </c>
      <c r="B67" s="307" t="s">
        <v>301</v>
      </c>
      <c r="C67" s="308"/>
      <c r="D67" s="113">
        <v>1.5090625768883785</v>
      </c>
      <c r="E67" s="115">
        <v>184</v>
      </c>
      <c r="F67" s="114">
        <v>236</v>
      </c>
      <c r="G67" s="114">
        <v>266</v>
      </c>
      <c r="H67" s="114">
        <v>169</v>
      </c>
      <c r="I67" s="140">
        <v>299</v>
      </c>
      <c r="J67" s="115">
        <v>-115</v>
      </c>
      <c r="K67" s="116">
        <v>-38.46153846153846</v>
      </c>
    </row>
    <row r="68" spans="1:11" ht="14.1" customHeight="1" x14ac:dyDescent="0.2">
      <c r="A68" s="306" t="s">
        <v>302</v>
      </c>
      <c r="B68" s="307" t="s">
        <v>303</v>
      </c>
      <c r="C68" s="308"/>
      <c r="D68" s="113">
        <v>0.54949561223652921</v>
      </c>
      <c r="E68" s="115">
        <v>67</v>
      </c>
      <c r="F68" s="114">
        <v>56</v>
      </c>
      <c r="G68" s="114">
        <v>80</v>
      </c>
      <c r="H68" s="114">
        <v>61</v>
      </c>
      <c r="I68" s="140">
        <v>56</v>
      </c>
      <c r="J68" s="115">
        <v>11</v>
      </c>
      <c r="K68" s="116">
        <v>19.642857142857142</v>
      </c>
    </row>
    <row r="69" spans="1:11" ht="14.1" customHeight="1" x14ac:dyDescent="0.2">
      <c r="A69" s="306">
        <v>83</v>
      </c>
      <c r="B69" s="307" t="s">
        <v>304</v>
      </c>
      <c r="C69" s="308"/>
      <c r="D69" s="113">
        <v>4.6420077093414251</v>
      </c>
      <c r="E69" s="115">
        <v>566</v>
      </c>
      <c r="F69" s="114">
        <v>439</v>
      </c>
      <c r="G69" s="114">
        <v>906</v>
      </c>
      <c r="H69" s="114">
        <v>382</v>
      </c>
      <c r="I69" s="140">
        <v>523</v>
      </c>
      <c r="J69" s="115">
        <v>43</v>
      </c>
      <c r="K69" s="116">
        <v>8.2217973231357551</v>
      </c>
    </row>
    <row r="70" spans="1:11" ht="14.1" customHeight="1" x14ac:dyDescent="0.2">
      <c r="A70" s="306" t="s">
        <v>305</v>
      </c>
      <c r="B70" s="307" t="s">
        <v>306</v>
      </c>
      <c r="C70" s="308"/>
      <c r="D70" s="113">
        <v>2.9279094562453869</v>
      </c>
      <c r="E70" s="115">
        <v>357</v>
      </c>
      <c r="F70" s="114">
        <v>294</v>
      </c>
      <c r="G70" s="114">
        <v>699</v>
      </c>
      <c r="H70" s="114">
        <v>235</v>
      </c>
      <c r="I70" s="140">
        <v>382</v>
      </c>
      <c r="J70" s="115">
        <v>-25</v>
      </c>
      <c r="K70" s="116">
        <v>-6.5445026178010473</v>
      </c>
    </row>
    <row r="71" spans="1:11" ht="14.1" customHeight="1" x14ac:dyDescent="0.2">
      <c r="A71" s="306"/>
      <c r="B71" s="307" t="s">
        <v>307</v>
      </c>
      <c r="C71" s="308"/>
      <c r="D71" s="113">
        <v>2.0913638973181334</v>
      </c>
      <c r="E71" s="115">
        <v>255</v>
      </c>
      <c r="F71" s="114">
        <v>185</v>
      </c>
      <c r="G71" s="114">
        <v>540</v>
      </c>
      <c r="H71" s="114">
        <v>157</v>
      </c>
      <c r="I71" s="140">
        <v>221</v>
      </c>
      <c r="J71" s="115">
        <v>34</v>
      </c>
      <c r="K71" s="116">
        <v>15.384615384615385</v>
      </c>
    </row>
    <row r="72" spans="1:11" ht="14.1" customHeight="1" x14ac:dyDescent="0.2">
      <c r="A72" s="306">
        <v>84</v>
      </c>
      <c r="B72" s="307" t="s">
        <v>308</v>
      </c>
      <c r="C72" s="308"/>
      <c r="D72" s="113">
        <v>3.6824407446895759</v>
      </c>
      <c r="E72" s="115">
        <v>449</v>
      </c>
      <c r="F72" s="114">
        <v>374</v>
      </c>
      <c r="G72" s="114">
        <v>561</v>
      </c>
      <c r="H72" s="114">
        <v>372</v>
      </c>
      <c r="I72" s="140">
        <v>368</v>
      </c>
      <c r="J72" s="115">
        <v>81</v>
      </c>
      <c r="K72" s="116">
        <v>22.010869565217391</v>
      </c>
    </row>
    <row r="73" spans="1:11" ht="14.1" customHeight="1" x14ac:dyDescent="0.2">
      <c r="A73" s="306" t="s">
        <v>309</v>
      </c>
      <c r="B73" s="307" t="s">
        <v>310</v>
      </c>
      <c r="C73" s="308"/>
      <c r="D73" s="113">
        <v>0.11481997867628968</v>
      </c>
      <c r="E73" s="115">
        <v>14</v>
      </c>
      <c r="F73" s="114" t="s">
        <v>513</v>
      </c>
      <c r="G73" s="114">
        <v>99</v>
      </c>
      <c r="H73" s="114">
        <v>9</v>
      </c>
      <c r="I73" s="140">
        <v>16</v>
      </c>
      <c r="J73" s="115">
        <v>-2</v>
      </c>
      <c r="K73" s="116">
        <v>-12.5</v>
      </c>
    </row>
    <row r="74" spans="1:11" ht="14.1" customHeight="1" x14ac:dyDescent="0.2">
      <c r="A74" s="306" t="s">
        <v>311</v>
      </c>
      <c r="B74" s="307" t="s">
        <v>312</v>
      </c>
      <c r="C74" s="308"/>
      <c r="D74" s="113">
        <v>6.5611416386451238E-2</v>
      </c>
      <c r="E74" s="115">
        <v>8</v>
      </c>
      <c r="F74" s="114">
        <v>10</v>
      </c>
      <c r="G74" s="114">
        <v>42</v>
      </c>
      <c r="H74" s="114">
        <v>4</v>
      </c>
      <c r="I74" s="140">
        <v>10</v>
      </c>
      <c r="J74" s="115">
        <v>-2</v>
      </c>
      <c r="K74" s="116">
        <v>-20</v>
      </c>
    </row>
    <row r="75" spans="1:11" ht="14.1" customHeight="1" x14ac:dyDescent="0.2">
      <c r="A75" s="306" t="s">
        <v>313</v>
      </c>
      <c r="B75" s="307" t="s">
        <v>314</v>
      </c>
      <c r="C75" s="308"/>
      <c r="D75" s="113">
        <v>2.2143853030427296</v>
      </c>
      <c r="E75" s="115">
        <v>270</v>
      </c>
      <c r="F75" s="114">
        <v>247</v>
      </c>
      <c r="G75" s="114">
        <v>269</v>
      </c>
      <c r="H75" s="114">
        <v>239</v>
      </c>
      <c r="I75" s="140">
        <v>217</v>
      </c>
      <c r="J75" s="115">
        <v>53</v>
      </c>
      <c r="K75" s="116">
        <v>24.423963133640552</v>
      </c>
    </row>
    <row r="76" spans="1:11" ht="14.1" customHeight="1" x14ac:dyDescent="0.2">
      <c r="A76" s="306">
        <v>91</v>
      </c>
      <c r="B76" s="307" t="s">
        <v>315</v>
      </c>
      <c r="C76" s="308"/>
      <c r="D76" s="113">
        <v>0.17222996801443452</v>
      </c>
      <c r="E76" s="115">
        <v>21</v>
      </c>
      <c r="F76" s="114">
        <v>26</v>
      </c>
      <c r="G76" s="114">
        <v>31</v>
      </c>
      <c r="H76" s="114">
        <v>25</v>
      </c>
      <c r="I76" s="140">
        <v>34</v>
      </c>
      <c r="J76" s="115">
        <v>-13</v>
      </c>
      <c r="K76" s="116">
        <v>-38.235294117647058</v>
      </c>
    </row>
    <row r="77" spans="1:11" ht="14.1" customHeight="1" x14ac:dyDescent="0.2">
      <c r="A77" s="306">
        <v>92</v>
      </c>
      <c r="B77" s="307" t="s">
        <v>316</v>
      </c>
      <c r="C77" s="308"/>
      <c r="D77" s="113">
        <v>1.4270483064053145</v>
      </c>
      <c r="E77" s="115">
        <v>174</v>
      </c>
      <c r="F77" s="114">
        <v>164</v>
      </c>
      <c r="G77" s="114">
        <v>219</v>
      </c>
      <c r="H77" s="114">
        <v>161</v>
      </c>
      <c r="I77" s="140">
        <v>256</v>
      </c>
      <c r="J77" s="115">
        <v>-82</v>
      </c>
      <c r="K77" s="116">
        <v>-32.03125</v>
      </c>
    </row>
    <row r="78" spans="1:11" ht="14.1" customHeight="1" x14ac:dyDescent="0.2">
      <c r="A78" s="306">
        <v>93</v>
      </c>
      <c r="B78" s="307" t="s">
        <v>317</v>
      </c>
      <c r="C78" s="308"/>
      <c r="D78" s="113">
        <v>0.10661855162798327</v>
      </c>
      <c r="E78" s="115">
        <v>13</v>
      </c>
      <c r="F78" s="114">
        <v>11</v>
      </c>
      <c r="G78" s="114">
        <v>11</v>
      </c>
      <c r="H78" s="114">
        <v>9</v>
      </c>
      <c r="I78" s="140">
        <v>20</v>
      </c>
      <c r="J78" s="115">
        <v>-7</v>
      </c>
      <c r="K78" s="116">
        <v>-35</v>
      </c>
    </row>
    <row r="79" spans="1:11" ht="14.1" customHeight="1" x14ac:dyDescent="0.2">
      <c r="A79" s="306">
        <v>94</v>
      </c>
      <c r="B79" s="307" t="s">
        <v>318</v>
      </c>
      <c r="C79" s="308"/>
      <c r="D79" s="113">
        <v>0.1476256868695153</v>
      </c>
      <c r="E79" s="115">
        <v>18</v>
      </c>
      <c r="F79" s="114">
        <v>46</v>
      </c>
      <c r="G79" s="114">
        <v>106</v>
      </c>
      <c r="H79" s="114" t="s">
        <v>513</v>
      </c>
      <c r="I79" s="140">
        <v>18</v>
      </c>
      <c r="J79" s="115">
        <v>0</v>
      </c>
      <c r="K79" s="116">
        <v>0</v>
      </c>
    </row>
    <row r="80" spans="1:11" ht="14.1" customHeight="1" x14ac:dyDescent="0.2">
      <c r="A80" s="306" t="s">
        <v>319</v>
      </c>
      <c r="B80" s="307" t="s">
        <v>320</v>
      </c>
      <c r="C80" s="308"/>
      <c r="D80" s="113">
        <v>0</v>
      </c>
      <c r="E80" s="115">
        <v>0</v>
      </c>
      <c r="F80" s="114" t="s">
        <v>513</v>
      </c>
      <c r="G80" s="114">
        <v>0</v>
      </c>
      <c r="H80" s="114" t="s">
        <v>513</v>
      </c>
      <c r="I80" s="140" t="s">
        <v>513</v>
      </c>
      <c r="J80" s="115" t="s">
        <v>513</v>
      </c>
      <c r="K80" s="116" t="s">
        <v>513</v>
      </c>
    </row>
    <row r="81" spans="1:11" ht="14.1" customHeight="1" x14ac:dyDescent="0.2">
      <c r="A81" s="310" t="s">
        <v>321</v>
      </c>
      <c r="B81" s="311" t="s">
        <v>333</v>
      </c>
      <c r="C81" s="312"/>
      <c r="D81" s="125">
        <v>4.9208562289838435E-2</v>
      </c>
      <c r="E81" s="143">
        <v>6</v>
      </c>
      <c r="F81" s="144" t="s">
        <v>513</v>
      </c>
      <c r="G81" s="144">
        <v>5</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126206</v>
      </c>
      <c r="C10" s="114">
        <v>72084</v>
      </c>
      <c r="D10" s="114">
        <v>54122</v>
      </c>
      <c r="E10" s="114">
        <v>98614</v>
      </c>
      <c r="F10" s="114">
        <v>26823</v>
      </c>
      <c r="G10" s="114">
        <v>14432</v>
      </c>
      <c r="H10" s="114">
        <v>33100</v>
      </c>
      <c r="I10" s="115">
        <v>45646</v>
      </c>
      <c r="J10" s="114">
        <v>29969</v>
      </c>
      <c r="K10" s="114">
        <v>15677</v>
      </c>
      <c r="L10" s="422">
        <v>8883</v>
      </c>
      <c r="M10" s="423">
        <v>9506</v>
      </c>
    </row>
    <row r="11" spans="1:13" ht="11.1" customHeight="1" x14ac:dyDescent="0.2">
      <c r="A11" s="421" t="s">
        <v>387</v>
      </c>
      <c r="B11" s="115">
        <v>127537</v>
      </c>
      <c r="C11" s="114">
        <v>72999</v>
      </c>
      <c r="D11" s="114">
        <v>54538</v>
      </c>
      <c r="E11" s="114">
        <v>99653</v>
      </c>
      <c r="F11" s="114">
        <v>27117</v>
      </c>
      <c r="G11" s="114">
        <v>14287</v>
      </c>
      <c r="H11" s="114">
        <v>33810</v>
      </c>
      <c r="I11" s="115">
        <v>46344</v>
      </c>
      <c r="J11" s="114">
        <v>30229</v>
      </c>
      <c r="K11" s="114">
        <v>16115</v>
      </c>
      <c r="L11" s="422">
        <v>8745</v>
      </c>
      <c r="M11" s="423">
        <v>7674</v>
      </c>
    </row>
    <row r="12" spans="1:13" ht="11.1" customHeight="1" x14ac:dyDescent="0.2">
      <c r="A12" s="421" t="s">
        <v>388</v>
      </c>
      <c r="B12" s="115">
        <v>129815</v>
      </c>
      <c r="C12" s="114">
        <v>74306</v>
      </c>
      <c r="D12" s="114">
        <v>55509</v>
      </c>
      <c r="E12" s="114">
        <v>101193</v>
      </c>
      <c r="F12" s="114">
        <v>27834</v>
      </c>
      <c r="G12" s="114">
        <v>15597</v>
      </c>
      <c r="H12" s="114">
        <v>34503</v>
      </c>
      <c r="I12" s="115">
        <v>47528</v>
      </c>
      <c r="J12" s="114">
        <v>30671</v>
      </c>
      <c r="K12" s="114">
        <v>16857</v>
      </c>
      <c r="L12" s="422">
        <v>14078</v>
      </c>
      <c r="M12" s="423">
        <v>12174</v>
      </c>
    </row>
    <row r="13" spans="1:13" s="110" customFormat="1" ht="11.1" customHeight="1" x14ac:dyDescent="0.2">
      <c r="A13" s="421" t="s">
        <v>389</v>
      </c>
      <c r="B13" s="115">
        <v>129357</v>
      </c>
      <c r="C13" s="114">
        <v>73586</v>
      </c>
      <c r="D13" s="114">
        <v>55771</v>
      </c>
      <c r="E13" s="114">
        <v>100173</v>
      </c>
      <c r="F13" s="114">
        <v>28408</v>
      </c>
      <c r="G13" s="114">
        <v>14948</v>
      </c>
      <c r="H13" s="114">
        <v>34882</v>
      </c>
      <c r="I13" s="115">
        <v>47778</v>
      </c>
      <c r="J13" s="114">
        <v>30772</v>
      </c>
      <c r="K13" s="114">
        <v>17006</v>
      </c>
      <c r="L13" s="422">
        <v>8612</v>
      </c>
      <c r="M13" s="423">
        <v>9099</v>
      </c>
    </row>
    <row r="14" spans="1:13" ht="15" customHeight="1" x14ac:dyDescent="0.2">
      <c r="A14" s="421" t="s">
        <v>390</v>
      </c>
      <c r="B14" s="115">
        <v>129582</v>
      </c>
      <c r="C14" s="114">
        <v>73843</v>
      </c>
      <c r="D14" s="114">
        <v>55739</v>
      </c>
      <c r="E14" s="114">
        <v>98229</v>
      </c>
      <c r="F14" s="114">
        <v>30679</v>
      </c>
      <c r="G14" s="114">
        <v>14446</v>
      </c>
      <c r="H14" s="114">
        <v>35489</v>
      </c>
      <c r="I14" s="115">
        <v>47113</v>
      </c>
      <c r="J14" s="114">
        <v>30349</v>
      </c>
      <c r="K14" s="114">
        <v>16764</v>
      </c>
      <c r="L14" s="422">
        <v>10237</v>
      </c>
      <c r="M14" s="423">
        <v>10279</v>
      </c>
    </row>
    <row r="15" spans="1:13" ht="11.1" customHeight="1" x14ac:dyDescent="0.2">
      <c r="A15" s="421" t="s">
        <v>387</v>
      </c>
      <c r="B15" s="115">
        <v>130556</v>
      </c>
      <c r="C15" s="114">
        <v>74404</v>
      </c>
      <c r="D15" s="114">
        <v>56152</v>
      </c>
      <c r="E15" s="114">
        <v>98474</v>
      </c>
      <c r="F15" s="114">
        <v>31424</v>
      </c>
      <c r="G15" s="114">
        <v>14216</v>
      </c>
      <c r="H15" s="114">
        <v>36155</v>
      </c>
      <c r="I15" s="115">
        <v>47477</v>
      </c>
      <c r="J15" s="114">
        <v>30534</v>
      </c>
      <c r="K15" s="114">
        <v>16943</v>
      </c>
      <c r="L15" s="422">
        <v>9349</v>
      </c>
      <c r="M15" s="423">
        <v>8561</v>
      </c>
    </row>
    <row r="16" spans="1:13" ht="11.1" customHeight="1" x14ac:dyDescent="0.2">
      <c r="A16" s="421" t="s">
        <v>388</v>
      </c>
      <c r="B16" s="115">
        <v>132574</v>
      </c>
      <c r="C16" s="114">
        <v>75694</v>
      </c>
      <c r="D16" s="114">
        <v>56880</v>
      </c>
      <c r="E16" s="114">
        <v>100310</v>
      </c>
      <c r="F16" s="114">
        <v>31632</v>
      </c>
      <c r="G16" s="114">
        <v>15416</v>
      </c>
      <c r="H16" s="114">
        <v>36714</v>
      </c>
      <c r="I16" s="115">
        <v>47255</v>
      </c>
      <c r="J16" s="114">
        <v>29807</v>
      </c>
      <c r="K16" s="114">
        <v>17448</v>
      </c>
      <c r="L16" s="422">
        <v>13658</v>
      </c>
      <c r="M16" s="423">
        <v>12162</v>
      </c>
    </row>
    <row r="17" spans="1:13" s="110" customFormat="1" ht="11.1" customHeight="1" x14ac:dyDescent="0.2">
      <c r="A17" s="421" t="s">
        <v>389</v>
      </c>
      <c r="B17" s="115">
        <v>132420</v>
      </c>
      <c r="C17" s="114">
        <v>75417</v>
      </c>
      <c r="D17" s="114">
        <v>57003</v>
      </c>
      <c r="E17" s="114">
        <v>100614</v>
      </c>
      <c r="F17" s="114">
        <v>31750</v>
      </c>
      <c r="G17" s="114">
        <v>15061</v>
      </c>
      <c r="H17" s="114">
        <v>37146</v>
      </c>
      <c r="I17" s="115">
        <v>46326</v>
      </c>
      <c r="J17" s="114">
        <v>29444</v>
      </c>
      <c r="K17" s="114">
        <v>16882</v>
      </c>
      <c r="L17" s="422">
        <v>9297</v>
      </c>
      <c r="M17" s="423">
        <v>9873</v>
      </c>
    </row>
    <row r="18" spans="1:13" ht="15" customHeight="1" x14ac:dyDescent="0.2">
      <c r="A18" s="421" t="s">
        <v>391</v>
      </c>
      <c r="B18" s="115">
        <v>132280</v>
      </c>
      <c r="C18" s="114">
        <v>75368</v>
      </c>
      <c r="D18" s="114">
        <v>56912</v>
      </c>
      <c r="E18" s="114">
        <v>99963</v>
      </c>
      <c r="F18" s="114">
        <v>32195</v>
      </c>
      <c r="G18" s="114">
        <v>14834</v>
      </c>
      <c r="H18" s="114">
        <v>37565</v>
      </c>
      <c r="I18" s="115">
        <v>45139</v>
      </c>
      <c r="J18" s="114">
        <v>28735</v>
      </c>
      <c r="K18" s="114">
        <v>16404</v>
      </c>
      <c r="L18" s="422">
        <v>10808</v>
      </c>
      <c r="M18" s="423">
        <v>11259</v>
      </c>
    </row>
    <row r="19" spans="1:13" ht="11.1" customHeight="1" x14ac:dyDescent="0.2">
      <c r="A19" s="421" t="s">
        <v>387</v>
      </c>
      <c r="B19" s="115">
        <v>133144</v>
      </c>
      <c r="C19" s="114">
        <v>75803</v>
      </c>
      <c r="D19" s="114">
        <v>57341</v>
      </c>
      <c r="E19" s="114">
        <v>100433</v>
      </c>
      <c r="F19" s="114">
        <v>32596</v>
      </c>
      <c r="G19" s="114">
        <v>14491</v>
      </c>
      <c r="H19" s="114">
        <v>38308</v>
      </c>
      <c r="I19" s="115">
        <v>45512</v>
      </c>
      <c r="J19" s="114">
        <v>28897</v>
      </c>
      <c r="K19" s="114">
        <v>16615</v>
      </c>
      <c r="L19" s="422">
        <v>9172</v>
      </c>
      <c r="M19" s="423">
        <v>8530</v>
      </c>
    </row>
    <row r="20" spans="1:13" ht="11.1" customHeight="1" x14ac:dyDescent="0.2">
      <c r="A20" s="421" t="s">
        <v>388</v>
      </c>
      <c r="B20" s="115">
        <v>135390</v>
      </c>
      <c r="C20" s="114">
        <v>77056</v>
      </c>
      <c r="D20" s="114">
        <v>58334</v>
      </c>
      <c r="E20" s="114">
        <v>102883</v>
      </c>
      <c r="F20" s="114">
        <v>32385</v>
      </c>
      <c r="G20" s="114">
        <v>15828</v>
      </c>
      <c r="H20" s="114">
        <v>38915</v>
      </c>
      <c r="I20" s="115">
        <v>43915</v>
      </c>
      <c r="J20" s="114">
        <v>27397</v>
      </c>
      <c r="K20" s="114">
        <v>16518</v>
      </c>
      <c r="L20" s="422">
        <v>14207</v>
      </c>
      <c r="M20" s="423">
        <v>12075</v>
      </c>
    </row>
    <row r="21" spans="1:13" s="110" customFormat="1" ht="11.1" customHeight="1" x14ac:dyDescent="0.2">
      <c r="A21" s="421" t="s">
        <v>389</v>
      </c>
      <c r="B21" s="115">
        <v>135148</v>
      </c>
      <c r="C21" s="114">
        <v>76523</v>
      </c>
      <c r="D21" s="114">
        <v>58625</v>
      </c>
      <c r="E21" s="114">
        <v>102717</v>
      </c>
      <c r="F21" s="114">
        <v>32423</v>
      </c>
      <c r="G21" s="114">
        <v>15386</v>
      </c>
      <c r="H21" s="114">
        <v>39410</v>
      </c>
      <c r="I21" s="115">
        <v>44061</v>
      </c>
      <c r="J21" s="114">
        <v>27427</v>
      </c>
      <c r="K21" s="114">
        <v>16634</v>
      </c>
      <c r="L21" s="422">
        <v>9632</v>
      </c>
      <c r="M21" s="423">
        <v>10663</v>
      </c>
    </row>
    <row r="22" spans="1:13" ht="15" customHeight="1" x14ac:dyDescent="0.2">
      <c r="A22" s="421" t="s">
        <v>392</v>
      </c>
      <c r="B22" s="115">
        <v>134714</v>
      </c>
      <c r="C22" s="114">
        <v>76343</v>
      </c>
      <c r="D22" s="114">
        <v>58371</v>
      </c>
      <c r="E22" s="114">
        <v>102254</v>
      </c>
      <c r="F22" s="114">
        <v>32370</v>
      </c>
      <c r="G22" s="114">
        <v>14856</v>
      </c>
      <c r="H22" s="114">
        <v>39918</v>
      </c>
      <c r="I22" s="115">
        <v>43040</v>
      </c>
      <c r="J22" s="114">
        <v>26941</v>
      </c>
      <c r="K22" s="114">
        <v>16099</v>
      </c>
      <c r="L22" s="422">
        <v>9106</v>
      </c>
      <c r="M22" s="423">
        <v>9744</v>
      </c>
    </row>
    <row r="23" spans="1:13" ht="11.1" customHeight="1" x14ac:dyDescent="0.2">
      <c r="A23" s="421" t="s">
        <v>387</v>
      </c>
      <c r="B23" s="115">
        <v>135822</v>
      </c>
      <c r="C23" s="114">
        <v>77269</v>
      </c>
      <c r="D23" s="114">
        <v>58553</v>
      </c>
      <c r="E23" s="114">
        <v>103059</v>
      </c>
      <c r="F23" s="114">
        <v>32654</v>
      </c>
      <c r="G23" s="114">
        <v>14584</v>
      </c>
      <c r="H23" s="114">
        <v>40728</v>
      </c>
      <c r="I23" s="115">
        <v>42812</v>
      </c>
      <c r="J23" s="114">
        <v>26908</v>
      </c>
      <c r="K23" s="114">
        <v>15904</v>
      </c>
      <c r="L23" s="422">
        <v>8482</v>
      </c>
      <c r="M23" s="423">
        <v>7828</v>
      </c>
    </row>
    <row r="24" spans="1:13" ht="11.1" customHeight="1" x14ac:dyDescent="0.2">
      <c r="A24" s="421" t="s">
        <v>388</v>
      </c>
      <c r="B24" s="115">
        <v>138066</v>
      </c>
      <c r="C24" s="114">
        <v>78658</v>
      </c>
      <c r="D24" s="114">
        <v>59408</v>
      </c>
      <c r="E24" s="114">
        <v>104319</v>
      </c>
      <c r="F24" s="114">
        <v>32991</v>
      </c>
      <c r="G24" s="114">
        <v>15734</v>
      </c>
      <c r="H24" s="114">
        <v>41465</v>
      </c>
      <c r="I24" s="115">
        <v>42176</v>
      </c>
      <c r="J24" s="114">
        <v>25887</v>
      </c>
      <c r="K24" s="114">
        <v>16289</v>
      </c>
      <c r="L24" s="422">
        <v>13241</v>
      </c>
      <c r="M24" s="423">
        <v>11496</v>
      </c>
    </row>
    <row r="25" spans="1:13" s="110" customFormat="1" ht="11.1" customHeight="1" x14ac:dyDescent="0.2">
      <c r="A25" s="421" t="s">
        <v>389</v>
      </c>
      <c r="B25" s="115">
        <v>136817</v>
      </c>
      <c r="C25" s="114">
        <v>77760</v>
      </c>
      <c r="D25" s="114">
        <v>59057</v>
      </c>
      <c r="E25" s="114">
        <v>103432</v>
      </c>
      <c r="F25" s="114">
        <v>32641</v>
      </c>
      <c r="G25" s="114">
        <v>15228</v>
      </c>
      <c r="H25" s="114">
        <v>41606</v>
      </c>
      <c r="I25" s="115">
        <v>39823</v>
      </c>
      <c r="J25" s="114">
        <v>24406</v>
      </c>
      <c r="K25" s="114">
        <v>15417</v>
      </c>
      <c r="L25" s="422">
        <v>8692</v>
      </c>
      <c r="M25" s="423">
        <v>10070</v>
      </c>
    </row>
    <row r="26" spans="1:13" ht="15" customHeight="1" x14ac:dyDescent="0.2">
      <c r="A26" s="421" t="s">
        <v>393</v>
      </c>
      <c r="B26" s="115">
        <v>136966</v>
      </c>
      <c r="C26" s="114">
        <v>78030</v>
      </c>
      <c r="D26" s="114">
        <v>58936</v>
      </c>
      <c r="E26" s="114">
        <v>103420</v>
      </c>
      <c r="F26" s="114">
        <v>32795</v>
      </c>
      <c r="G26" s="114">
        <v>14687</v>
      </c>
      <c r="H26" s="114">
        <v>42190</v>
      </c>
      <c r="I26" s="115">
        <v>39433</v>
      </c>
      <c r="J26" s="114">
        <v>24346</v>
      </c>
      <c r="K26" s="114">
        <v>15087</v>
      </c>
      <c r="L26" s="422">
        <v>10402</v>
      </c>
      <c r="M26" s="423">
        <v>10543</v>
      </c>
    </row>
    <row r="27" spans="1:13" ht="11.1" customHeight="1" x14ac:dyDescent="0.2">
      <c r="A27" s="421" t="s">
        <v>387</v>
      </c>
      <c r="B27" s="115">
        <v>137862</v>
      </c>
      <c r="C27" s="114">
        <v>78719</v>
      </c>
      <c r="D27" s="114">
        <v>59143</v>
      </c>
      <c r="E27" s="114">
        <v>104048</v>
      </c>
      <c r="F27" s="114">
        <v>33071</v>
      </c>
      <c r="G27" s="114">
        <v>14489</v>
      </c>
      <c r="H27" s="114">
        <v>42885</v>
      </c>
      <c r="I27" s="115">
        <v>40551</v>
      </c>
      <c r="J27" s="114">
        <v>25335</v>
      </c>
      <c r="K27" s="114">
        <v>15216</v>
      </c>
      <c r="L27" s="422">
        <v>10407</v>
      </c>
      <c r="M27" s="423">
        <v>9566</v>
      </c>
    </row>
    <row r="28" spans="1:13" ht="11.1" customHeight="1" x14ac:dyDescent="0.2">
      <c r="A28" s="421" t="s">
        <v>388</v>
      </c>
      <c r="B28" s="115">
        <v>139876</v>
      </c>
      <c r="C28" s="114">
        <v>79839</v>
      </c>
      <c r="D28" s="114">
        <v>60037</v>
      </c>
      <c r="E28" s="114">
        <v>106280</v>
      </c>
      <c r="F28" s="114">
        <v>33546</v>
      </c>
      <c r="G28" s="114">
        <v>15752</v>
      </c>
      <c r="H28" s="114">
        <v>43350</v>
      </c>
      <c r="I28" s="115">
        <v>40230</v>
      </c>
      <c r="J28" s="114">
        <v>24725</v>
      </c>
      <c r="K28" s="114">
        <v>15505</v>
      </c>
      <c r="L28" s="422">
        <v>13883</v>
      </c>
      <c r="M28" s="423">
        <v>12012</v>
      </c>
    </row>
    <row r="29" spans="1:13" s="110" customFormat="1" ht="11.1" customHeight="1" x14ac:dyDescent="0.2">
      <c r="A29" s="421" t="s">
        <v>389</v>
      </c>
      <c r="B29" s="115">
        <v>139403</v>
      </c>
      <c r="C29" s="114">
        <v>79136</v>
      </c>
      <c r="D29" s="114">
        <v>60267</v>
      </c>
      <c r="E29" s="114">
        <v>105117</v>
      </c>
      <c r="F29" s="114">
        <v>34275</v>
      </c>
      <c r="G29" s="114">
        <v>15276</v>
      </c>
      <c r="H29" s="114">
        <v>43744</v>
      </c>
      <c r="I29" s="115">
        <v>41034</v>
      </c>
      <c r="J29" s="114">
        <v>24867</v>
      </c>
      <c r="K29" s="114">
        <v>16167</v>
      </c>
      <c r="L29" s="422">
        <v>8365</v>
      </c>
      <c r="M29" s="423">
        <v>8804</v>
      </c>
    </row>
    <row r="30" spans="1:13" ht="15" customHeight="1" x14ac:dyDescent="0.2">
      <c r="A30" s="421" t="s">
        <v>394</v>
      </c>
      <c r="B30" s="115">
        <v>144298</v>
      </c>
      <c r="C30" s="114">
        <v>82235</v>
      </c>
      <c r="D30" s="114">
        <v>62063</v>
      </c>
      <c r="E30" s="114">
        <v>107919</v>
      </c>
      <c r="F30" s="114">
        <v>36369</v>
      </c>
      <c r="G30" s="114">
        <v>15256</v>
      </c>
      <c r="H30" s="114">
        <v>44959</v>
      </c>
      <c r="I30" s="115">
        <v>42941</v>
      </c>
      <c r="J30" s="114">
        <v>26506</v>
      </c>
      <c r="K30" s="114">
        <v>16435</v>
      </c>
      <c r="L30" s="422">
        <v>13761</v>
      </c>
      <c r="M30" s="423">
        <v>11556</v>
      </c>
    </row>
    <row r="31" spans="1:13" ht="11.1" customHeight="1" x14ac:dyDescent="0.2">
      <c r="A31" s="421" t="s">
        <v>387</v>
      </c>
      <c r="B31" s="115">
        <v>145099</v>
      </c>
      <c r="C31" s="114">
        <v>82813</v>
      </c>
      <c r="D31" s="114">
        <v>62286</v>
      </c>
      <c r="E31" s="114">
        <v>108301</v>
      </c>
      <c r="F31" s="114">
        <v>36791</v>
      </c>
      <c r="G31" s="114">
        <v>15045</v>
      </c>
      <c r="H31" s="114">
        <v>45572</v>
      </c>
      <c r="I31" s="115">
        <v>43841</v>
      </c>
      <c r="J31" s="114">
        <v>27118</v>
      </c>
      <c r="K31" s="114">
        <v>16723</v>
      </c>
      <c r="L31" s="422">
        <v>9780</v>
      </c>
      <c r="M31" s="423">
        <v>9042</v>
      </c>
    </row>
    <row r="32" spans="1:13" ht="11.1" customHeight="1" x14ac:dyDescent="0.2">
      <c r="A32" s="421" t="s">
        <v>388</v>
      </c>
      <c r="B32" s="115">
        <v>147225</v>
      </c>
      <c r="C32" s="114">
        <v>84186</v>
      </c>
      <c r="D32" s="114">
        <v>63039</v>
      </c>
      <c r="E32" s="114">
        <v>110371</v>
      </c>
      <c r="F32" s="114">
        <v>36851</v>
      </c>
      <c r="G32" s="114">
        <v>16273</v>
      </c>
      <c r="H32" s="114">
        <v>46003</v>
      </c>
      <c r="I32" s="115">
        <v>43476</v>
      </c>
      <c r="J32" s="114">
        <v>26298</v>
      </c>
      <c r="K32" s="114">
        <v>17178</v>
      </c>
      <c r="L32" s="422">
        <v>13742</v>
      </c>
      <c r="M32" s="423">
        <v>12046</v>
      </c>
    </row>
    <row r="33" spans="1:13" s="110" customFormat="1" ht="11.1" customHeight="1" x14ac:dyDescent="0.2">
      <c r="A33" s="421" t="s">
        <v>389</v>
      </c>
      <c r="B33" s="115">
        <v>146750</v>
      </c>
      <c r="C33" s="114">
        <v>83655</v>
      </c>
      <c r="D33" s="114">
        <v>63095</v>
      </c>
      <c r="E33" s="114">
        <v>109436</v>
      </c>
      <c r="F33" s="114">
        <v>37312</v>
      </c>
      <c r="G33" s="114">
        <v>15770</v>
      </c>
      <c r="H33" s="114">
        <v>46270</v>
      </c>
      <c r="I33" s="115">
        <v>44022</v>
      </c>
      <c r="J33" s="114">
        <v>26844</v>
      </c>
      <c r="K33" s="114">
        <v>17178</v>
      </c>
      <c r="L33" s="422">
        <v>8869</v>
      </c>
      <c r="M33" s="423">
        <v>9664</v>
      </c>
    </row>
    <row r="34" spans="1:13" ht="15" customHeight="1" x14ac:dyDescent="0.2">
      <c r="A34" s="421" t="s">
        <v>395</v>
      </c>
      <c r="B34" s="115">
        <v>147240</v>
      </c>
      <c r="C34" s="114">
        <v>83739</v>
      </c>
      <c r="D34" s="114">
        <v>63501</v>
      </c>
      <c r="E34" s="114">
        <v>109596</v>
      </c>
      <c r="F34" s="114">
        <v>37644</v>
      </c>
      <c r="G34" s="114">
        <v>15304</v>
      </c>
      <c r="H34" s="114">
        <v>46909</v>
      </c>
      <c r="I34" s="115">
        <v>43815</v>
      </c>
      <c r="J34" s="114">
        <v>26800</v>
      </c>
      <c r="K34" s="114">
        <v>17015</v>
      </c>
      <c r="L34" s="422">
        <v>11981</v>
      </c>
      <c r="M34" s="423">
        <v>11950</v>
      </c>
    </row>
    <row r="35" spans="1:13" ht="11.1" customHeight="1" x14ac:dyDescent="0.2">
      <c r="A35" s="421" t="s">
        <v>387</v>
      </c>
      <c r="B35" s="115">
        <v>148101</v>
      </c>
      <c r="C35" s="114">
        <v>84444</v>
      </c>
      <c r="D35" s="114">
        <v>63657</v>
      </c>
      <c r="E35" s="114">
        <v>109940</v>
      </c>
      <c r="F35" s="114">
        <v>38161</v>
      </c>
      <c r="G35" s="114">
        <v>15042</v>
      </c>
      <c r="H35" s="114">
        <v>47560</v>
      </c>
      <c r="I35" s="115">
        <v>45028</v>
      </c>
      <c r="J35" s="114">
        <v>27630</v>
      </c>
      <c r="K35" s="114">
        <v>17398</v>
      </c>
      <c r="L35" s="422">
        <v>10137</v>
      </c>
      <c r="M35" s="423">
        <v>9421</v>
      </c>
    </row>
    <row r="36" spans="1:13" ht="11.1" customHeight="1" x14ac:dyDescent="0.2">
      <c r="A36" s="421" t="s">
        <v>388</v>
      </c>
      <c r="B36" s="115">
        <v>151151</v>
      </c>
      <c r="C36" s="114">
        <v>86648</v>
      </c>
      <c r="D36" s="114">
        <v>64503</v>
      </c>
      <c r="E36" s="114">
        <v>112828</v>
      </c>
      <c r="F36" s="114">
        <v>38323</v>
      </c>
      <c r="G36" s="114">
        <v>16143</v>
      </c>
      <c r="H36" s="114">
        <v>48665</v>
      </c>
      <c r="I36" s="115">
        <v>44831</v>
      </c>
      <c r="J36" s="114">
        <v>26819</v>
      </c>
      <c r="K36" s="114">
        <v>18012</v>
      </c>
      <c r="L36" s="422">
        <v>15145</v>
      </c>
      <c r="M36" s="423">
        <v>13702</v>
      </c>
    </row>
    <row r="37" spans="1:13" s="110" customFormat="1" ht="11.1" customHeight="1" x14ac:dyDescent="0.2">
      <c r="A37" s="421" t="s">
        <v>389</v>
      </c>
      <c r="B37" s="115">
        <v>151163</v>
      </c>
      <c r="C37" s="114">
        <v>86468</v>
      </c>
      <c r="D37" s="114">
        <v>64695</v>
      </c>
      <c r="E37" s="114">
        <v>112454</v>
      </c>
      <c r="F37" s="114">
        <v>38709</v>
      </c>
      <c r="G37" s="114">
        <v>15832</v>
      </c>
      <c r="H37" s="114">
        <v>49111</v>
      </c>
      <c r="I37" s="115">
        <v>45174</v>
      </c>
      <c r="J37" s="114">
        <v>27248</v>
      </c>
      <c r="K37" s="114">
        <v>17926</v>
      </c>
      <c r="L37" s="422">
        <v>9531</v>
      </c>
      <c r="M37" s="423">
        <v>9977</v>
      </c>
    </row>
    <row r="38" spans="1:13" ht="15" customHeight="1" x14ac:dyDescent="0.2">
      <c r="A38" s="424" t="s">
        <v>396</v>
      </c>
      <c r="B38" s="115">
        <v>151525</v>
      </c>
      <c r="C38" s="114">
        <v>86777</v>
      </c>
      <c r="D38" s="114">
        <v>64748</v>
      </c>
      <c r="E38" s="114">
        <v>112416</v>
      </c>
      <c r="F38" s="114">
        <v>39109</v>
      </c>
      <c r="G38" s="114">
        <v>15233</v>
      </c>
      <c r="H38" s="114">
        <v>49769</v>
      </c>
      <c r="I38" s="115">
        <v>44872</v>
      </c>
      <c r="J38" s="114">
        <v>27029</v>
      </c>
      <c r="K38" s="114">
        <v>17843</v>
      </c>
      <c r="L38" s="422">
        <v>11015</v>
      </c>
      <c r="M38" s="423">
        <v>11085</v>
      </c>
    </row>
    <row r="39" spans="1:13" ht="11.1" customHeight="1" x14ac:dyDescent="0.2">
      <c r="A39" s="421" t="s">
        <v>387</v>
      </c>
      <c r="B39" s="115">
        <v>152290</v>
      </c>
      <c r="C39" s="114">
        <v>87223</v>
      </c>
      <c r="D39" s="114">
        <v>65067</v>
      </c>
      <c r="E39" s="114">
        <v>112573</v>
      </c>
      <c r="F39" s="114">
        <v>39717</v>
      </c>
      <c r="G39" s="114">
        <v>14914</v>
      </c>
      <c r="H39" s="114">
        <v>50451</v>
      </c>
      <c r="I39" s="115">
        <v>45881</v>
      </c>
      <c r="J39" s="114">
        <v>27684</v>
      </c>
      <c r="K39" s="114">
        <v>18197</v>
      </c>
      <c r="L39" s="422">
        <v>11478</v>
      </c>
      <c r="M39" s="423">
        <v>10817</v>
      </c>
    </row>
    <row r="40" spans="1:13" ht="11.1" customHeight="1" x14ac:dyDescent="0.2">
      <c r="A40" s="424" t="s">
        <v>388</v>
      </c>
      <c r="B40" s="115">
        <v>154362</v>
      </c>
      <c r="C40" s="114">
        <v>88591</v>
      </c>
      <c r="D40" s="114">
        <v>65771</v>
      </c>
      <c r="E40" s="114">
        <v>114450</v>
      </c>
      <c r="F40" s="114">
        <v>39912</v>
      </c>
      <c r="G40" s="114">
        <v>16045</v>
      </c>
      <c r="H40" s="114">
        <v>50994</v>
      </c>
      <c r="I40" s="115">
        <v>45328</v>
      </c>
      <c r="J40" s="114">
        <v>26625</v>
      </c>
      <c r="K40" s="114">
        <v>18703</v>
      </c>
      <c r="L40" s="422">
        <v>14977</v>
      </c>
      <c r="M40" s="423">
        <v>13270</v>
      </c>
    </row>
    <row r="41" spans="1:13" s="110" customFormat="1" ht="11.1" customHeight="1" x14ac:dyDescent="0.2">
      <c r="A41" s="421" t="s">
        <v>389</v>
      </c>
      <c r="B41" s="115">
        <v>154543</v>
      </c>
      <c r="C41" s="114">
        <v>88531</v>
      </c>
      <c r="D41" s="114">
        <v>66012</v>
      </c>
      <c r="E41" s="114">
        <v>114358</v>
      </c>
      <c r="F41" s="114">
        <v>40185</v>
      </c>
      <c r="G41" s="114">
        <v>15744</v>
      </c>
      <c r="H41" s="114">
        <v>51386</v>
      </c>
      <c r="I41" s="115">
        <v>45514</v>
      </c>
      <c r="J41" s="114">
        <v>26841</v>
      </c>
      <c r="K41" s="114">
        <v>18673</v>
      </c>
      <c r="L41" s="422">
        <v>10143</v>
      </c>
      <c r="M41" s="423">
        <v>10126</v>
      </c>
    </row>
    <row r="42" spans="1:13" ht="15" customHeight="1" x14ac:dyDescent="0.2">
      <c r="A42" s="421" t="s">
        <v>397</v>
      </c>
      <c r="B42" s="115">
        <v>155404</v>
      </c>
      <c r="C42" s="114">
        <v>88993</v>
      </c>
      <c r="D42" s="114">
        <v>66411</v>
      </c>
      <c r="E42" s="114">
        <v>114924</v>
      </c>
      <c r="F42" s="114">
        <v>40480</v>
      </c>
      <c r="G42" s="114">
        <v>15411</v>
      </c>
      <c r="H42" s="114">
        <v>51873</v>
      </c>
      <c r="I42" s="115">
        <v>45021</v>
      </c>
      <c r="J42" s="114">
        <v>26354</v>
      </c>
      <c r="K42" s="114">
        <v>18667</v>
      </c>
      <c r="L42" s="422">
        <v>13498</v>
      </c>
      <c r="M42" s="423">
        <v>12734</v>
      </c>
    </row>
    <row r="43" spans="1:13" ht="11.1" customHeight="1" x14ac:dyDescent="0.2">
      <c r="A43" s="421" t="s">
        <v>387</v>
      </c>
      <c r="B43" s="115">
        <v>155793</v>
      </c>
      <c r="C43" s="114">
        <v>89378</v>
      </c>
      <c r="D43" s="114">
        <v>66415</v>
      </c>
      <c r="E43" s="114">
        <v>114997</v>
      </c>
      <c r="F43" s="114">
        <v>40796</v>
      </c>
      <c r="G43" s="114">
        <v>15105</v>
      </c>
      <c r="H43" s="114">
        <v>52441</v>
      </c>
      <c r="I43" s="115">
        <v>45981</v>
      </c>
      <c r="J43" s="114">
        <v>27025</v>
      </c>
      <c r="K43" s="114">
        <v>18956</v>
      </c>
      <c r="L43" s="422">
        <v>11566</v>
      </c>
      <c r="M43" s="423">
        <v>11294</v>
      </c>
    </row>
    <row r="44" spans="1:13" ht="11.1" customHeight="1" x14ac:dyDescent="0.2">
      <c r="A44" s="421" t="s">
        <v>388</v>
      </c>
      <c r="B44" s="115">
        <v>158409</v>
      </c>
      <c r="C44" s="114">
        <v>90992</v>
      </c>
      <c r="D44" s="114">
        <v>67417</v>
      </c>
      <c r="E44" s="114">
        <v>117603</v>
      </c>
      <c r="F44" s="114">
        <v>40806</v>
      </c>
      <c r="G44" s="114">
        <v>16282</v>
      </c>
      <c r="H44" s="114">
        <v>53112</v>
      </c>
      <c r="I44" s="115">
        <v>45222</v>
      </c>
      <c r="J44" s="114">
        <v>25797</v>
      </c>
      <c r="K44" s="114">
        <v>19425</v>
      </c>
      <c r="L44" s="422">
        <v>16084</v>
      </c>
      <c r="M44" s="423">
        <v>14267</v>
      </c>
    </row>
    <row r="45" spans="1:13" s="110" customFormat="1" ht="11.1" customHeight="1" x14ac:dyDescent="0.2">
      <c r="A45" s="421" t="s">
        <v>389</v>
      </c>
      <c r="B45" s="115">
        <v>157565</v>
      </c>
      <c r="C45" s="114">
        <v>90049</v>
      </c>
      <c r="D45" s="114">
        <v>67516</v>
      </c>
      <c r="E45" s="114">
        <v>116446</v>
      </c>
      <c r="F45" s="114">
        <v>41119</v>
      </c>
      <c r="G45" s="114">
        <v>15934</v>
      </c>
      <c r="H45" s="114">
        <v>53153</v>
      </c>
      <c r="I45" s="115">
        <v>45538</v>
      </c>
      <c r="J45" s="114">
        <v>26253</v>
      </c>
      <c r="K45" s="114">
        <v>19285</v>
      </c>
      <c r="L45" s="422">
        <v>11194</v>
      </c>
      <c r="M45" s="423">
        <v>11683</v>
      </c>
    </row>
    <row r="46" spans="1:13" ht="15" customHeight="1" x14ac:dyDescent="0.2">
      <c r="A46" s="421" t="s">
        <v>398</v>
      </c>
      <c r="B46" s="115">
        <v>157977</v>
      </c>
      <c r="C46" s="114">
        <v>90359</v>
      </c>
      <c r="D46" s="114">
        <v>67618</v>
      </c>
      <c r="E46" s="114">
        <v>116589</v>
      </c>
      <c r="F46" s="114">
        <v>41388</v>
      </c>
      <c r="G46" s="114">
        <v>15485</v>
      </c>
      <c r="H46" s="114">
        <v>53512</v>
      </c>
      <c r="I46" s="115">
        <v>44820</v>
      </c>
      <c r="J46" s="114">
        <v>25753</v>
      </c>
      <c r="K46" s="114">
        <v>19067</v>
      </c>
      <c r="L46" s="422">
        <v>12789</v>
      </c>
      <c r="M46" s="423">
        <v>12554</v>
      </c>
    </row>
    <row r="47" spans="1:13" ht="11.1" customHeight="1" x14ac:dyDescent="0.2">
      <c r="A47" s="421" t="s">
        <v>387</v>
      </c>
      <c r="B47" s="115">
        <v>158434</v>
      </c>
      <c r="C47" s="114">
        <v>90818</v>
      </c>
      <c r="D47" s="114">
        <v>67616</v>
      </c>
      <c r="E47" s="114">
        <v>116662</v>
      </c>
      <c r="F47" s="114">
        <v>41772</v>
      </c>
      <c r="G47" s="114">
        <v>15218</v>
      </c>
      <c r="H47" s="114">
        <v>54118</v>
      </c>
      <c r="I47" s="115">
        <v>45613</v>
      </c>
      <c r="J47" s="114">
        <v>26354</v>
      </c>
      <c r="K47" s="114">
        <v>19259</v>
      </c>
      <c r="L47" s="422">
        <v>10608</v>
      </c>
      <c r="M47" s="423">
        <v>10669</v>
      </c>
    </row>
    <row r="48" spans="1:13" ht="11.1" customHeight="1" x14ac:dyDescent="0.2">
      <c r="A48" s="421" t="s">
        <v>388</v>
      </c>
      <c r="B48" s="115">
        <v>160876</v>
      </c>
      <c r="C48" s="114">
        <v>92182</v>
      </c>
      <c r="D48" s="114">
        <v>68694</v>
      </c>
      <c r="E48" s="114">
        <v>118876</v>
      </c>
      <c r="F48" s="114">
        <v>42000</v>
      </c>
      <c r="G48" s="114">
        <v>16387</v>
      </c>
      <c r="H48" s="114">
        <v>54725</v>
      </c>
      <c r="I48" s="115">
        <v>45014</v>
      </c>
      <c r="J48" s="114">
        <v>25195</v>
      </c>
      <c r="K48" s="114">
        <v>19819</v>
      </c>
      <c r="L48" s="422">
        <v>15310</v>
      </c>
      <c r="M48" s="423">
        <v>13532</v>
      </c>
    </row>
    <row r="49" spans="1:17" s="110" customFormat="1" ht="11.1" customHeight="1" x14ac:dyDescent="0.2">
      <c r="A49" s="421" t="s">
        <v>389</v>
      </c>
      <c r="B49" s="115">
        <v>160454</v>
      </c>
      <c r="C49" s="114">
        <v>91870</v>
      </c>
      <c r="D49" s="114">
        <v>68584</v>
      </c>
      <c r="E49" s="114">
        <v>118125</v>
      </c>
      <c r="F49" s="114">
        <v>42329</v>
      </c>
      <c r="G49" s="114">
        <v>15961</v>
      </c>
      <c r="H49" s="114">
        <v>54985</v>
      </c>
      <c r="I49" s="115">
        <v>45044</v>
      </c>
      <c r="J49" s="114">
        <v>25432</v>
      </c>
      <c r="K49" s="114">
        <v>19612</v>
      </c>
      <c r="L49" s="422">
        <v>10720</v>
      </c>
      <c r="M49" s="423">
        <v>11191</v>
      </c>
    </row>
    <row r="50" spans="1:17" ht="15" customHeight="1" x14ac:dyDescent="0.2">
      <c r="A50" s="421" t="s">
        <v>399</v>
      </c>
      <c r="B50" s="143">
        <v>160016</v>
      </c>
      <c r="C50" s="144">
        <v>91557</v>
      </c>
      <c r="D50" s="144">
        <v>68459</v>
      </c>
      <c r="E50" s="144">
        <v>117635</v>
      </c>
      <c r="F50" s="144">
        <v>42381</v>
      </c>
      <c r="G50" s="144">
        <v>15559</v>
      </c>
      <c r="H50" s="144">
        <v>55045</v>
      </c>
      <c r="I50" s="143">
        <v>43654</v>
      </c>
      <c r="J50" s="144">
        <v>24599</v>
      </c>
      <c r="K50" s="144">
        <v>19055</v>
      </c>
      <c r="L50" s="425">
        <v>11863</v>
      </c>
      <c r="M50" s="426">
        <v>12193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1.2906942149806617</v>
      </c>
      <c r="C6" s="479">
        <f>'Tabelle 3.3'!J11</f>
        <v>-2.6015171798304326</v>
      </c>
      <c r="D6" s="480">
        <f t="shared" ref="D6:E9" si="0">IF(OR(AND(B6&gt;=-50,B6&lt;=50),ISNUMBER(B6)=FALSE),B6,"")</f>
        <v>1.2906942149806617</v>
      </c>
      <c r="E6" s="480">
        <f t="shared" si="0"/>
        <v>-2.6015171798304326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1.2906942149806617</v>
      </c>
      <c r="C14" s="479">
        <f>'Tabelle 3.3'!J11</f>
        <v>-2.6015171798304326</v>
      </c>
      <c r="D14" s="480">
        <f>IF(OR(AND(B14&gt;=-50,B14&lt;=50),ISNUMBER(B14)=FALSE),B14,"")</f>
        <v>1.2906942149806617</v>
      </c>
      <c r="E14" s="480">
        <f>IF(OR(AND(C14&gt;=-50,C14&lt;=50),ISNUMBER(C14)=FALSE),C14,"")</f>
        <v>-2.6015171798304326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4.4401544401544397</v>
      </c>
      <c r="C15" s="479">
        <f>'Tabelle 3.3'!J12</f>
        <v>10.256410256410257</v>
      </c>
      <c r="D15" s="480">
        <f t="shared" ref="D15:E45" si="3">IF(OR(AND(B15&gt;=-50,B15&lt;=50),ISNUMBER(B15)=FALSE),B15,"")</f>
        <v>4.4401544401544397</v>
      </c>
      <c r="E15" s="480">
        <f t="shared" si="3"/>
        <v>10.256410256410257</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32.027189124350258</v>
      </c>
      <c r="C16" s="479">
        <f>'Tabelle 3.3'!J13</f>
        <v>-1.1811023622047243</v>
      </c>
      <c r="D16" s="480">
        <f t="shared" si="3"/>
        <v>32.027189124350258</v>
      </c>
      <c r="E16" s="480">
        <f t="shared" si="3"/>
        <v>-1.1811023622047243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-1.8006357856494097</v>
      </c>
      <c r="C17" s="479">
        <f>'Tabelle 3.3'!J14</f>
        <v>-6.0548722800378432</v>
      </c>
      <c r="D17" s="480">
        <f t="shared" si="3"/>
        <v>-1.8006357856494097</v>
      </c>
      <c r="E17" s="480">
        <f t="shared" si="3"/>
        <v>-6.0548722800378432</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0.90183836281651053</v>
      </c>
      <c r="C18" s="479">
        <f>'Tabelle 3.3'!J15</f>
        <v>-3.1957390146471369</v>
      </c>
      <c r="D18" s="480">
        <f t="shared" si="3"/>
        <v>0.90183836281651053</v>
      </c>
      <c r="E18" s="480">
        <f t="shared" si="3"/>
        <v>-3.1957390146471369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-2.1364469148837064</v>
      </c>
      <c r="C19" s="479">
        <f>'Tabelle 3.3'!J16</f>
        <v>-7.0280202112999541</v>
      </c>
      <c r="D19" s="480">
        <f t="shared" si="3"/>
        <v>-2.1364469148837064</v>
      </c>
      <c r="E19" s="480">
        <f t="shared" si="3"/>
        <v>-7.0280202112999541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-2.5860648986987318</v>
      </c>
      <c r="C20" s="479">
        <f>'Tabelle 3.3'!J17</f>
        <v>-10.018214936247723</v>
      </c>
      <c r="D20" s="480">
        <f t="shared" si="3"/>
        <v>-2.5860648986987318</v>
      </c>
      <c r="E20" s="480">
        <f t="shared" si="3"/>
        <v>-10.018214936247723</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3.2157352482048078</v>
      </c>
      <c r="C21" s="479">
        <f>'Tabelle 3.3'!J18</f>
        <v>-1.1068334937439845</v>
      </c>
      <c r="D21" s="480">
        <f t="shared" si="3"/>
        <v>3.2157352482048078</v>
      </c>
      <c r="E21" s="480">
        <f t="shared" si="3"/>
        <v>-1.1068334937439845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8.9007565643079656E-2</v>
      </c>
      <c r="C22" s="479">
        <f>'Tabelle 3.3'!J19</f>
        <v>-1.012210796915167</v>
      </c>
      <c r="D22" s="480">
        <f t="shared" si="3"/>
        <v>8.9007565643079656E-2</v>
      </c>
      <c r="E22" s="480">
        <f t="shared" si="3"/>
        <v>-1.012210796915167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2.2670571645514697</v>
      </c>
      <c r="C23" s="479">
        <f>'Tabelle 3.3'!J20</f>
        <v>13.025641025641026</v>
      </c>
      <c r="D23" s="480">
        <f t="shared" si="3"/>
        <v>2.2670571645514697</v>
      </c>
      <c r="E23" s="480">
        <f t="shared" si="3"/>
        <v>13.025641025641026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-0.98953915747808874</v>
      </c>
      <c r="C24" s="479">
        <f>'Tabelle 3.3'!J21</f>
        <v>-10.208816705336426</v>
      </c>
      <c r="D24" s="480">
        <f t="shared" si="3"/>
        <v>-0.98953915747808874</v>
      </c>
      <c r="E24" s="480">
        <f t="shared" si="3"/>
        <v>-10.208816705336426</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7.5317446512436943</v>
      </c>
      <c r="C25" s="479">
        <f>'Tabelle 3.3'!J22</f>
        <v>0.14814814814814814</v>
      </c>
      <c r="D25" s="480">
        <f t="shared" si="3"/>
        <v>7.5317446512436943</v>
      </c>
      <c r="E25" s="480">
        <f t="shared" si="3"/>
        <v>0.14814814814814814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6.0990099009900991</v>
      </c>
      <c r="C26" s="479">
        <f>'Tabelle 3.3'!J23</f>
        <v>-5.0925925925925926</v>
      </c>
      <c r="D26" s="480">
        <f t="shared" si="3"/>
        <v>6.0990099009900991</v>
      </c>
      <c r="E26" s="480">
        <f t="shared" si="3"/>
        <v>-5.0925925925925926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2.2260484565244125</v>
      </c>
      <c r="C27" s="479">
        <f>'Tabelle 3.3'!J24</f>
        <v>0.69905627403005943</v>
      </c>
      <c r="D27" s="480">
        <f t="shared" si="3"/>
        <v>2.2260484565244125</v>
      </c>
      <c r="E27" s="480">
        <f t="shared" si="3"/>
        <v>0.69905627403005943</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-4.1175614724283429</v>
      </c>
      <c r="C28" s="479">
        <f>'Tabelle 3.3'!J25</f>
        <v>-13.214590443686006</v>
      </c>
      <c r="D28" s="480">
        <f t="shared" si="3"/>
        <v>-4.1175614724283429</v>
      </c>
      <c r="E28" s="480">
        <f t="shared" si="3"/>
        <v>-13.214590443686006</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1.83452577508714</v>
      </c>
      <c r="C29" s="479" t="str">
        <f>'Tabelle 3.3'!J26</f>
        <v>.X</v>
      </c>
      <c r="D29" s="480">
        <f t="shared" si="3"/>
        <v>1.83452577508714</v>
      </c>
      <c r="E29" s="480" t="str">
        <f t="shared" si="3"/>
        <v>.X</v>
      </c>
      <c r="F29" s="475" t="str">
        <f t="shared" si="4"/>
        <v/>
      </c>
      <c r="G29" s="475" t="str">
        <f t="shared" si="4"/>
        <v/>
      </c>
      <c r="H29" s="481" t="str">
        <f t="shared" si="5"/>
        <v/>
      </c>
      <c r="I29" s="481">
        <f t="shared" si="5"/>
        <v>-0.75</v>
      </c>
      <c r="J29" s="475" t="e">
        <f t="shared" si="6"/>
        <v>#N/A</v>
      </c>
      <c r="K29" s="475" t="e">
        <f t="shared" si="7"/>
        <v>#N/A</v>
      </c>
      <c r="L29" s="475">
        <f t="shared" si="8"/>
        <v>160</v>
      </c>
      <c r="M29" s="475">
        <f t="shared" si="9"/>
        <v>45</v>
      </c>
      <c r="N29" s="475">
        <v>160</v>
      </c>
    </row>
    <row r="30" spans="1:14" s="474" customFormat="1" ht="15" customHeight="1" x14ac:dyDescent="0.2">
      <c r="A30" s="474">
        <v>17</v>
      </c>
      <c r="B30" s="478">
        <f>'Tabelle 2.3'!J27</f>
        <v>2.1320604614160699</v>
      </c>
      <c r="C30" s="479">
        <f>'Tabelle 3.3'!J27</f>
        <v>-3.1203566121842496</v>
      </c>
      <c r="D30" s="480">
        <f t="shared" si="3"/>
        <v>2.1320604614160699</v>
      </c>
      <c r="E30" s="480">
        <f t="shared" si="3"/>
        <v>-3.1203566121842496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1.0303030303030303</v>
      </c>
      <c r="C31" s="479">
        <f>'Tabelle 3.3'!J28</f>
        <v>-4.0789473684210522</v>
      </c>
      <c r="D31" s="480">
        <f t="shared" si="3"/>
        <v>1.0303030303030303</v>
      </c>
      <c r="E31" s="480">
        <f t="shared" si="3"/>
        <v>-4.0789473684210522</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0.80794090489381343</v>
      </c>
      <c r="C32" s="479">
        <f>'Tabelle 3.3'!J29</f>
        <v>-4.2462845010615709E-2</v>
      </c>
      <c r="D32" s="480">
        <f t="shared" si="3"/>
        <v>0.80794090489381343</v>
      </c>
      <c r="E32" s="480">
        <f t="shared" si="3"/>
        <v>-4.2462845010615709E-2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4.2808001019238118</v>
      </c>
      <c r="C33" s="479">
        <f>'Tabelle 3.3'!J30</f>
        <v>0.34989503149055284</v>
      </c>
      <c r="D33" s="480">
        <f t="shared" si="3"/>
        <v>4.2808001019238118</v>
      </c>
      <c r="E33" s="480">
        <f t="shared" si="3"/>
        <v>0.34989503149055284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4.0300913487372378</v>
      </c>
      <c r="C34" s="479">
        <f>'Tabelle 3.3'!J31</f>
        <v>-2.74581589958159</v>
      </c>
      <c r="D34" s="480">
        <f t="shared" si="3"/>
        <v>4.0300913487372378</v>
      </c>
      <c r="E34" s="480">
        <f t="shared" si="3"/>
        <v>-2.74581589958159</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4.4401544401544397</v>
      </c>
      <c r="C37" s="479">
        <f>'Tabelle 3.3'!J34</f>
        <v>10.256410256410257</v>
      </c>
      <c r="D37" s="480">
        <f t="shared" si="3"/>
        <v>4.4401544401544397</v>
      </c>
      <c r="E37" s="480">
        <f t="shared" si="3"/>
        <v>10.256410256410257</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0.56455921638468387</v>
      </c>
      <c r="C38" s="479">
        <f>'Tabelle 3.3'!J35</f>
        <v>-4.2987804878048781</v>
      </c>
      <c r="D38" s="480">
        <f t="shared" si="3"/>
        <v>0.56455921638468387</v>
      </c>
      <c r="E38" s="480">
        <f t="shared" si="3"/>
        <v>-4.2987804878048781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1.6770474488939777</v>
      </c>
      <c r="C39" s="479">
        <f>'Tabelle 3.3'!J36</f>
        <v>-2.4139566752753914</v>
      </c>
      <c r="D39" s="480">
        <f t="shared" si="3"/>
        <v>1.6770474488939777</v>
      </c>
      <c r="E39" s="480">
        <f t="shared" si="3"/>
        <v>-2.4139566752753914</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1.6770474488939777</v>
      </c>
      <c r="C45" s="479">
        <f>'Tabelle 3.3'!J36</f>
        <v>-2.4139566752753914</v>
      </c>
      <c r="D45" s="480">
        <f t="shared" si="3"/>
        <v>1.6770474488939777</v>
      </c>
      <c r="E45" s="480">
        <f t="shared" si="3"/>
        <v>-2.4139566752753914</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136966</v>
      </c>
      <c r="C51" s="486">
        <v>24346</v>
      </c>
      <c r="D51" s="486">
        <v>15087</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137862</v>
      </c>
      <c r="C52" s="486">
        <v>25335</v>
      </c>
      <c r="D52" s="486">
        <v>15216</v>
      </c>
      <c r="E52" s="487">
        <f t="shared" ref="E52:G70" si="11">IF($A$51=37802,IF(COUNTBLANK(B$51:B$70)&gt;0,#N/A,B52/B$51*100),IF(COUNTBLANK(B$51:B$75)&gt;0,#N/A,B52/B$51*100))</f>
        <v>100.65417694902385</v>
      </c>
      <c r="F52" s="487">
        <f t="shared" si="11"/>
        <v>104.06226895588597</v>
      </c>
      <c r="G52" s="487">
        <f t="shared" si="11"/>
        <v>100.85504076357128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139876</v>
      </c>
      <c r="C53" s="486">
        <v>24725</v>
      </c>
      <c r="D53" s="486">
        <v>15505</v>
      </c>
      <c r="E53" s="487">
        <f t="shared" si="11"/>
        <v>102.12461486792344</v>
      </c>
      <c r="F53" s="487">
        <f t="shared" si="11"/>
        <v>101.55672389714942</v>
      </c>
      <c r="G53" s="487">
        <f t="shared" si="11"/>
        <v>102.7705972028899</v>
      </c>
      <c r="H53" s="488">
        <f>IF(ISERROR(L53)=TRUE,IF(MONTH(A53)=MONTH(MAX(A$51:A$75)),A53,""),"")</f>
        <v>41883</v>
      </c>
      <c r="I53" s="487">
        <f t="shared" si="12"/>
        <v>102.12461486792344</v>
      </c>
      <c r="J53" s="487">
        <f t="shared" si="10"/>
        <v>101.55672389714942</v>
      </c>
      <c r="K53" s="487">
        <f t="shared" si="10"/>
        <v>102.7705972028899</v>
      </c>
      <c r="L53" s="487" t="e">
        <f t="shared" si="13"/>
        <v>#N/A</v>
      </c>
    </row>
    <row r="54" spans="1:14" ht="15" customHeight="1" x14ac:dyDescent="0.2">
      <c r="A54" s="489" t="s">
        <v>462</v>
      </c>
      <c r="B54" s="486">
        <v>139403</v>
      </c>
      <c r="C54" s="486">
        <v>24867</v>
      </c>
      <c r="D54" s="486">
        <v>16167</v>
      </c>
      <c r="E54" s="487">
        <f t="shared" si="11"/>
        <v>101.77927368836062</v>
      </c>
      <c r="F54" s="487">
        <f t="shared" si="11"/>
        <v>102.13998192721596</v>
      </c>
      <c r="G54" s="487">
        <f t="shared" si="11"/>
        <v>107.15848081129448</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144298</v>
      </c>
      <c r="C55" s="486">
        <v>26506</v>
      </c>
      <c r="D55" s="486">
        <v>16435</v>
      </c>
      <c r="E55" s="487">
        <f t="shared" si="11"/>
        <v>105.3531533373246</v>
      </c>
      <c r="F55" s="487">
        <f t="shared" si="11"/>
        <v>108.87209397847695</v>
      </c>
      <c r="G55" s="487">
        <f t="shared" si="11"/>
        <v>108.93484456817126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145099</v>
      </c>
      <c r="C56" s="486">
        <v>27118</v>
      </c>
      <c r="D56" s="486">
        <v>16723</v>
      </c>
      <c r="E56" s="487">
        <f t="shared" si="11"/>
        <v>105.93797000715506</v>
      </c>
      <c r="F56" s="487">
        <f t="shared" si="11"/>
        <v>111.38585393904543</v>
      </c>
      <c r="G56" s="487">
        <f t="shared" si="11"/>
        <v>110.84377278451647</v>
      </c>
      <c r="H56" s="488" t="str">
        <f t="shared" si="14"/>
        <v/>
      </c>
      <c r="I56" s="487" t="str">
        <f t="shared" si="12"/>
        <v/>
      </c>
      <c r="J56" s="487" t="str">
        <f t="shared" si="10"/>
        <v/>
      </c>
      <c r="K56" s="487" t="str">
        <f t="shared" si="10"/>
        <v/>
      </c>
      <c r="L56" s="487" t="e">
        <f t="shared" si="13"/>
        <v>#N/A</v>
      </c>
    </row>
    <row r="57" spans="1:14" ht="15" customHeight="1" x14ac:dyDescent="0.2">
      <c r="A57" s="489">
        <v>42248</v>
      </c>
      <c r="B57" s="486">
        <v>147225</v>
      </c>
      <c r="C57" s="486">
        <v>26298</v>
      </c>
      <c r="D57" s="486">
        <v>17178</v>
      </c>
      <c r="E57" s="487">
        <f t="shared" si="11"/>
        <v>107.49018004468263</v>
      </c>
      <c r="F57" s="487">
        <f t="shared" si="11"/>
        <v>108.01774418795695</v>
      </c>
      <c r="G57" s="487">
        <f t="shared" si="11"/>
        <v>113.85961423742295</v>
      </c>
      <c r="H57" s="488">
        <f t="shared" si="14"/>
        <v>42248</v>
      </c>
      <c r="I57" s="487">
        <f t="shared" si="12"/>
        <v>107.49018004468263</v>
      </c>
      <c r="J57" s="487">
        <f t="shared" si="10"/>
        <v>108.01774418795695</v>
      </c>
      <c r="K57" s="487">
        <f t="shared" si="10"/>
        <v>113.85961423742295</v>
      </c>
      <c r="L57" s="487" t="e">
        <f t="shared" si="13"/>
        <v>#N/A</v>
      </c>
    </row>
    <row r="58" spans="1:14" ht="15" customHeight="1" x14ac:dyDescent="0.2">
      <c r="A58" s="489" t="s">
        <v>465</v>
      </c>
      <c r="B58" s="486">
        <v>146750</v>
      </c>
      <c r="C58" s="486">
        <v>26844</v>
      </c>
      <c r="D58" s="486">
        <v>17178</v>
      </c>
      <c r="E58" s="487">
        <f t="shared" si="11"/>
        <v>107.14337864871575</v>
      </c>
      <c r="F58" s="487">
        <f t="shared" si="11"/>
        <v>110.26041238807196</v>
      </c>
      <c r="G58" s="487">
        <f t="shared" si="11"/>
        <v>113.85961423742295</v>
      </c>
      <c r="H58" s="488" t="str">
        <f t="shared" si="14"/>
        <v/>
      </c>
      <c r="I58" s="487" t="str">
        <f t="shared" si="12"/>
        <v/>
      </c>
      <c r="J58" s="487" t="str">
        <f t="shared" si="10"/>
        <v/>
      </c>
      <c r="K58" s="487" t="str">
        <f t="shared" si="10"/>
        <v/>
      </c>
      <c r="L58" s="487" t="e">
        <f t="shared" si="13"/>
        <v>#N/A</v>
      </c>
    </row>
    <row r="59" spans="1:14" ht="15" customHeight="1" x14ac:dyDescent="0.2">
      <c r="A59" s="489" t="s">
        <v>466</v>
      </c>
      <c r="B59" s="486">
        <v>147240</v>
      </c>
      <c r="C59" s="486">
        <v>26800</v>
      </c>
      <c r="D59" s="486">
        <v>17015</v>
      </c>
      <c r="E59" s="487">
        <f t="shared" si="11"/>
        <v>107.50113166771315</v>
      </c>
      <c r="F59" s="487">
        <f t="shared" si="11"/>
        <v>110.07968454776966</v>
      </c>
      <c r="G59" s="487">
        <f t="shared" si="11"/>
        <v>112.77921389275537</v>
      </c>
      <c r="H59" s="488" t="str">
        <f t="shared" si="14"/>
        <v/>
      </c>
      <c r="I59" s="487" t="str">
        <f t="shared" si="12"/>
        <v/>
      </c>
      <c r="J59" s="487" t="str">
        <f t="shared" si="10"/>
        <v/>
      </c>
      <c r="K59" s="487" t="str">
        <f t="shared" si="10"/>
        <v/>
      </c>
      <c r="L59" s="487" t="e">
        <f t="shared" si="13"/>
        <v>#N/A</v>
      </c>
    </row>
    <row r="60" spans="1:14" ht="15" customHeight="1" x14ac:dyDescent="0.2">
      <c r="A60" s="489" t="s">
        <v>467</v>
      </c>
      <c r="B60" s="486">
        <v>148101</v>
      </c>
      <c r="C60" s="486">
        <v>27630</v>
      </c>
      <c r="D60" s="486">
        <v>17398</v>
      </c>
      <c r="E60" s="487">
        <f t="shared" si="11"/>
        <v>108.12975482966576</v>
      </c>
      <c r="F60" s="487">
        <f t="shared" si="11"/>
        <v>113.48886880801774</v>
      </c>
      <c r="G60" s="487">
        <f t="shared" si="11"/>
        <v>115.31782329157554</v>
      </c>
      <c r="H60" s="488" t="str">
        <f t="shared" si="14"/>
        <v/>
      </c>
      <c r="I60" s="487" t="str">
        <f t="shared" si="12"/>
        <v/>
      </c>
      <c r="J60" s="487" t="str">
        <f t="shared" si="10"/>
        <v/>
      </c>
      <c r="K60" s="487" t="str">
        <f t="shared" si="10"/>
        <v/>
      </c>
      <c r="L60" s="487" t="e">
        <f t="shared" si="13"/>
        <v>#N/A</v>
      </c>
    </row>
    <row r="61" spans="1:14" ht="15" customHeight="1" x14ac:dyDescent="0.2">
      <c r="A61" s="489">
        <v>42614</v>
      </c>
      <c r="B61" s="486">
        <v>151151</v>
      </c>
      <c r="C61" s="486">
        <v>26819</v>
      </c>
      <c r="D61" s="486">
        <v>18012</v>
      </c>
      <c r="E61" s="487">
        <f t="shared" si="11"/>
        <v>110.35658484587417</v>
      </c>
      <c r="F61" s="487">
        <f t="shared" si="11"/>
        <v>110.15772611517292</v>
      </c>
      <c r="G61" s="487">
        <f t="shared" si="11"/>
        <v>119.38755219725591</v>
      </c>
      <c r="H61" s="488">
        <f t="shared" si="14"/>
        <v>42614</v>
      </c>
      <c r="I61" s="487">
        <f t="shared" si="12"/>
        <v>110.35658484587417</v>
      </c>
      <c r="J61" s="487">
        <f t="shared" si="10"/>
        <v>110.15772611517292</v>
      </c>
      <c r="K61" s="487">
        <f t="shared" si="10"/>
        <v>119.38755219725591</v>
      </c>
      <c r="L61" s="487" t="e">
        <f t="shared" si="13"/>
        <v>#N/A</v>
      </c>
    </row>
    <row r="62" spans="1:14" ht="15" customHeight="1" x14ac:dyDescent="0.2">
      <c r="A62" s="489" t="s">
        <v>468</v>
      </c>
      <c r="B62" s="486">
        <v>151163</v>
      </c>
      <c r="C62" s="486">
        <v>27248</v>
      </c>
      <c r="D62" s="486">
        <v>17926</v>
      </c>
      <c r="E62" s="487">
        <f t="shared" si="11"/>
        <v>110.36534614429858</v>
      </c>
      <c r="F62" s="487">
        <f t="shared" si="11"/>
        <v>111.91982255812043</v>
      </c>
      <c r="G62" s="487">
        <f t="shared" si="11"/>
        <v>118.81752502154173</v>
      </c>
      <c r="H62" s="488" t="str">
        <f t="shared" si="14"/>
        <v/>
      </c>
      <c r="I62" s="487" t="str">
        <f t="shared" si="12"/>
        <v/>
      </c>
      <c r="J62" s="487" t="str">
        <f t="shared" si="10"/>
        <v/>
      </c>
      <c r="K62" s="487" t="str">
        <f t="shared" si="10"/>
        <v/>
      </c>
      <c r="L62" s="487" t="e">
        <f t="shared" si="13"/>
        <v>#N/A</v>
      </c>
    </row>
    <row r="63" spans="1:14" ht="15" customHeight="1" x14ac:dyDescent="0.2">
      <c r="A63" s="489" t="s">
        <v>469</v>
      </c>
      <c r="B63" s="486">
        <v>151525</v>
      </c>
      <c r="C63" s="486">
        <v>27029</v>
      </c>
      <c r="D63" s="486">
        <v>17843</v>
      </c>
      <c r="E63" s="487">
        <f t="shared" si="11"/>
        <v>110.62964531343545</v>
      </c>
      <c r="F63" s="487">
        <f t="shared" si="11"/>
        <v>111.02029080752484</v>
      </c>
      <c r="G63" s="487">
        <f t="shared" si="11"/>
        <v>118.26738251474779</v>
      </c>
      <c r="H63" s="488" t="str">
        <f t="shared" si="14"/>
        <v/>
      </c>
      <c r="I63" s="487" t="str">
        <f t="shared" si="12"/>
        <v/>
      </c>
      <c r="J63" s="487" t="str">
        <f t="shared" si="10"/>
        <v/>
      </c>
      <c r="K63" s="487" t="str">
        <f t="shared" si="10"/>
        <v/>
      </c>
      <c r="L63" s="487" t="e">
        <f t="shared" si="13"/>
        <v>#N/A</v>
      </c>
    </row>
    <row r="64" spans="1:14" ht="15" customHeight="1" x14ac:dyDescent="0.2">
      <c r="A64" s="489" t="s">
        <v>470</v>
      </c>
      <c r="B64" s="486">
        <v>152290</v>
      </c>
      <c r="C64" s="486">
        <v>27684</v>
      </c>
      <c r="D64" s="486">
        <v>18197</v>
      </c>
      <c r="E64" s="487">
        <f t="shared" si="11"/>
        <v>111.18817808799264</v>
      </c>
      <c r="F64" s="487">
        <f t="shared" si="11"/>
        <v>113.71067115747965</v>
      </c>
      <c r="G64" s="487">
        <f t="shared" si="11"/>
        <v>120.61377344733877</v>
      </c>
      <c r="H64" s="488" t="str">
        <f t="shared" si="14"/>
        <v/>
      </c>
      <c r="I64" s="487" t="str">
        <f t="shared" si="12"/>
        <v/>
      </c>
      <c r="J64" s="487" t="str">
        <f t="shared" si="10"/>
        <v/>
      </c>
      <c r="K64" s="487" t="str">
        <f t="shared" si="10"/>
        <v/>
      </c>
      <c r="L64" s="487" t="e">
        <f t="shared" si="13"/>
        <v>#N/A</v>
      </c>
    </row>
    <row r="65" spans="1:12" ht="15" customHeight="1" x14ac:dyDescent="0.2">
      <c r="A65" s="489">
        <v>42979</v>
      </c>
      <c r="B65" s="486">
        <v>154362</v>
      </c>
      <c r="C65" s="486">
        <v>26625</v>
      </c>
      <c r="D65" s="486">
        <v>18703</v>
      </c>
      <c r="E65" s="487">
        <f t="shared" si="11"/>
        <v>112.70096228261028</v>
      </c>
      <c r="F65" s="487">
        <f t="shared" si="11"/>
        <v>109.36088063747637</v>
      </c>
      <c r="G65" s="487">
        <f t="shared" si="11"/>
        <v>123.96765427188971</v>
      </c>
      <c r="H65" s="488">
        <f t="shared" si="14"/>
        <v>42979</v>
      </c>
      <c r="I65" s="487">
        <f t="shared" si="12"/>
        <v>112.70096228261028</v>
      </c>
      <c r="J65" s="487">
        <f t="shared" si="10"/>
        <v>109.36088063747637</v>
      </c>
      <c r="K65" s="487">
        <f t="shared" si="10"/>
        <v>123.96765427188971</v>
      </c>
      <c r="L65" s="487" t="e">
        <f t="shared" si="13"/>
        <v>#N/A</v>
      </c>
    </row>
    <row r="66" spans="1:12" ht="15" customHeight="1" x14ac:dyDescent="0.2">
      <c r="A66" s="489" t="s">
        <v>471</v>
      </c>
      <c r="B66" s="486">
        <v>154543</v>
      </c>
      <c r="C66" s="486">
        <v>26841</v>
      </c>
      <c r="D66" s="486">
        <v>18673</v>
      </c>
      <c r="E66" s="487">
        <f t="shared" si="11"/>
        <v>112.83311186717873</v>
      </c>
      <c r="F66" s="487">
        <f t="shared" si="11"/>
        <v>110.24809003532408</v>
      </c>
      <c r="G66" s="487">
        <f t="shared" si="11"/>
        <v>123.76880758268709</v>
      </c>
      <c r="H66" s="488" t="str">
        <f t="shared" si="14"/>
        <v/>
      </c>
      <c r="I66" s="487" t="str">
        <f t="shared" si="12"/>
        <v/>
      </c>
      <c r="J66" s="487" t="str">
        <f t="shared" si="10"/>
        <v/>
      </c>
      <c r="K66" s="487" t="str">
        <f t="shared" si="10"/>
        <v/>
      </c>
      <c r="L66" s="487" t="e">
        <f t="shared" si="13"/>
        <v>#N/A</v>
      </c>
    </row>
    <row r="67" spans="1:12" ht="15" customHeight="1" x14ac:dyDescent="0.2">
      <c r="A67" s="489" t="s">
        <v>472</v>
      </c>
      <c r="B67" s="486">
        <v>155404</v>
      </c>
      <c r="C67" s="486">
        <v>26354</v>
      </c>
      <c r="D67" s="486">
        <v>18667</v>
      </c>
      <c r="E67" s="487">
        <f t="shared" si="11"/>
        <v>113.46173502913133</v>
      </c>
      <c r="F67" s="487">
        <f t="shared" si="11"/>
        <v>108.24776143925081</v>
      </c>
      <c r="G67" s="487">
        <f t="shared" si="11"/>
        <v>123.72903824484655</v>
      </c>
      <c r="H67" s="488" t="str">
        <f t="shared" si="14"/>
        <v/>
      </c>
      <c r="I67" s="487" t="str">
        <f t="shared" si="12"/>
        <v/>
      </c>
      <c r="J67" s="487" t="str">
        <f t="shared" si="12"/>
        <v/>
      </c>
      <c r="K67" s="487" t="str">
        <f t="shared" si="12"/>
        <v/>
      </c>
      <c r="L67" s="487" t="e">
        <f t="shared" si="13"/>
        <v>#N/A</v>
      </c>
    </row>
    <row r="68" spans="1:12" ht="15" customHeight="1" x14ac:dyDescent="0.2">
      <c r="A68" s="489" t="s">
        <v>473</v>
      </c>
      <c r="B68" s="486">
        <v>155793</v>
      </c>
      <c r="C68" s="486">
        <v>27025</v>
      </c>
      <c r="D68" s="486">
        <v>18956</v>
      </c>
      <c r="E68" s="487">
        <f t="shared" si="11"/>
        <v>113.74574711972313</v>
      </c>
      <c r="F68" s="487">
        <f t="shared" si="11"/>
        <v>111.00386100386099</v>
      </c>
      <c r="G68" s="487">
        <f t="shared" si="11"/>
        <v>125.64459468416518</v>
      </c>
      <c r="H68" s="488" t="str">
        <f t="shared" si="14"/>
        <v/>
      </c>
      <c r="I68" s="487" t="str">
        <f t="shared" si="12"/>
        <v/>
      </c>
      <c r="J68" s="487" t="str">
        <f t="shared" si="12"/>
        <v/>
      </c>
      <c r="K68" s="487" t="str">
        <f t="shared" si="12"/>
        <v/>
      </c>
      <c r="L68" s="487" t="e">
        <f t="shared" si="13"/>
        <v>#N/A</v>
      </c>
    </row>
    <row r="69" spans="1:12" ht="15" customHeight="1" x14ac:dyDescent="0.2">
      <c r="A69" s="489">
        <v>43344</v>
      </c>
      <c r="B69" s="486">
        <v>158409</v>
      </c>
      <c r="C69" s="486">
        <v>25797</v>
      </c>
      <c r="D69" s="486">
        <v>19425</v>
      </c>
      <c r="E69" s="487">
        <f t="shared" si="11"/>
        <v>115.65571017624812</v>
      </c>
      <c r="F69" s="487">
        <f t="shared" si="11"/>
        <v>105.95991127906021</v>
      </c>
      <c r="G69" s="487">
        <f t="shared" si="11"/>
        <v>128.75323125869954</v>
      </c>
      <c r="H69" s="488">
        <f t="shared" si="14"/>
        <v>43344</v>
      </c>
      <c r="I69" s="487">
        <f t="shared" si="12"/>
        <v>115.65571017624812</v>
      </c>
      <c r="J69" s="487">
        <f t="shared" si="12"/>
        <v>105.95991127906021</v>
      </c>
      <c r="K69" s="487">
        <f t="shared" si="12"/>
        <v>128.75323125869954</v>
      </c>
      <c r="L69" s="487" t="e">
        <f t="shared" si="13"/>
        <v>#N/A</v>
      </c>
    </row>
    <row r="70" spans="1:12" ht="15" customHeight="1" x14ac:dyDescent="0.2">
      <c r="A70" s="489" t="s">
        <v>474</v>
      </c>
      <c r="B70" s="486">
        <v>157565</v>
      </c>
      <c r="C70" s="486">
        <v>26253</v>
      </c>
      <c r="D70" s="486">
        <v>19285</v>
      </c>
      <c r="E70" s="487">
        <f t="shared" si="11"/>
        <v>115.03949885373012</v>
      </c>
      <c r="F70" s="487">
        <f t="shared" si="11"/>
        <v>107.83290889673869</v>
      </c>
      <c r="G70" s="487">
        <f t="shared" si="11"/>
        <v>127.82528004242062</v>
      </c>
      <c r="H70" s="488" t="str">
        <f t="shared" si="14"/>
        <v/>
      </c>
      <c r="I70" s="487" t="str">
        <f t="shared" si="12"/>
        <v/>
      </c>
      <c r="J70" s="487" t="str">
        <f t="shared" si="12"/>
        <v/>
      </c>
      <c r="K70" s="487" t="str">
        <f t="shared" si="12"/>
        <v/>
      </c>
      <c r="L70" s="487" t="e">
        <f t="shared" si="13"/>
        <v>#N/A</v>
      </c>
    </row>
    <row r="71" spans="1:12" ht="15" customHeight="1" x14ac:dyDescent="0.2">
      <c r="A71" s="489" t="s">
        <v>475</v>
      </c>
      <c r="B71" s="486">
        <v>157977</v>
      </c>
      <c r="C71" s="486">
        <v>25753</v>
      </c>
      <c r="D71" s="486">
        <v>19067</v>
      </c>
      <c r="E71" s="490">
        <f t="shared" ref="E71:G75" si="15">IF($A$51=37802,IF(COUNTBLANK(B$51:B$70)&gt;0,#N/A,IF(ISBLANK(B71)=FALSE,B71/B$51*100,#N/A)),IF(COUNTBLANK(B$51:B$75)&gt;0,#N/A,B71/B$51*100))</f>
        <v>115.34030343296877</v>
      </c>
      <c r="F71" s="490">
        <f t="shared" si="15"/>
        <v>105.77918343875791</v>
      </c>
      <c r="G71" s="490">
        <f t="shared" si="15"/>
        <v>126.38032743421488</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158434</v>
      </c>
      <c r="C72" s="486">
        <v>26354</v>
      </c>
      <c r="D72" s="486">
        <v>19259</v>
      </c>
      <c r="E72" s="490">
        <f t="shared" si="15"/>
        <v>115.673962881299</v>
      </c>
      <c r="F72" s="490">
        <f t="shared" si="15"/>
        <v>108.24776143925081</v>
      </c>
      <c r="G72" s="490">
        <f t="shared" si="15"/>
        <v>127.65294624511168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160876</v>
      </c>
      <c r="C73" s="486">
        <v>25195</v>
      </c>
      <c r="D73" s="486">
        <v>19819</v>
      </c>
      <c r="E73" s="490">
        <f t="shared" si="15"/>
        <v>117.4568871106698</v>
      </c>
      <c r="F73" s="490">
        <f t="shared" si="15"/>
        <v>103.48722582765136</v>
      </c>
      <c r="G73" s="490">
        <f t="shared" si="15"/>
        <v>131.36475111022733</v>
      </c>
      <c r="H73" s="491">
        <f>IF(A$51=37802,IF(ISERROR(L73)=TRUE,IF(ISBLANK(A73)=FALSE,IF(MONTH(A73)=MONTH(MAX(A$51:A$75)),A73,""),""),""),IF(ISERROR(L73)=TRUE,IF(MONTH(A73)=MONTH(MAX(A$51:A$75)),A73,""),""))</f>
        <v>43709</v>
      </c>
      <c r="I73" s="487">
        <f t="shared" si="12"/>
        <v>117.4568871106698</v>
      </c>
      <c r="J73" s="487">
        <f t="shared" si="12"/>
        <v>103.48722582765136</v>
      </c>
      <c r="K73" s="487">
        <f t="shared" si="12"/>
        <v>131.36475111022733</v>
      </c>
      <c r="L73" s="487" t="e">
        <f t="shared" si="13"/>
        <v>#N/A</v>
      </c>
    </row>
    <row r="74" spans="1:12" ht="15" customHeight="1" x14ac:dyDescent="0.2">
      <c r="A74" s="489" t="s">
        <v>477</v>
      </c>
      <c r="B74" s="486">
        <v>160454</v>
      </c>
      <c r="C74" s="486">
        <v>25432</v>
      </c>
      <c r="D74" s="486">
        <v>19612</v>
      </c>
      <c r="E74" s="490">
        <f t="shared" si="15"/>
        <v>117.14878144941081</v>
      </c>
      <c r="F74" s="490">
        <f t="shared" si="15"/>
        <v>104.46069169473424</v>
      </c>
      <c r="G74" s="490">
        <f t="shared" si="15"/>
        <v>129.99270895472924</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160016</v>
      </c>
      <c r="C75" s="492">
        <v>24599</v>
      </c>
      <c r="D75" s="492">
        <v>19055</v>
      </c>
      <c r="E75" s="490">
        <f t="shared" si="15"/>
        <v>116.82899405691924</v>
      </c>
      <c r="F75" s="490">
        <f t="shared" si="15"/>
        <v>101.03918508173828</v>
      </c>
      <c r="G75" s="490">
        <f t="shared" si="15"/>
        <v>126.30078875853383</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117.4568871106698</v>
      </c>
      <c r="J77" s="487">
        <f>IF(J75&lt;&gt;"",J75,IF(J74&lt;&gt;"",J74,IF(J73&lt;&gt;"",J73,IF(J72&lt;&gt;"",J72,IF(J71&lt;&gt;"",J71,IF(J70&lt;&gt;"",J70,""))))))</f>
        <v>103.48722582765136</v>
      </c>
      <c r="K77" s="487">
        <f>IF(K75&lt;&gt;"",K75,IF(K74&lt;&gt;"",K74,IF(K73&lt;&gt;"",K73,IF(K72&lt;&gt;"",K72,IF(K71&lt;&gt;"",K71,IF(K70&lt;&gt;"",K70,""))))))</f>
        <v>131.36475111022733</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+17,5%</v>
      </c>
      <c r="J79" s="487" t="str">
        <f>"GeB - ausschließlich: "&amp;IF(J77&gt;100,"+","")&amp;TEXT(J77-100,"0,0")&amp;"%"</f>
        <v>GeB - ausschließlich: +3,5%</v>
      </c>
      <c r="K79" s="487" t="str">
        <f>"GeB - im Nebenjob: "&amp;IF(K77&gt;100,"+","")&amp;TEXT(K77-100,"0,0")&amp;"%"</f>
        <v>GeB - im Nebenjob: +31,4%</v>
      </c>
    </row>
    <row r="81" spans="9:9" ht="15" customHeight="1" x14ac:dyDescent="0.2">
      <c r="I81" s="487" t="str">
        <f>IF(ISERROR(HLOOKUP(1,I$78:K$79,2,FALSE)),"",HLOOKUP(1,I$78:K$79,2,FALSE))</f>
        <v>GeB - im Nebenjob: +31,4%</v>
      </c>
    </row>
    <row r="82" spans="9:9" ht="15" customHeight="1" x14ac:dyDescent="0.2">
      <c r="I82" s="487" t="str">
        <f>IF(ISERROR(HLOOKUP(2,I$78:K$79,2,FALSE)),"",HLOOKUP(2,I$78:K$79,2,FALSE))</f>
        <v>SvB: +17,5%</v>
      </c>
    </row>
    <row r="83" spans="9:9" ht="15" customHeight="1" x14ac:dyDescent="0.2">
      <c r="I83" s="487" t="str">
        <f>IF(ISERROR(HLOOKUP(3,I$78:K$79,2,FALSE)),"",HLOOKUP(3,I$78:K$79,2,FALSE))</f>
        <v>GeB - ausschließlich: +3,5%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160016</v>
      </c>
      <c r="E12" s="114">
        <v>160454</v>
      </c>
      <c r="F12" s="114">
        <v>160876</v>
      </c>
      <c r="G12" s="114">
        <v>158434</v>
      </c>
      <c r="H12" s="114">
        <v>157977</v>
      </c>
      <c r="I12" s="115">
        <v>2039</v>
      </c>
      <c r="J12" s="116">
        <v>1.2906942149806617</v>
      </c>
      <c r="N12" s="117"/>
    </row>
    <row r="13" spans="1:15" s="110" customFormat="1" ht="13.5" customHeight="1" x14ac:dyDescent="0.2">
      <c r="A13" s="118" t="s">
        <v>105</v>
      </c>
      <c r="B13" s="119" t="s">
        <v>106</v>
      </c>
      <c r="C13" s="113">
        <v>57.217403259674036</v>
      </c>
      <c r="D13" s="114">
        <v>91557</v>
      </c>
      <c r="E13" s="114">
        <v>91870</v>
      </c>
      <c r="F13" s="114">
        <v>92182</v>
      </c>
      <c r="G13" s="114">
        <v>90818</v>
      </c>
      <c r="H13" s="114">
        <v>90359</v>
      </c>
      <c r="I13" s="115">
        <v>1198</v>
      </c>
      <c r="J13" s="116">
        <v>1.3258225522637479</v>
      </c>
    </row>
    <row r="14" spans="1:15" s="110" customFormat="1" ht="13.5" customHeight="1" x14ac:dyDescent="0.2">
      <c r="A14" s="120"/>
      <c r="B14" s="119" t="s">
        <v>107</v>
      </c>
      <c r="C14" s="113">
        <v>42.782596740325964</v>
      </c>
      <c r="D14" s="114">
        <v>68459</v>
      </c>
      <c r="E14" s="114">
        <v>68584</v>
      </c>
      <c r="F14" s="114">
        <v>68694</v>
      </c>
      <c r="G14" s="114">
        <v>67616</v>
      </c>
      <c r="H14" s="114">
        <v>67618</v>
      </c>
      <c r="I14" s="115">
        <v>841</v>
      </c>
      <c r="J14" s="116">
        <v>1.2437516637581709</v>
      </c>
    </row>
    <row r="15" spans="1:15" s="110" customFormat="1" ht="13.5" customHeight="1" x14ac:dyDescent="0.2">
      <c r="A15" s="118" t="s">
        <v>105</v>
      </c>
      <c r="B15" s="121" t="s">
        <v>108</v>
      </c>
      <c r="C15" s="113">
        <v>9.7234026597340257</v>
      </c>
      <c r="D15" s="114">
        <v>15559</v>
      </c>
      <c r="E15" s="114">
        <v>15961</v>
      </c>
      <c r="F15" s="114">
        <v>16387</v>
      </c>
      <c r="G15" s="114">
        <v>15218</v>
      </c>
      <c r="H15" s="114">
        <v>15485</v>
      </c>
      <c r="I15" s="115">
        <v>74</v>
      </c>
      <c r="J15" s="116">
        <v>0.47788182111721023</v>
      </c>
    </row>
    <row r="16" spans="1:15" s="110" customFormat="1" ht="13.5" customHeight="1" x14ac:dyDescent="0.2">
      <c r="A16" s="118"/>
      <c r="B16" s="121" t="s">
        <v>109</v>
      </c>
      <c r="C16" s="113">
        <v>68.383161683831617</v>
      </c>
      <c r="D16" s="114">
        <v>109424</v>
      </c>
      <c r="E16" s="114">
        <v>109816</v>
      </c>
      <c r="F16" s="114">
        <v>110191</v>
      </c>
      <c r="G16" s="114">
        <v>109590</v>
      </c>
      <c r="H16" s="114">
        <v>109420</v>
      </c>
      <c r="I16" s="115">
        <v>4</v>
      </c>
      <c r="J16" s="116">
        <v>3.655638822884299E-3</v>
      </c>
    </row>
    <row r="17" spans="1:10" s="110" customFormat="1" ht="13.5" customHeight="1" x14ac:dyDescent="0.2">
      <c r="A17" s="118"/>
      <c r="B17" s="121" t="s">
        <v>110</v>
      </c>
      <c r="C17" s="113">
        <v>20.73105189481052</v>
      </c>
      <c r="D17" s="114">
        <v>33173</v>
      </c>
      <c r="E17" s="114">
        <v>32782</v>
      </c>
      <c r="F17" s="114">
        <v>32435</v>
      </c>
      <c r="G17" s="114">
        <v>31809</v>
      </c>
      <c r="H17" s="114">
        <v>31311</v>
      </c>
      <c r="I17" s="115">
        <v>1862</v>
      </c>
      <c r="J17" s="116">
        <v>5.9467918622848197</v>
      </c>
    </row>
    <row r="18" spans="1:10" s="110" customFormat="1" ht="13.5" customHeight="1" x14ac:dyDescent="0.2">
      <c r="A18" s="120"/>
      <c r="B18" s="121" t="s">
        <v>111</v>
      </c>
      <c r="C18" s="113">
        <v>1.1623837616238377</v>
      </c>
      <c r="D18" s="114">
        <v>1860</v>
      </c>
      <c r="E18" s="114">
        <v>1895</v>
      </c>
      <c r="F18" s="114">
        <v>1863</v>
      </c>
      <c r="G18" s="114">
        <v>1817</v>
      </c>
      <c r="H18" s="114">
        <v>1761</v>
      </c>
      <c r="I18" s="115">
        <v>99</v>
      </c>
      <c r="J18" s="116">
        <v>5.6218057921635438</v>
      </c>
    </row>
    <row r="19" spans="1:10" s="110" customFormat="1" ht="13.5" customHeight="1" x14ac:dyDescent="0.2">
      <c r="A19" s="120"/>
      <c r="B19" s="121" t="s">
        <v>112</v>
      </c>
      <c r="C19" s="113">
        <v>0.32559244075592442</v>
      </c>
      <c r="D19" s="114">
        <v>521</v>
      </c>
      <c r="E19" s="114">
        <v>514</v>
      </c>
      <c r="F19" s="114">
        <v>549</v>
      </c>
      <c r="G19" s="114">
        <v>505</v>
      </c>
      <c r="H19" s="114">
        <v>465</v>
      </c>
      <c r="I19" s="115">
        <v>56</v>
      </c>
      <c r="J19" s="116">
        <v>12.043010752688172</v>
      </c>
    </row>
    <row r="20" spans="1:10" s="110" customFormat="1" ht="13.5" customHeight="1" x14ac:dyDescent="0.2">
      <c r="A20" s="118" t="s">
        <v>113</v>
      </c>
      <c r="B20" s="122" t="s">
        <v>114</v>
      </c>
      <c r="C20" s="113">
        <v>73.51452354764524</v>
      </c>
      <c r="D20" s="114">
        <v>117635</v>
      </c>
      <c r="E20" s="114">
        <v>118125</v>
      </c>
      <c r="F20" s="114">
        <v>118876</v>
      </c>
      <c r="G20" s="114">
        <v>116662</v>
      </c>
      <c r="H20" s="114">
        <v>116589</v>
      </c>
      <c r="I20" s="115">
        <v>1046</v>
      </c>
      <c r="J20" s="116">
        <v>0.89716868658278226</v>
      </c>
    </row>
    <row r="21" spans="1:10" s="110" customFormat="1" ht="13.5" customHeight="1" x14ac:dyDescent="0.2">
      <c r="A21" s="120"/>
      <c r="B21" s="122" t="s">
        <v>115</v>
      </c>
      <c r="C21" s="113">
        <v>26.485476452354764</v>
      </c>
      <c r="D21" s="114">
        <v>42381</v>
      </c>
      <c r="E21" s="114">
        <v>42329</v>
      </c>
      <c r="F21" s="114">
        <v>42000</v>
      </c>
      <c r="G21" s="114">
        <v>41772</v>
      </c>
      <c r="H21" s="114">
        <v>41388</v>
      </c>
      <c r="I21" s="115">
        <v>993</v>
      </c>
      <c r="J21" s="116">
        <v>2.3992461583067555</v>
      </c>
    </row>
    <row r="22" spans="1:10" s="110" customFormat="1" ht="13.5" customHeight="1" x14ac:dyDescent="0.2">
      <c r="A22" s="118" t="s">
        <v>113</v>
      </c>
      <c r="B22" s="122" t="s">
        <v>116</v>
      </c>
      <c r="C22" s="113">
        <v>80.705054494550538</v>
      </c>
      <c r="D22" s="114">
        <v>129141</v>
      </c>
      <c r="E22" s="114">
        <v>130095</v>
      </c>
      <c r="F22" s="114">
        <v>130592</v>
      </c>
      <c r="G22" s="114">
        <v>128935</v>
      </c>
      <c r="H22" s="114">
        <v>128737</v>
      </c>
      <c r="I22" s="115">
        <v>404</v>
      </c>
      <c r="J22" s="116">
        <v>0.31381809425417712</v>
      </c>
    </row>
    <row r="23" spans="1:10" s="110" customFormat="1" ht="13.5" customHeight="1" x14ac:dyDescent="0.2">
      <c r="A23" s="123"/>
      <c r="B23" s="124" t="s">
        <v>117</v>
      </c>
      <c r="C23" s="125">
        <v>19.269948005199481</v>
      </c>
      <c r="D23" s="114">
        <v>30835</v>
      </c>
      <c r="E23" s="114">
        <v>30326</v>
      </c>
      <c r="F23" s="114">
        <v>30246</v>
      </c>
      <c r="G23" s="114">
        <v>29464</v>
      </c>
      <c r="H23" s="114">
        <v>29205</v>
      </c>
      <c r="I23" s="115">
        <v>1630</v>
      </c>
      <c r="J23" s="116">
        <v>5.5812360897106661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43654</v>
      </c>
      <c r="E26" s="114">
        <v>45044</v>
      </c>
      <c r="F26" s="114">
        <v>45014</v>
      </c>
      <c r="G26" s="114">
        <v>45613</v>
      </c>
      <c r="H26" s="140">
        <v>44820</v>
      </c>
      <c r="I26" s="115">
        <v>-1166</v>
      </c>
      <c r="J26" s="116">
        <v>-2.6015171798304326</v>
      </c>
    </row>
    <row r="27" spans="1:10" s="110" customFormat="1" ht="13.5" customHeight="1" x14ac:dyDescent="0.2">
      <c r="A27" s="118" t="s">
        <v>105</v>
      </c>
      <c r="B27" s="119" t="s">
        <v>106</v>
      </c>
      <c r="C27" s="113">
        <v>40.445320016493334</v>
      </c>
      <c r="D27" s="115">
        <v>17656</v>
      </c>
      <c r="E27" s="114">
        <v>18226</v>
      </c>
      <c r="F27" s="114">
        <v>17978</v>
      </c>
      <c r="G27" s="114">
        <v>18281</v>
      </c>
      <c r="H27" s="140">
        <v>17856</v>
      </c>
      <c r="I27" s="115">
        <v>-200</v>
      </c>
      <c r="J27" s="116">
        <v>-1.1200716845878136</v>
      </c>
    </row>
    <row r="28" spans="1:10" s="110" customFormat="1" ht="13.5" customHeight="1" x14ac:dyDescent="0.2">
      <c r="A28" s="120"/>
      <c r="B28" s="119" t="s">
        <v>107</v>
      </c>
      <c r="C28" s="113">
        <v>59.554679983506666</v>
      </c>
      <c r="D28" s="115">
        <v>25998</v>
      </c>
      <c r="E28" s="114">
        <v>26818</v>
      </c>
      <c r="F28" s="114">
        <v>27036</v>
      </c>
      <c r="G28" s="114">
        <v>27332</v>
      </c>
      <c r="H28" s="140">
        <v>26964</v>
      </c>
      <c r="I28" s="115">
        <v>-966</v>
      </c>
      <c r="J28" s="116">
        <v>-3.5825545171339566</v>
      </c>
    </row>
    <row r="29" spans="1:10" s="110" customFormat="1" ht="13.5" customHeight="1" x14ac:dyDescent="0.2">
      <c r="A29" s="118" t="s">
        <v>105</v>
      </c>
      <c r="B29" s="121" t="s">
        <v>108</v>
      </c>
      <c r="C29" s="113">
        <v>17.40046731112842</v>
      </c>
      <c r="D29" s="115">
        <v>7596</v>
      </c>
      <c r="E29" s="114">
        <v>8154</v>
      </c>
      <c r="F29" s="114">
        <v>7884</v>
      </c>
      <c r="G29" s="114">
        <v>8461</v>
      </c>
      <c r="H29" s="140">
        <v>7903</v>
      </c>
      <c r="I29" s="115">
        <v>-307</v>
      </c>
      <c r="J29" s="116">
        <v>-3.8846007845122106</v>
      </c>
    </row>
    <row r="30" spans="1:10" s="110" customFormat="1" ht="13.5" customHeight="1" x14ac:dyDescent="0.2">
      <c r="A30" s="118"/>
      <c r="B30" s="121" t="s">
        <v>109</v>
      </c>
      <c r="C30" s="113">
        <v>50.712420396756308</v>
      </c>
      <c r="D30" s="115">
        <v>22138</v>
      </c>
      <c r="E30" s="114">
        <v>22664</v>
      </c>
      <c r="F30" s="114">
        <v>22929</v>
      </c>
      <c r="G30" s="114">
        <v>23034</v>
      </c>
      <c r="H30" s="140">
        <v>22953</v>
      </c>
      <c r="I30" s="115">
        <v>-815</v>
      </c>
      <c r="J30" s="116">
        <v>-3.5507341088310898</v>
      </c>
    </row>
    <row r="31" spans="1:10" s="110" customFormat="1" ht="13.5" customHeight="1" x14ac:dyDescent="0.2">
      <c r="A31" s="118"/>
      <c r="B31" s="121" t="s">
        <v>110</v>
      </c>
      <c r="C31" s="113">
        <v>17.572272873047144</v>
      </c>
      <c r="D31" s="115">
        <v>7671</v>
      </c>
      <c r="E31" s="114">
        <v>7830</v>
      </c>
      <c r="F31" s="114">
        <v>7845</v>
      </c>
      <c r="G31" s="114">
        <v>7817</v>
      </c>
      <c r="H31" s="140">
        <v>7786</v>
      </c>
      <c r="I31" s="115">
        <v>-115</v>
      </c>
      <c r="J31" s="116">
        <v>-1.4770100179809915</v>
      </c>
    </row>
    <row r="32" spans="1:10" s="110" customFormat="1" ht="13.5" customHeight="1" x14ac:dyDescent="0.2">
      <c r="A32" s="120"/>
      <c r="B32" s="121" t="s">
        <v>111</v>
      </c>
      <c r="C32" s="113">
        <v>14.314839419068127</v>
      </c>
      <c r="D32" s="115">
        <v>6249</v>
      </c>
      <c r="E32" s="114">
        <v>6396</v>
      </c>
      <c r="F32" s="114">
        <v>6356</v>
      </c>
      <c r="G32" s="114">
        <v>6301</v>
      </c>
      <c r="H32" s="140">
        <v>6178</v>
      </c>
      <c r="I32" s="115">
        <v>71</v>
      </c>
      <c r="J32" s="116">
        <v>1.1492392359987051</v>
      </c>
    </row>
    <row r="33" spans="1:10" s="110" customFormat="1" ht="13.5" customHeight="1" x14ac:dyDescent="0.2">
      <c r="A33" s="120"/>
      <c r="B33" s="121" t="s">
        <v>112</v>
      </c>
      <c r="C33" s="113">
        <v>1.2599074540706465</v>
      </c>
      <c r="D33" s="115">
        <v>550</v>
      </c>
      <c r="E33" s="114">
        <v>576</v>
      </c>
      <c r="F33" s="114">
        <v>596</v>
      </c>
      <c r="G33" s="114">
        <v>531</v>
      </c>
      <c r="H33" s="140">
        <v>524</v>
      </c>
      <c r="I33" s="115">
        <v>26</v>
      </c>
      <c r="J33" s="116">
        <v>4.9618320610687023</v>
      </c>
    </row>
    <row r="34" spans="1:10" s="110" customFormat="1" ht="13.5" customHeight="1" x14ac:dyDescent="0.2">
      <c r="A34" s="118" t="s">
        <v>113</v>
      </c>
      <c r="B34" s="122" t="s">
        <v>116</v>
      </c>
      <c r="C34" s="113">
        <v>85.513355019013147</v>
      </c>
      <c r="D34" s="115">
        <v>37330</v>
      </c>
      <c r="E34" s="114">
        <v>38675</v>
      </c>
      <c r="F34" s="114">
        <v>38694</v>
      </c>
      <c r="G34" s="114">
        <v>39353</v>
      </c>
      <c r="H34" s="140">
        <v>38666</v>
      </c>
      <c r="I34" s="115">
        <v>-1336</v>
      </c>
      <c r="J34" s="116">
        <v>-3.4552319867583923</v>
      </c>
    </row>
    <row r="35" spans="1:10" s="110" customFormat="1" ht="13.5" customHeight="1" x14ac:dyDescent="0.2">
      <c r="A35" s="118"/>
      <c r="B35" s="119" t="s">
        <v>117</v>
      </c>
      <c r="C35" s="113">
        <v>14.303385714940212</v>
      </c>
      <c r="D35" s="115">
        <v>6244</v>
      </c>
      <c r="E35" s="114">
        <v>6288</v>
      </c>
      <c r="F35" s="114">
        <v>6251</v>
      </c>
      <c r="G35" s="114">
        <v>6186</v>
      </c>
      <c r="H35" s="140">
        <v>6080</v>
      </c>
      <c r="I35" s="115">
        <v>164</v>
      </c>
      <c r="J35" s="116">
        <v>2.6973684210526314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24599</v>
      </c>
      <c r="E37" s="114">
        <v>25432</v>
      </c>
      <c r="F37" s="114">
        <v>25195</v>
      </c>
      <c r="G37" s="114">
        <v>26354</v>
      </c>
      <c r="H37" s="140">
        <v>25753</v>
      </c>
      <c r="I37" s="115">
        <v>-1154</v>
      </c>
      <c r="J37" s="116">
        <v>-4.4810313361550111</v>
      </c>
    </row>
    <row r="38" spans="1:10" s="110" customFormat="1" ht="13.5" customHeight="1" x14ac:dyDescent="0.2">
      <c r="A38" s="118" t="s">
        <v>105</v>
      </c>
      <c r="B38" s="119" t="s">
        <v>106</v>
      </c>
      <c r="C38" s="113">
        <v>38.773933899752024</v>
      </c>
      <c r="D38" s="115">
        <v>9538</v>
      </c>
      <c r="E38" s="114">
        <v>9908</v>
      </c>
      <c r="F38" s="114">
        <v>9583</v>
      </c>
      <c r="G38" s="114">
        <v>10179</v>
      </c>
      <c r="H38" s="140">
        <v>9805</v>
      </c>
      <c r="I38" s="115">
        <v>-267</v>
      </c>
      <c r="J38" s="116">
        <v>-2.7231004589495154</v>
      </c>
    </row>
    <row r="39" spans="1:10" s="110" customFormat="1" ht="13.5" customHeight="1" x14ac:dyDescent="0.2">
      <c r="A39" s="120"/>
      <c r="B39" s="119" t="s">
        <v>107</v>
      </c>
      <c r="C39" s="113">
        <v>61.226066100247976</v>
      </c>
      <c r="D39" s="115">
        <v>15061</v>
      </c>
      <c r="E39" s="114">
        <v>15524</v>
      </c>
      <c r="F39" s="114">
        <v>15612</v>
      </c>
      <c r="G39" s="114">
        <v>16175</v>
      </c>
      <c r="H39" s="140">
        <v>15948</v>
      </c>
      <c r="I39" s="115">
        <v>-887</v>
      </c>
      <c r="J39" s="116">
        <v>-5.5618259342864311</v>
      </c>
    </row>
    <row r="40" spans="1:10" s="110" customFormat="1" ht="13.5" customHeight="1" x14ac:dyDescent="0.2">
      <c r="A40" s="118" t="s">
        <v>105</v>
      </c>
      <c r="B40" s="121" t="s">
        <v>108</v>
      </c>
      <c r="C40" s="113">
        <v>22.15130696369771</v>
      </c>
      <c r="D40" s="115">
        <v>5449</v>
      </c>
      <c r="E40" s="114">
        <v>5801</v>
      </c>
      <c r="F40" s="114">
        <v>5448</v>
      </c>
      <c r="G40" s="114">
        <v>6298</v>
      </c>
      <c r="H40" s="140">
        <v>5752</v>
      </c>
      <c r="I40" s="115">
        <v>-303</v>
      </c>
      <c r="J40" s="116">
        <v>-5.2677329624478446</v>
      </c>
    </row>
    <row r="41" spans="1:10" s="110" customFormat="1" ht="13.5" customHeight="1" x14ac:dyDescent="0.2">
      <c r="A41" s="118"/>
      <c r="B41" s="121" t="s">
        <v>109</v>
      </c>
      <c r="C41" s="113">
        <v>35.306313264766864</v>
      </c>
      <c r="D41" s="115">
        <v>8685</v>
      </c>
      <c r="E41" s="114">
        <v>8931</v>
      </c>
      <c r="F41" s="114">
        <v>9073</v>
      </c>
      <c r="G41" s="114">
        <v>9354</v>
      </c>
      <c r="H41" s="140">
        <v>9425</v>
      </c>
      <c r="I41" s="115">
        <v>-740</v>
      </c>
      <c r="J41" s="116">
        <v>-7.8514588859416445</v>
      </c>
    </row>
    <row r="42" spans="1:10" s="110" customFormat="1" ht="13.5" customHeight="1" x14ac:dyDescent="0.2">
      <c r="A42" s="118"/>
      <c r="B42" s="121" t="s">
        <v>110</v>
      </c>
      <c r="C42" s="113">
        <v>17.834058295052646</v>
      </c>
      <c r="D42" s="115">
        <v>4387</v>
      </c>
      <c r="E42" s="114">
        <v>4488</v>
      </c>
      <c r="F42" s="114">
        <v>4503</v>
      </c>
      <c r="G42" s="114">
        <v>4567</v>
      </c>
      <c r="H42" s="140">
        <v>4552</v>
      </c>
      <c r="I42" s="115">
        <v>-165</v>
      </c>
      <c r="J42" s="116">
        <v>-3.6247803163444638</v>
      </c>
    </row>
    <row r="43" spans="1:10" s="110" customFormat="1" ht="13.5" customHeight="1" x14ac:dyDescent="0.2">
      <c r="A43" s="120"/>
      <c r="B43" s="121" t="s">
        <v>111</v>
      </c>
      <c r="C43" s="113">
        <v>24.708321476482784</v>
      </c>
      <c r="D43" s="115">
        <v>6078</v>
      </c>
      <c r="E43" s="114">
        <v>6212</v>
      </c>
      <c r="F43" s="114">
        <v>6171</v>
      </c>
      <c r="G43" s="114">
        <v>6135</v>
      </c>
      <c r="H43" s="140">
        <v>6024</v>
      </c>
      <c r="I43" s="115">
        <v>54</v>
      </c>
      <c r="J43" s="116">
        <v>0.89641434262948205</v>
      </c>
    </row>
    <row r="44" spans="1:10" s="110" customFormat="1" ht="13.5" customHeight="1" x14ac:dyDescent="0.2">
      <c r="A44" s="120"/>
      <c r="B44" s="121" t="s">
        <v>112</v>
      </c>
      <c r="C44" s="113">
        <v>2.0691898044635959</v>
      </c>
      <c r="D44" s="115">
        <v>509</v>
      </c>
      <c r="E44" s="114">
        <v>526</v>
      </c>
      <c r="F44" s="114">
        <v>549</v>
      </c>
      <c r="G44" s="114">
        <v>488</v>
      </c>
      <c r="H44" s="140">
        <v>487</v>
      </c>
      <c r="I44" s="115">
        <v>22</v>
      </c>
      <c r="J44" s="116">
        <v>4.517453798767967</v>
      </c>
    </row>
    <row r="45" spans="1:10" s="110" customFormat="1" ht="13.5" customHeight="1" x14ac:dyDescent="0.2">
      <c r="A45" s="118" t="s">
        <v>113</v>
      </c>
      <c r="B45" s="122" t="s">
        <v>116</v>
      </c>
      <c r="C45" s="113">
        <v>86.117321842351316</v>
      </c>
      <c r="D45" s="115">
        <v>21184</v>
      </c>
      <c r="E45" s="114">
        <v>21964</v>
      </c>
      <c r="F45" s="114">
        <v>21778</v>
      </c>
      <c r="G45" s="114">
        <v>22868</v>
      </c>
      <c r="H45" s="140">
        <v>22259</v>
      </c>
      <c r="I45" s="115">
        <v>-1075</v>
      </c>
      <c r="J45" s="116">
        <v>-4.8295071656408641</v>
      </c>
    </row>
    <row r="46" spans="1:10" s="110" customFormat="1" ht="13.5" customHeight="1" x14ac:dyDescent="0.2">
      <c r="A46" s="118"/>
      <c r="B46" s="119" t="s">
        <v>117</v>
      </c>
      <c r="C46" s="113">
        <v>13.561526891337046</v>
      </c>
      <c r="D46" s="115">
        <v>3336</v>
      </c>
      <c r="E46" s="114">
        <v>3388</v>
      </c>
      <c r="F46" s="114">
        <v>3350</v>
      </c>
      <c r="G46" s="114">
        <v>3414</v>
      </c>
      <c r="H46" s="140">
        <v>3421</v>
      </c>
      <c r="I46" s="115">
        <v>-85</v>
      </c>
      <c r="J46" s="116">
        <v>-2.4846536100555392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19055</v>
      </c>
      <c r="E48" s="114">
        <v>19612</v>
      </c>
      <c r="F48" s="114">
        <v>19819</v>
      </c>
      <c r="G48" s="114">
        <v>19259</v>
      </c>
      <c r="H48" s="140">
        <v>19067</v>
      </c>
      <c r="I48" s="115">
        <v>-12</v>
      </c>
      <c r="J48" s="116">
        <v>-6.2935962657995489E-2</v>
      </c>
    </row>
    <row r="49" spans="1:12" s="110" customFormat="1" ht="13.5" customHeight="1" x14ac:dyDescent="0.2">
      <c r="A49" s="118" t="s">
        <v>105</v>
      </c>
      <c r="B49" s="119" t="s">
        <v>106</v>
      </c>
      <c r="C49" s="113">
        <v>42.602991340855418</v>
      </c>
      <c r="D49" s="115">
        <v>8118</v>
      </c>
      <c r="E49" s="114">
        <v>8318</v>
      </c>
      <c r="F49" s="114">
        <v>8395</v>
      </c>
      <c r="G49" s="114">
        <v>8102</v>
      </c>
      <c r="H49" s="140">
        <v>8051</v>
      </c>
      <c r="I49" s="115">
        <v>67</v>
      </c>
      <c r="J49" s="116">
        <v>0.83219475841510371</v>
      </c>
    </row>
    <row r="50" spans="1:12" s="110" customFormat="1" ht="13.5" customHeight="1" x14ac:dyDescent="0.2">
      <c r="A50" s="120"/>
      <c r="B50" s="119" t="s">
        <v>107</v>
      </c>
      <c r="C50" s="113">
        <v>57.397008659144582</v>
      </c>
      <c r="D50" s="115">
        <v>10937</v>
      </c>
      <c r="E50" s="114">
        <v>11294</v>
      </c>
      <c r="F50" s="114">
        <v>11424</v>
      </c>
      <c r="G50" s="114">
        <v>11157</v>
      </c>
      <c r="H50" s="140">
        <v>11016</v>
      </c>
      <c r="I50" s="115">
        <v>-79</v>
      </c>
      <c r="J50" s="116">
        <v>-0.7171387073347858</v>
      </c>
    </row>
    <row r="51" spans="1:12" s="110" customFormat="1" ht="13.5" customHeight="1" x14ac:dyDescent="0.2">
      <c r="A51" s="118" t="s">
        <v>105</v>
      </c>
      <c r="B51" s="121" t="s">
        <v>108</v>
      </c>
      <c r="C51" s="113">
        <v>11.267383888743112</v>
      </c>
      <c r="D51" s="115">
        <v>2147</v>
      </c>
      <c r="E51" s="114">
        <v>2353</v>
      </c>
      <c r="F51" s="114">
        <v>2436</v>
      </c>
      <c r="G51" s="114">
        <v>2163</v>
      </c>
      <c r="H51" s="140">
        <v>2151</v>
      </c>
      <c r="I51" s="115">
        <v>-4</v>
      </c>
      <c r="J51" s="116">
        <v>-0.18596001859600186</v>
      </c>
    </row>
    <row r="52" spans="1:12" s="110" customFormat="1" ht="13.5" customHeight="1" x14ac:dyDescent="0.2">
      <c r="A52" s="118"/>
      <c r="B52" s="121" t="s">
        <v>109</v>
      </c>
      <c r="C52" s="113">
        <v>70.600892154290207</v>
      </c>
      <c r="D52" s="115">
        <v>13453</v>
      </c>
      <c r="E52" s="114">
        <v>13733</v>
      </c>
      <c r="F52" s="114">
        <v>13856</v>
      </c>
      <c r="G52" s="114">
        <v>13680</v>
      </c>
      <c r="H52" s="140">
        <v>13528</v>
      </c>
      <c r="I52" s="115">
        <v>-75</v>
      </c>
      <c r="J52" s="116">
        <v>-0.55440567711413369</v>
      </c>
    </row>
    <row r="53" spans="1:12" s="110" customFormat="1" ht="13.5" customHeight="1" x14ac:dyDescent="0.2">
      <c r="A53" s="118"/>
      <c r="B53" s="121" t="s">
        <v>110</v>
      </c>
      <c r="C53" s="113">
        <v>17.234321700341116</v>
      </c>
      <c r="D53" s="115">
        <v>3284</v>
      </c>
      <c r="E53" s="114">
        <v>3342</v>
      </c>
      <c r="F53" s="114">
        <v>3342</v>
      </c>
      <c r="G53" s="114">
        <v>3250</v>
      </c>
      <c r="H53" s="140">
        <v>3234</v>
      </c>
      <c r="I53" s="115">
        <v>50</v>
      </c>
      <c r="J53" s="116">
        <v>1.5460729746444033</v>
      </c>
    </row>
    <row r="54" spans="1:12" s="110" customFormat="1" ht="13.5" customHeight="1" x14ac:dyDescent="0.2">
      <c r="A54" s="120"/>
      <c r="B54" s="121" t="s">
        <v>111</v>
      </c>
      <c r="C54" s="113">
        <v>0.89740225662555761</v>
      </c>
      <c r="D54" s="115">
        <v>171</v>
      </c>
      <c r="E54" s="114">
        <v>184</v>
      </c>
      <c r="F54" s="114">
        <v>185</v>
      </c>
      <c r="G54" s="114">
        <v>166</v>
      </c>
      <c r="H54" s="140">
        <v>154</v>
      </c>
      <c r="I54" s="115">
        <v>17</v>
      </c>
      <c r="J54" s="116">
        <v>11.038961038961039</v>
      </c>
    </row>
    <row r="55" spans="1:12" s="110" customFormat="1" ht="13.5" customHeight="1" x14ac:dyDescent="0.2">
      <c r="A55" s="120"/>
      <c r="B55" s="121" t="s">
        <v>112</v>
      </c>
      <c r="C55" s="113">
        <v>0.21516662293361322</v>
      </c>
      <c r="D55" s="115">
        <v>41</v>
      </c>
      <c r="E55" s="114">
        <v>50</v>
      </c>
      <c r="F55" s="114">
        <v>47</v>
      </c>
      <c r="G55" s="114">
        <v>43</v>
      </c>
      <c r="H55" s="140">
        <v>37</v>
      </c>
      <c r="I55" s="115">
        <v>4</v>
      </c>
      <c r="J55" s="116">
        <v>10.810810810810811</v>
      </c>
    </row>
    <row r="56" spans="1:12" s="110" customFormat="1" ht="13.5" customHeight="1" x14ac:dyDescent="0.2">
      <c r="A56" s="118" t="s">
        <v>113</v>
      </c>
      <c r="B56" s="122" t="s">
        <v>116</v>
      </c>
      <c r="C56" s="113">
        <v>84.73366570453949</v>
      </c>
      <c r="D56" s="115">
        <v>16146</v>
      </c>
      <c r="E56" s="114">
        <v>16711</v>
      </c>
      <c r="F56" s="114">
        <v>16916</v>
      </c>
      <c r="G56" s="114">
        <v>16485</v>
      </c>
      <c r="H56" s="140">
        <v>16407</v>
      </c>
      <c r="I56" s="115">
        <v>-261</v>
      </c>
      <c r="J56" s="116">
        <v>-1.5907844212835984</v>
      </c>
    </row>
    <row r="57" spans="1:12" s="110" customFormat="1" ht="13.5" customHeight="1" x14ac:dyDescent="0.2">
      <c r="A57" s="142"/>
      <c r="B57" s="124" t="s">
        <v>117</v>
      </c>
      <c r="C57" s="125">
        <v>15.261086329047494</v>
      </c>
      <c r="D57" s="143">
        <v>2908</v>
      </c>
      <c r="E57" s="144">
        <v>2900</v>
      </c>
      <c r="F57" s="144">
        <v>2901</v>
      </c>
      <c r="G57" s="144">
        <v>2772</v>
      </c>
      <c r="H57" s="145">
        <v>2659</v>
      </c>
      <c r="I57" s="143">
        <v>249</v>
      </c>
      <c r="J57" s="146">
        <v>9.3644227153065067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160016</v>
      </c>
      <c r="E12" s="236">
        <v>160454</v>
      </c>
      <c r="F12" s="114">
        <v>160876</v>
      </c>
      <c r="G12" s="114">
        <v>158434</v>
      </c>
      <c r="H12" s="140">
        <v>157977</v>
      </c>
      <c r="I12" s="115">
        <v>2039</v>
      </c>
      <c r="J12" s="116">
        <v>1.2906942149806617</v>
      </c>
    </row>
    <row r="13" spans="1:15" s="110" customFormat="1" ht="12" customHeight="1" x14ac:dyDescent="0.2">
      <c r="A13" s="118" t="s">
        <v>105</v>
      </c>
      <c r="B13" s="119" t="s">
        <v>106</v>
      </c>
      <c r="C13" s="113">
        <v>57.217403259674036</v>
      </c>
      <c r="D13" s="115">
        <v>91557</v>
      </c>
      <c r="E13" s="114">
        <v>91870</v>
      </c>
      <c r="F13" s="114">
        <v>92182</v>
      </c>
      <c r="G13" s="114">
        <v>90818</v>
      </c>
      <c r="H13" s="140">
        <v>90359</v>
      </c>
      <c r="I13" s="115">
        <v>1198</v>
      </c>
      <c r="J13" s="116">
        <v>1.3258225522637479</v>
      </c>
    </row>
    <row r="14" spans="1:15" s="110" customFormat="1" ht="12" customHeight="1" x14ac:dyDescent="0.2">
      <c r="A14" s="118"/>
      <c r="B14" s="119" t="s">
        <v>107</v>
      </c>
      <c r="C14" s="113">
        <v>42.782596740325964</v>
      </c>
      <c r="D14" s="115">
        <v>68459</v>
      </c>
      <c r="E14" s="114">
        <v>68584</v>
      </c>
      <c r="F14" s="114">
        <v>68694</v>
      </c>
      <c r="G14" s="114">
        <v>67616</v>
      </c>
      <c r="H14" s="140">
        <v>67618</v>
      </c>
      <c r="I14" s="115">
        <v>841</v>
      </c>
      <c r="J14" s="116">
        <v>1.2437516637581709</v>
      </c>
    </row>
    <row r="15" spans="1:15" s="110" customFormat="1" ht="12" customHeight="1" x14ac:dyDescent="0.2">
      <c r="A15" s="118" t="s">
        <v>105</v>
      </c>
      <c r="B15" s="121" t="s">
        <v>108</v>
      </c>
      <c r="C15" s="113">
        <v>9.7234026597340257</v>
      </c>
      <c r="D15" s="115">
        <v>15559</v>
      </c>
      <c r="E15" s="114">
        <v>15961</v>
      </c>
      <c r="F15" s="114">
        <v>16387</v>
      </c>
      <c r="G15" s="114">
        <v>15218</v>
      </c>
      <c r="H15" s="140">
        <v>15485</v>
      </c>
      <c r="I15" s="115">
        <v>74</v>
      </c>
      <c r="J15" s="116">
        <v>0.47788182111721023</v>
      </c>
    </row>
    <row r="16" spans="1:15" s="110" customFormat="1" ht="12" customHeight="1" x14ac:dyDescent="0.2">
      <c r="A16" s="118"/>
      <c r="B16" s="121" t="s">
        <v>109</v>
      </c>
      <c r="C16" s="113">
        <v>68.383161683831617</v>
      </c>
      <c r="D16" s="115">
        <v>109424</v>
      </c>
      <c r="E16" s="114">
        <v>109816</v>
      </c>
      <c r="F16" s="114">
        <v>110191</v>
      </c>
      <c r="G16" s="114">
        <v>109590</v>
      </c>
      <c r="H16" s="140">
        <v>109420</v>
      </c>
      <c r="I16" s="115">
        <v>4</v>
      </c>
      <c r="J16" s="116">
        <v>3.655638822884299E-3</v>
      </c>
    </row>
    <row r="17" spans="1:10" s="110" customFormat="1" ht="12" customHeight="1" x14ac:dyDescent="0.2">
      <c r="A17" s="118"/>
      <c r="B17" s="121" t="s">
        <v>110</v>
      </c>
      <c r="C17" s="113">
        <v>20.73105189481052</v>
      </c>
      <c r="D17" s="115">
        <v>33173</v>
      </c>
      <c r="E17" s="114">
        <v>32782</v>
      </c>
      <c r="F17" s="114">
        <v>32435</v>
      </c>
      <c r="G17" s="114">
        <v>31809</v>
      </c>
      <c r="H17" s="140">
        <v>31311</v>
      </c>
      <c r="I17" s="115">
        <v>1862</v>
      </c>
      <c r="J17" s="116">
        <v>5.9467918622848197</v>
      </c>
    </row>
    <row r="18" spans="1:10" s="110" customFormat="1" ht="12" customHeight="1" x14ac:dyDescent="0.2">
      <c r="A18" s="120"/>
      <c r="B18" s="121" t="s">
        <v>111</v>
      </c>
      <c r="C18" s="113">
        <v>1.1623837616238377</v>
      </c>
      <c r="D18" s="115">
        <v>1860</v>
      </c>
      <c r="E18" s="114">
        <v>1895</v>
      </c>
      <c r="F18" s="114">
        <v>1863</v>
      </c>
      <c r="G18" s="114">
        <v>1817</v>
      </c>
      <c r="H18" s="140">
        <v>1761</v>
      </c>
      <c r="I18" s="115">
        <v>99</v>
      </c>
      <c r="J18" s="116">
        <v>5.6218057921635438</v>
      </c>
    </row>
    <row r="19" spans="1:10" s="110" customFormat="1" ht="12" customHeight="1" x14ac:dyDescent="0.2">
      <c r="A19" s="120"/>
      <c r="B19" s="121" t="s">
        <v>112</v>
      </c>
      <c r="C19" s="113">
        <v>0.32559244075592442</v>
      </c>
      <c r="D19" s="115">
        <v>521</v>
      </c>
      <c r="E19" s="114">
        <v>514</v>
      </c>
      <c r="F19" s="114">
        <v>549</v>
      </c>
      <c r="G19" s="114">
        <v>505</v>
      </c>
      <c r="H19" s="140">
        <v>465</v>
      </c>
      <c r="I19" s="115">
        <v>56</v>
      </c>
      <c r="J19" s="116">
        <v>12.043010752688172</v>
      </c>
    </row>
    <row r="20" spans="1:10" s="110" customFormat="1" ht="12" customHeight="1" x14ac:dyDescent="0.2">
      <c r="A20" s="118" t="s">
        <v>113</v>
      </c>
      <c r="B20" s="119" t="s">
        <v>181</v>
      </c>
      <c r="C20" s="113">
        <v>73.51452354764524</v>
      </c>
      <c r="D20" s="115">
        <v>117635</v>
      </c>
      <c r="E20" s="114">
        <v>118125</v>
      </c>
      <c r="F20" s="114">
        <v>118876</v>
      </c>
      <c r="G20" s="114">
        <v>116662</v>
      </c>
      <c r="H20" s="140">
        <v>116589</v>
      </c>
      <c r="I20" s="115">
        <v>1046</v>
      </c>
      <c r="J20" s="116">
        <v>0.89716868658278226</v>
      </c>
    </row>
    <row r="21" spans="1:10" s="110" customFormat="1" ht="12" customHeight="1" x14ac:dyDescent="0.2">
      <c r="A21" s="118"/>
      <c r="B21" s="119" t="s">
        <v>182</v>
      </c>
      <c r="C21" s="113">
        <v>26.485476452354764</v>
      </c>
      <c r="D21" s="115">
        <v>42381</v>
      </c>
      <c r="E21" s="114">
        <v>42329</v>
      </c>
      <c r="F21" s="114">
        <v>42000</v>
      </c>
      <c r="G21" s="114">
        <v>41772</v>
      </c>
      <c r="H21" s="140">
        <v>41388</v>
      </c>
      <c r="I21" s="115">
        <v>993</v>
      </c>
      <c r="J21" s="116">
        <v>2.3992461583067555</v>
      </c>
    </row>
    <row r="22" spans="1:10" s="110" customFormat="1" ht="12" customHeight="1" x14ac:dyDescent="0.2">
      <c r="A22" s="118" t="s">
        <v>113</v>
      </c>
      <c r="B22" s="119" t="s">
        <v>116</v>
      </c>
      <c r="C22" s="113">
        <v>80.705054494550538</v>
      </c>
      <c r="D22" s="115">
        <v>129141</v>
      </c>
      <c r="E22" s="114">
        <v>130095</v>
      </c>
      <c r="F22" s="114">
        <v>130592</v>
      </c>
      <c r="G22" s="114">
        <v>128935</v>
      </c>
      <c r="H22" s="140">
        <v>128737</v>
      </c>
      <c r="I22" s="115">
        <v>404</v>
      </c>
      <c r="J22" s="116">
        <v>0.31381809425417712</v>
      </c>
    </row>
    <row r="23" spans="1:10" s="110" customFormat="1" ht="12" customHeight="1" x14ac:dyDescent="0.2">
      <c r="A23" s="118"/>
      <c r="B23" s="119" t="s">
        <v>117</v>
      </c>
      <c r="C23" s="113">
        <v>19.269948005199481</v>
      </c>
      <c r="D23" s="115">
        <v>30835</v>
      </c>
      <c r="E23" s="114">
        <v>30326</v>
      </c>
      <c r="F23" s="114">
        <v>30246</v>
      </c>
      <c r="G23" s="114">
        <v>29464</v>
      </c>
      <c r="H23" s="140">
        <v>29205</v>
      </c>
      <c r="I23" s="115">
        <v>1630</v>
      </c>
      <c r="J23" s="116">
        <v>5.5812360897106661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189763</v>
      </c>
      <c r="E64" s="236">
        <v>190135</v>
      </c>
      <c r="F64" s="236">
        <v>190783</v>
      </c>
      <c r="G64" s="236">
        <v>188071</v>
      </c>
      <c r="H64" s="140">
        <v>187986</v>
      </c>
      <c r="I64" s="115">
        <v>1777</v>
      </c>
      <c r="J64" s="116">
        <v>0.94528315938420948</v>
      </c>
    </row>
    <row r="65" spans="1:12" s="110" customFormat="1" ht="12" customHeight="1" x14ac:dyDescent="0.2">
      <c r="A65" s="118" t="s">
        <v>105</v>
      </c>
      <c r="B65" s="119" t="s">
        <v>106</v>
      </c>
      <c r="C65" s="113">
        <v>54.538029015139941</v>
      </c>
      <c r="D65" s="235">
        <v>103493</v>
      </c>
      <c r="E65" s="236">
        <v>103746</v>
      </c>
      <c r="F65" s="236">
        <v>104416</v>
      </c>
      <c r="G65" s="236">
        <v>102884</v>
      </c>
      <c r="H65" s="140">
        <v>102789</v>
      </c>
      <c r="I65" s="115">
        <v>704</v>
      </c>
      <c r="J65" s="116">
        <v>0.68489818949498482</v>
      </c>
    </row>
    <row r="66" spans="1:12" s="110" customFormat="1" ht="12" customHeight="1" x14ac:dyDescent="0.2">
      <c r="A66" s="118"/>
      <c r="B66" s="119" t="s">
        <v>107</v>
      </c>
      <c r="C66" s="113">
        <v>45.461970984860059</v>
      </c>
      <c r="D66" s="235">
        <v>86270</v>
      </c>
      <c r="E66" s="236">
        <v>86389</v>
      </c>
      <c r="F66" s="236">
        <v>86367</v>
      </c>
      <c r="G66" s="236">
        <v>85187</v>
      </c>
      <c r="H66" s="140">
        <v>85197</v>
      </c>
      <c r="I66" s="115">
        <v>1073</v>
      </c>
      <c r="J66" s="116">
        <v>1.2594340176297287</v>
      </c>
    </row>
    <row r="67" spans="1:12" s="110" customFormat="1" ht="12" customHeight="1" x14ac:dyDescent="0.2">
      <c r="A67" s="118" t="s">
        <v>105</v>
      </c>
      <c r="B67" s="121" t="s">
        <v>108</v>
      </c>
      <c r="C67" s="113">
        <v>10.225913376158681</v>
      </c>
      <c r="D67" s="235">
        <v>19405</v>
      </c>
      <c r="E67" s="236">
        <v>20052</v>
      </c>
      <c r="F67" s="236">
        <v>20482</v>
      </c>
      <c r="G67" s="236">
        <v>18945</v>
      </c>
      <c r="H67" s="140">
        <v>19472</v>
      </c>
      <c r="I67" s="115">
        <v>-67</v>
      </c>
      <c r="J67" s="116">
        <v>-0.3440838126540674</v>
      </c>
    </row>
    <row r="68" spans="1:12" s="110" customFormat="1" ht="12" customHeight="1" x14ac:dyDescent="0.2">
      <c r="A68" s="118"/>
      <c r="B68" s="121" t="s">
        <v>109</v>
      </c>
      <c r="C68" s="113">
        <v>67.396700094328182</v>
      </c>
      <c r="D68" s="235">
        <v>127894</v>
      </c>
      <c r="E68" s="236">
        <v>128116</v>
      </c>
      <c r="F68" s="236">
        <v>128786</v>
      </c>
      <c r="G68" s="236">
        <v>128397</v>
      </c>
      <c r="H68" s="140">
        <v>128379</v>
      </c>
      <c r="I68" s="115">
        <v>-485</v>
      </c>
      <c r="J68" s="116">
        <v>-0.37778764439666923</v>
      </c>
    </row>
    <row r="69" spans="1:12" s="110" customFormat="1" ht="12" customHeight="1" x14ac:dyDescent="0.2">
      <c r="A69" s="118"/>
      <c r="B69" s="121" t="s">
        <v>110</v>
      </c>
      <c r="C69" s="113">
        <v>21.275485737472533</v>
      </c>
      <c r="D69" s="235">
        <v>40373</v>
      </c>
      <c r="E69" s="236">
        <v>39888</v>
      </c>
      <c r="F69" s="236">
        <v>39494</v>
      </c>
      <c r="G69" s="236">
        <v>38777</v>
      </c>
      <c r="H69" s="140">
        <v>38264</v>
      </c>
      <c r="I69" s="115">
        <v>2109</v>
      </c>
      <c r="J69" s="116">
        <v>5.5117081329709388</v>
      </c>
    </row>
    <row r="70" spans="1:12" s="110" customFormat="1" ht="12" customHeight="1" x14ac:dyDescent="0.2">
      <c r="A70" s="120"/>
      <c r="B70" s="121" t="s">
        <v>111</v>
      </c>
      <c r="C70" s="113">
        <v>1.1019007920405981</v>
      </c>
      <c r="D70" s="235">
        <v>2091</v>
      </c>
      <c r="E70" s="236">
        <v>2079</v>
      </c>
      <c r="F70" s="236">
        <v>2021</v>
      </c>
      <c r="G70" s="236">
        <v>1952</v>
      </c>
      <c r="H70" s="140">
        <v>1871</v>
      </c>
      <c r="I70" s="115">
        <v>220</v>
      </c>
      <c r="J70" s="116">
        <v>11.758417958311064</v>
      </c>
    </row>
    <row r="71" spans="1:12" s="110" customFormat="1" ht="12" customHeight="1" x14ac:dyDescent="0.2">
      <c r="A71" s="120"/>
      <c r="B71" s="121" t="s">
        <v>112</v>
      </c>
      <c r="C71" s="113">
        <v>0.32198057577082995</v>
      </c>
      <c r="D71" s="235">
        <v>611</v>
      </c>
      <c r="E71" s="236">
        <v>607</v>
      </c>
      <c r="F71" s="236">
        <v>632</v>
      </c>
      <c r="G71" s="236">
        <v>544</v>
      </c>
      <c r="H71" s="140">
        <v>511</v>
      </c>
      <c r="I71" s="115">
        <v>100</v>
      </c>
      <c r="J71" s="116">
        <v>19.569471624266146</v>
      </c>
    </row>
    <row r="72" spans="1:12" s="110" customFormat="1" ht="12" customHeight="1" x14ac:dyDescent="0.2">
      <c r="A72" s="118" t="s">
        <v>113</v>
      </c>
      <c r="B72" s="119" t="s">
        <v>181</v>
      </c>
      <c r="C72" s="113">
        <v>72.904623135173878</v>
      </c>
      <c r="D72" s="235">
        <v>138346</v>
      </c>
      <c r="E72" s="236">
        <v>138849</v>
      </c>
      <c r="F72" s="236">
        <v>139834</v>
      </c>
      <c r="G72" s="236">
        <v>137596</v>
      </c>
      <c r="H72" s="140">
        <v>137821</v>
      </c>
      <c r="I72" s="115">
        <v>525</v>
      </c>
      <c r="J72" s="116">
        <v>0.38092888601882152</v>
      </c>
    </row>
    <row r="73" spans="1:12" s="110" customFormat="1" ht="12" customHeight="1" x14ac:dyDescent="0.2">
      <c r="A73" s="118"/>
      <c r="B73" s="119" t="s">
        <v>182</v>
      </c>
      <c r="C73" s="113">
        <v>27.095376864826125</v>
      </c>
      <c r="D73" s="115">
        <v>51417</v>
      </c>
      <c r="E73" s="114">
        <v>51286</v>
      </c>
      <c r="F73" s="114">
        <v>50949</v>
      </c>
      <c r="G73" s="114">
        <v>50475</v>
      </c>
      <c r="H73" s="140">
        <v>50165</v>
      </c>
      <c r="I73" s="115">
        <v>1252</v>
      </c>
      <c r="J73" s="116">
        <v>2.4957639788697299</v>
      </c>
    </row>
    <row r="74" spans="1:12" s="110" customFormat="1" ht="12" customHeight="1" x14ac:dyDescent="0.2">
      <c r="A74" s="118" t="s">
        <v>113</v>
      </c>
      <c r="B74" s="119" t="s">
        <v>116</v>
      </c>
      <c r="C74" s="113">
        <v>84.455873905872068</v>
      </c>
      <c r="D74" s="115">
        <v>160266</v>
      </c>
      <c r="E74" s="114">
        <v>161086</v>
      </c>
      <c r="F74" s="114">
        <v>161517</v>
      </c>
      <c r="G74" s="114">
        <v>159546</v>
      </c>
      <c r="H74" s="140">
        <v>159801</v>
      </c>
      <c r="I74" s="115">
        <v>465</v>
      </c>
      <c r="J74" s="116">
        <v>0.29098691497550078</v>
      </c>
    </row>
    <row r="75" spans="1:12" s="110" customFormat="1" ht="12" customHeight="1" x14ac:dyDescent="0.2">
      <c r="A75" s="142"/>
      <c r="B75" s="124" t="s">
        <v>117</v>
      </c>
      <c r="C75" s="125">
        <v>15.517250465053777</v>
      </c>
      <c r="D75" s="143">
        <v>29446</v>
      </c>
      <c r="E75" s="144">
        <v>29005</v>
      </c>
      <c r="F75" s="144">
        <v>29217</v>
      </c>
      <c r="G75" s="144">
        <v>28477</v>
      </c>
      <c r="H75" s="145">
        <v>28131</v>
      </c>
      <c r="I75" s="143">
        <v>1315</v>
      </c>
      <c r="J75" s="146">
        <v>4.6745583164480466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160016</v>
      </c>
      <c r="G11" s="114">
        <v>160454</v>
      </c>
      <c r="H11" s="114">
        <v>160876</v>
      </c>
      <c r="I11" s="114">
        <v>158434</v>
      </c>
      <c r="J11" s="140">
        <v>157977</v>
      </c>
      <c r="K11" s="114">
        <v>2039</v>
      </c>
      <c r="L11" s="116">
        <v>1.2906942149806617</v>
      </c>
    </row>
    <row r="12" spans="1:17" s="110" customFormat="1" ht="24.95" customHeight="1" x14ac:dyDescent="0.2">
      <c r="A12" s="606" t="s">
        <v>185</v>
      </c>
      <c r="B12" s="607"/>
      <c r="C12" s="607"/>
      <c r="D12" s="608"/>
      <c r="E12" s="113">
        <v>57.217403259674036</v>
      </c>
      <c r="F12" s="115">
        <v>91557</v>
      </c>
      <c r="G12" s="114">
        <v>91870</v>
      </c>
      <c r="H12" s="114">
        <v>92182</v>
      </c>
      <c r="I12" s="114">
        <v>90818</v>
      </c>
      <c r="J12" s="140">
        <v>90359</v>
      </c>
      <c r="K12" s="114">
        <v>1198</v>
      </c>
      <c r="L12" s="116">
        <v>1.3258225522637479</v>
      </c>
    </row>
    <row r="13" spans="1:17" s="110" customFormat="1" ht="15" customHeight="1" x14ac:dyDescent="0.2">
      <c r="A13" s="120"/>
      <c r="B13" s="609" t="s">
        <v>107</v>
      </c>
      <c r="C13" s="609"/>
      <c r="E13" s="113">
        <v>42.782596740325964</v>
      </c>
      <c r="F13" s="115">
        <v>68459</v>
      </c>
      <c r="G13" s="114">
        <v>68584</v>
      </c>
      <c r="H13" s="114">
        <v>68694</v>
      </c>
      <c r="I13" s="114">
        <v>67616</v>
      </c>
      <c r="J13" s="140">
        <v>67618</v>
      </c>
      <c r="K13" s="114">
        <v>841</v>
      </c>
      <c r="L13" s="116">
        <v>1.2437516637581709</v>
      </c>
    </row>
    <row r="14" spans="1:17" s="110" customFormat="1" ht="24.95" customHeight="1" x14ac:dyDescent="0.2">
      <c r="A14" s="606" t="s">
        <v>186</v>
      </c>
      <c r="B14" s="607"/>
      <c r="C14" s="607"/>
      <c r="D14" s="608"/>
      <c r="E14" s="113">
        <v>9.7234026597340257</v>
      </c>
      <c r="F14" s="115">
        <v>15559</v>
      </c>
      <c r="G14" s="114">
        <v>15961</v>
      </c>
      <c r="H14" s="114">
        <v>16387</v>
      </c>
      <c r="I14" s="114">
        <v>15218</v>
      </c>
      <c r="J14" s="140">
        <v>15485</v>
      </c>
      <c r="K14" s="114">
        <v>74</v>
      </c>
      <c r="L14" s="116">
        <v>0.47788182111721023</v>
      </c>
    </row>
    <row r="15" spans="1:17" s="110" customFormat="1" ht="15" customHeight="1" x14ac:dyDescent="0.2">
      <c r="A15" s="120"/>
      <c r="B15" s="119"/>
      <c r="C15" s="258" t="s">
        <v>106</v>
      </c>
      <c r="E15" s="113">
        <v>60.845812712899288</v>
      </c>
      <c r="F15" s="115">
        <v>9467</v>
      </c>
      <c r="G15" s="114">
        <v>9774</v>
      </c>
      <c r="H15" s="114">
        <v>10044</v>
      </c>
      <c r="I15" s="114">
        <v>9298</v>
      </c>
      <c r="J15" s="140">
        <v>9424</v>
      </c>
      <c r="K15" s="114">
        <v>43</v>
      </c>
      <c r="L15" s="116">
        <v>0.45628183361629882</v>
      </c>
    </row>
    <row r="16" spans="1:17" s="110" customFormat="1" ht="15" customHeight="1" x14ac:dyDescent="0.2">
      <c r="A16" s="120"/>
      <c r="B16" s="119"/>
      <c r="C16" s="258" t="s">
        <v>107</v>
      </c>
      <c r="E16" s="113">
        <v>39.154187287100712</v>
      </c>
      <c r="F16" s="115">
        <v>6092</v>
      </c>
      <c r="G16" s="114">
        <v>6187</v>
      </c>
      <c r="H16" s="114">
        <v>6343</v>
      </c>
      <c r="I16" s="114">
        <v>5920</v>
      </c>
      <c r="J16" s="140">
        <v>6061</v>
      </c>
      <c r="K16" s="114">
        <v>31</v>
      </c>
      <c r="L16" s="116">
        <v>0.51146675466094704</v>
      </c>
    </row>
    <row r="17" spans="1:12" s="110" customFormat="1" ht="15" customHeight="1" x14ac:dyDescent="0.2">
      <c r="A17" s="120"/>
      <c r="B17" s="121" t="s">
        <v>109</v>
      </c>
      <c r="C17" s="258"/>
      <c r="E17" s="113">
        <v>68.383161683831617</v>
      </c>
      <c r="F17" s="115">
        <v>109424</v>
      </c>
      <c r="G17" s="114">
        <v>109816</v>
      </c>
      <c r="H17" s="114">
        <v>110191</v>
      </c>
      <c r="I17" s="114">
        <v>109590</v>
      </c>
      <c r="J17" s="140">
        <v>109420</v>
      </c>
      <c r="K17" s="114">
        <v>4</v>
      </c>
      <c r="L17" s="116">
        <v>3.655638822884299E-3</v>
      </c>
    </row>
    <row r="18" spans="1:12" s="110" customFormat="1" ht="15" customHeight="1" x14ac:dyDescent="0.2">
      <c r="A18" s="120"/>
      <c r="B18" s="119"/>
      <c r="C18" s="258" t="s">
        <v>106</v>
      </c>
      <c r="E18" s="113">
        <v>57.562326363503438</v>
      </c>
      <c r="F18" s="115">
        <v>62987</v>
      </c>
      <c r="G18" s="114">
        <v>63188</v>
      </c>
      <c r="H18" s="114">
        <v>63435</v>
      </c>
      <c r="I18" s="114">
        <v>63196</v>
      </c>
      <c r="J18" s="140">
        <v>62965</v>
      </c>
      <c r="K18" s="114">
        <v>22</v>
      </c>
      <c r="L18" s="116">
        <v>3.4940046057333439E-2</v>
      </c>
    </row>
    <row r="19" spans="1:12" s="110" customFormat="1" ht="15" customHeight="1" x14ac:dyDescent="0.2">
      <c r="A19" s="120"/>
      <c r="B19" s="119"/>
      <c r="C19" s="258" t="s">
        <v>107</v>
      </c>
      <c r="E19" s="113">
        <v>42.437673636496562</v>
      </c>
      <c r="F19" s="115">
        <v>46437</v>
      </c>
      <c r="G19" s="114">
        <v>46628</v>
      </c>
      <c r="H19" s="114">
        <v>46756</v>
      </c>
      <c r="I19" s="114">
        <v>46394</v>
      </c>
      <c r="J19" s="140">
        <v>46455</v>
      </c>
      <c r="K19" s="114">
        <v>-18</v>
      </c>
      <c r="L19" s="116">
        <v>-3.8747174685179207E-2</v>
      </c>
    </row>
    <row r="20" spans="1:12" s="110" customFormat="1" ht="15" customHeight="1" x14ac:dyDescent="0.2">
      <c r="A20" s="120"/>
      <c r="B20" s="121" t="s">
        <v>110</v>
      </c>
      <c r="C20" s="258"/>
      <c r="E20" s="113">
        <v>20.73105189481052</v>
      </c>
      <c r="F20" s="115">
        <v>33173</v>
      </c>
      <c r="G20" s="114">
        <v>32782</v>
      </c>
      <c r="H20" s="114">
        <v>32435</v>
      </c>
      <c r="I20" s="114">
        <v>31809</v>
      </c>
      <c r="J20" s="140">
        <v>31311</v>
      </c>
      <c r="K20" s="114">
        <v>1862</v>
      </c>
      <c r="L20" s="116">
        <v>5.9467918622848197</v>
      </c>
    </row>
    <row r="21" spans="1:12" s="110" customFormat="1" ht="15" customHeight="1" x14ac:dyDescent="0.2">
      <c r="A21" s="120"/>
      <c r="B21" s="119"/>
      <c r="C21" s="258" t="s">
        <v>106</v>
      </c>
      <c r="E21" s="113">
        <v>54.025864407801528</v>
      </c>
      <c r="F21" s="115">
        <v>17922</v>
      </c>
      <c r="G21" s="114">
        <v>17727</v>
      </c>
      <c r="H21" s="114">
        <v>17542</v>
      </c>
      <c r="I21" s="114">
        <v>17191</v>
      </c>
      <c r="J21" s="140">
        <v>16868</v>
      </c>
      <c r="K21" s="114">
        <v>1054</v>
      </c>
      <c r="L21" s="116">
        <v>6.2485179037230258</v>
      </c>
    </row>
    <row r="22" spans="1:12" s="110" customFormat="1" ht="15" customHeight="1" x14ac:dyDescent="0.2">
      <c r="A22" s="120"/>
      <c r="B22" s="119"/>
      <c r="C22" s="258" t="s">
        <v>107</v>
      </c>
      <c r="E22" s="113">
        <v>45.974135592198472</v>
      </c>
      <c r="F22" s="115">
        <v>15251</v>
      </c>
      <c r="G22" s="114">
        <v>15055</v>
      </c>
      <c r="H22" s="114">
        <v>14893</v>
      </c>
      <c r="I22" s="114">
        <v>14618</v>
      </c>
      <c r="J22" s="140">
        <v>14443</v>
      </c>
      <c r="K22" s="114">
        <v>808</v>
      </c>
      <c r="L22" s="116">
        <v>5.5944055944055942</v>
      </c>
    </row>
    <row r="23" spans="1:12" s="110" customFormat="1" ht="15" customHeight="1" x14ac:dyDescent="0.2">
      <c r="A23" s="120"/>
      <c r="B23" s="121" t="s">
        <v>111</v>
      </c>
      <c r="C23" s="258"/>
      <c r="E23" s="113">
        <v>1.1623837616238377</v>
      </c>
      <c r="F23" s="115">
        <v>1860</v>
      </c>
      <c r="G23" s="114">
        <v>1895</v>
      </c>
      <c r="H23" s="114">
        <v>1863</v>
      </c>
      <c r="I23" s="114">
        <v>1817</v>
      </c>
      <c r="J23" s="140">
        <v>1761</v>
      </c>
      <c r="K23" s="114">
        <v>99</v>
      </c>
      <c r="L23" s="116">
        <v>5.6218057921635438</v>
      </c>
    </row>
    <row r="24" spans="1:12" s="110" customFormat="1" ht="15" customHeight="1" x14ac:dyDescent="0.2">
      <c r="A24" s="120"/>
      <c r="B24" s="119"/>
      <c r="C24" s="258" t="s">
        <v>106</v>
      </c>
      <c r="E24" s="113">
        <v>63.494623655913976</v>
      </c>
      <c r="F24" s="115">
        <v>1181</v>
      </c>
      <c r="G24" s="114">
        <v>1181</v>
      </c>
      <c r="H24" s="114">
        <v>1161</v>
      </c>
      <c r="I24" s="114">
        <v>1133</v>
      </c>
      <c r="J24" s="140">
        <v>1102</v>
      </c>
      <c r="K24" s="114">
        <v>79</v>
      </c>
      <c r="L24" s="116">
        <v>7.1687840290381128</v>
      </c>
    </row>
    <row r="25" spans="1:12" s="110" customFormat="1" ht="15" customHeight="1" x14ac:dyDescent="0.2">
      <c r="A25" s="120"/>
      <c r="B25" s="119"/>
      <c r="C25" s="258" t="s">
        <v>107</v>
      </c>
      <c r="E25" s="113">
        <v>36.505376344086024</v>
      </c>
      <c r="F25" s="115">
        <v>679</v>
      </c>
      <c r="G25" s="114">
        <v>714</v>
      </c>
      <c r="H25" s="114">
        <v>702</v>
      </c>
      <c r="I25" s="114">
        <v>684</v>
      </c>
      <c r="J25" s="140">
        <v>659</v>
      </c>
      <c r="K25" s="114">
        <v>20</v>
      </c>
      <c r="L25" s="116">
        <v>3.0349013657056148</v>
      </c>
    </row>
    <row r="26" spans="1:12" s="110" customFormat="1" ht="15" customHeight="1" x14ac:dyDescent="0.2">
      <c r="A26" s="120"/>
      <c r="C26" s="121" t="s">
        <v>187</v>
      </c>
      <c r="D26" s="110" t="s">
        <v>188</v>
      </c>
      <c r="E26" s="113">
        <v>0.32559244075592442</v>
      </c>
      <c r="F26" s="115">
        <v>521</v>
      </c>
      <c r="G26" s="114">
        <v>514</v>
      </c>
      <c r="H26" s="114">
        <v>549</v>
      </c>
      <c r="I26" s="114">
        <v>505</v>
      </c>
      <c r="J26" s="140">
        <v>465</v>
      </c>
      <c r="K26" s="114">
        <v>56</v>
      </c>
      <c r="L26" s="116">
        <v>12.043010752688172</v>
      </c>
    </row>
    <row r="27" spans="1:12" s="110" customFormat="1" ht="15" customHeight="1" x14ac:dyDescent="0.2">
      <c r="A27" s="120"/>
      <c r="B27" s="119"/>
      <c r="D27" s="259" t="s">
        <v>106</v>
      </c>
      <c r="E27" s="113">
        <v>59.692898272552782</v>
      </c>
      <c r="F27" s="115">
        <v>311</v>
      </c>
      <c r="G27" s="114">
        <v>286</v>
      </c>
      <c r="H27" s="114">
        <v>312</v>
      </c>
      <c r="I27" s="114">
        <v>285</v>
      </c>
      <c r="J27" s="140">
        <v>266</v>
      </c>
      <c r="K27" s="114">
        <v>45</v>
      </c>
      <c r="L27" s="116">
        <v>16.917293233082706</v>
      </c>
    </row>
    <row r="28" spans="1:12" s="110" customFormat="1" ht="15" customHeight="1" x14ac:dyDescent="0.2">
      <c r="A28" s="120"/>
      <c r="B28" s="119"/>
      <c r="D28" s="259" t="s">
        <v>107</v>
      </c>
      <c r="E28" s="113">
        <v>40.307101727447218</v>
      </c>
      <c r="F28" s="115">
        <v>210</v>
      </c>
      <c r="G28" s="114">
        <v>228</v>
      </c>
      <c r="H28" s="114">
        <v>237</v>
      </c>
      <c r="I28" s="114">
        <v>220</v>
      </c>
      <c r="J28" s="140">
        <v>199</v>
      </c>
      <c r="K28" s="114">
        <v>11</v>
      </c>
      <c r="L28" s="116">
        <v>5.5276381909547743</v>
      </c>
    </row>
    <row r="29" spans="1:12" s="110" customFormat="1" ht="24.95" customHeight="1" x14ac:dyDescent="0.2">
      <c r="A29" s="606" t="s">
        <v>189</v>
      </c>
      <c r="B29" s="607"/>
      <c r="C29" s="607"/>
      <c r="D29" s="608"/>
      <c r="E29" s="113">
        <v>80.705054494550538</v>
      </c>
      <c r="F29" s="115">
        <v>129141</v>
      </c>
      <c r="G29" s="114">
        <v>130095</v>
      </c>
      <c r="H29" s="114">
        <v>130592</v>
      </c>
      <c r="I29" s="114">
        <v>128935</v>
      </c>
      <c r="J29" s="140">
        <v>128737</v>
      </c>
      <c r="K29" s="114">
        <v>404</v>
      </c>
      <c r="L29" s="116">
        <v>0.31381809425417712</v>
      </c>
    </row>
    <row r="30" spans="1:12" s="110" customFormat="1" ht="15" customHeight="1" x14ac:dyDescent="0.2">
      <c r="A30" s="120"/>
      <c r="B30" s="119"/>
      <c r="C30" s="258" t="s">
        <v>106</v>
      </c>
      <c r="E30" s="113">
        <v>55.289954390937041</v>
      </c>
      <c r="F30" s="115">
        <v>71402</v>
      </c>
      <c r="G30" s="114">
        <v>71989</v>
      </c>
      <c r="H30" s="114">
        <v>72256</v>
      </c>
      <c r="I30" s="114">
        <v>71395</v>
      </c>
      <c r="J30" s="140">
        <v>71132</v>
      </c>
      <c r="K30" s="114">
        <v>270</v>
      </c>
      <c r="L30" s="116">
        <v>0.37957599955013216</v>
      </c>
    </row>
    <row r="31" spans="1:12" s="110" customFormat="1" ht="15" customHeight="1" x14ac:dyDescent="0.2">
      <c r="A31" s="120"/>
      <c r="B31" s="119"/>
      <c r="C31" s="258" t="s">
        <v>107</v>
      </c>
      <c r="E31" s="113">
        <v>44.710045609062959</v>
      </c>
      <c r="F31" s="115">
        <v>57739</v>
      </c>
      <c r="G31" s="114">
        <v>58106</v>
      </c>
      <c r="H31" s="114">
        <v>58336</v>
      </c>
      <c r="I31" s="114">
        <v>57540</v>
      </c>
      <c r="J31" s="140">
        <v>57605</v>
      </c>
      <c r="K31" s="114">
        <v>134</v>
      </c>
      <c r="L31" s="116">
        <v>0.2326186962937245</v>
      </c>
    </row>
    <row r="32" spans="1:12" s="110" customFormat="1" ht="15" customHeight="1" x14ac:dyDescent="0.2">
      <c r="A32" s="120"/>
      <c r="B32" s="119" t="s">
        <v>117</v>
      </c>
      <c r="C32" s="258"/>
      <c r="E32" s="113">
        <v>19.269948005199481</v>
      </c>
      <c r="F32" s="115">
        <v>30835</v>
      </c>
      <c r="G32" s="114">
        <v>30326</v>
      </c>
      <c r="H32" s="114">
        <v>30246</v>
      </c>
      <c r="I32" s="114">
        <v>29464</v>
      </c>
      <c r="J32" s="140">
        <v>29205</v>
      </c>
      <c r="K32" s="114">
        <v>1630</v>
      </c>
      <c r="L32" s="116">
        <v>5.5812360897106661</v>
      </c>
    </row>
    <row r="33" spans="1:12" s="110" customFormat="1" ht="15" customHeight="1" x14ac:dyDescent="0.2">
      <c r="A33" s="120"/>
      <c r="B33" s="119"/>
      <c r="C33" s="258" t="s">
        <v>106</v>
      </c>
      <c r="E33" s="113">
        <v>65.250526998540622</v>
      </c>
      <c r="F33" s="115">
        <v>20120</v>
      </c>
      <c r="G33" s="114">
        <v>19853</v>
      </c>
      <c r="H33" s="114">
        <v>19894</v>
      </c>
      <c r="I33" s="114">
        <v>19392</v>
      </c>
      <c r="J33" s="140">
        <v>19196</v>
      </c>
      <c r="K33" s="114">
        <v>924</v>
      </c>
      <c r="L33" s="116">
        <v>4.8135028130860595</v>
      </c>
    </row>
    <row r="34" spans="1:12" s="110" customFormat="1" ht="15" customHeight="1" x14ac:dyDescent="0.2">
      <c r="A34" s="120"/>
      <c r="B34" s="119"/>
      <c r="C34" s="258" t="s">
        <v>107</v>
      </c>
      <c r="E34" s="113">
        <v>34.749473001459378</v>
      </c>
      <c r="F34" s="115">
        <v>10715</v>
      </c>
      <c r="G34" s="114">
        <v>10473</v>
      </c>
      <c r="H34" s="114">
        <v>10352</v>
      </c>
      <c r="I34" s="114">
        <v>10072</v>
      </c>
      <c r="J34" s="140">
        <v>10009</v>
      </c>
      <c r="K34" s="114">
        <v>706</v>
      </c>
      <c r="L34" s="116">
        <v>7.0536517134578878</v>
      </c>
    </row>
    <row r="35" spans="1:12" s="110" customFormat="1" ht="24.95" customHeight="1" x14ac:dyDescent="0.2">
      <c r="A35" s="606" t="s">
        <v>190</v>
      </c>
      <c r="B35" s="607"/>
      <c r="C35" s="607"/>
      <c r="D35" s="608"/>
      <c r="E35" s="113">
        <v>73.51452354764524</v>
      </c>
      <c r="F35" s="115">
        <v>117635</v>
      </c>
      <c r="G35" s="114">
        <v>118125</v>
      </c>
      <c r="H35" s="114">
        <v>118876</v>
      </c>
      <c r="I35" s="114">
        <v>116662</v>
      </c>
      <c r="J35" s="140">
        <v>116589</v>
      </c>
      <c r="K35" s="114">
        <v>1046</v>
      </c>
      <c r="L35" s="116">
        <v>0.89716868658278226</v>
      </c>
    </row>
    <row r="36" spans="1:12" s="110" customFormat="1" ht="15" customHeight="1" x14ac:dyDescent="0.2">
      <c r="A36" s="120"/>
      <c r="B36" s="119"/>
      <c r="C36" s="258" t="s">
        <v>106</v>
      </c>
      <c r="E36" s="113">
        <v>70.713648148935263</v>
      </c>
      <c r="F36" s="115">
        <v>83184</v>
      </c>
      <c r="G36" s="114">
        <v>83545</v>
      </c>
      <c r="H36" s="114">
        <v>83958</v>
      </c>
      <c r="I36" s="114">
        <v>82565</v>
      </c>
      <c r="J36" s="140">
        <v>82383</v>
      </c>
      <c r="K36" s="114">
        <v>801</v>
      </c>
      <c r="L36" s="116">
        <v>0.97228797203306505</v>
      </c>
    </row>
    <row r="37" spans="1:12" s="110" customFormat="1" ht="15" customHeight="1" x14ac:dyDescent="0.2">
      <c r="A37" s="120"/>
      <c r="B37" s="119"/>
      <c r="C37" s="258" t="s">
        <v>107</v>
      </c>
      <c r="E37" s="113">
        <v>29.286351851064733</v>
      </c>
      <c r="F37" s="115">
        <v>34451</v>
      </c>
      <c r="G37" s="114">
        <v>34580</v>
      </c>
      <c r="H37" s="114">
        <v>34918</v>
      </c>
      <c r="I37" s="114">
        <v>34097</v>
      </c>
      <c r="J37" s="140">
        <v>34206</v>
      </c>
      <c r="K37" s="114">
        <v>245</v>
      </c>
      <c r="L37" s="116">
        <v>0.71624861135473306</v>
      </c>
    </row>
    <row r="38" spans="1:12" s="110" customFormat="1" ht="15" customHeight="1" x14ac:dyDescent="0.2">
      <c r="A38" s="120"/>
      <c r="B38" s="119" t="s">
        <v>182</v>
      </c>
      <c r="C38" s="258"/>
      <c r="E38" s="113">
        <v>26.485476452354764</v>
      </c>
      <c r="F38" s="115">
        <v>42381</v>
      </c>
      <c r="G38" s="114">
        <v>42329</v>
      </c>
      <c r="H38" s="114">
        <v>42000</v>
      </c>
      <c r="I38" s="114">
        <v>41772</v>
      </c>
      <c r="J38" s="140">
        <v>41388</v>
      </c>
      <c r="K38" s="114">
        <v>993</v>
      </c>
      <c r="L38" s="116">
        <v>2.3992461583067555</v>
      </c>
    </row>
    <row r="39" spans="1:12" s="110" customFormat="1" ht="15" customHeight="1" x14ac:dyDescent="0.2">
      <c r="A39" s="120"/>
      <c r="B39" s="119"/>
      <c r="C39" s="258" t="s">
        <v>106</v>
      </c>
      <c r="E39" s="113">
        <v>19.756494655623982</v>
      </c>
      <c r="F39" s="115">
        <v>8373</v>
      </c>
      <c r="G39" s="114">
        <v>8325</v>
      </c>
      <c r="H39" s="114">
        <v>8224</v>
      </c>
      <c r="I39" s="114">
        <v>8253</v>
      </c>
      <c r="J39" s="140">
        <v>7976</v>
      </c>
      <c r="K39" s="114">
        <v>397</v>
      </c>
      <c r="L39" s="116">
        <v>4.9774322968906723</v>
      </c>
    </row>
    <row r="40" spans="1:12" s="110" customFormat="1" ht="15" customHeight="1" x14ac:dyDescent="0.2">
      <c r="A40" s="120"/>
      <c r="B40" s="119"/>
      <c r="C40" s="258" t="s">
        <v>107</v>
      </c>
      <c r="E40" s="113">
        <v>80.243505344376018</v>
      </c>
      <c r="F40" s="115">
        <v>34008</v>
      </c>
      <c r="G40" s="114">
        <v>34004</v>
      </c>
      <c r="H40" s="114">
        <v>33776</v>
      </c>
      <c r="I40" s="114">
        <v>33519</v>
      </c>
      <c r="J40" s="140">
        <v>33412</v>
      </c>
      <c r="K40" s="114">
        <v>596</v>
      </c>
      <c r="L40" s="116">
        <v>1.7837902549982043</v>
      </c>
    </row>
    <row r="41" spans="1:12" s="110" customFormat="1" ht="24.75" customHeight="1" x14ac:dyDescent="0.2">
      <c r="A41" s="606" t="s">
        <v>518</v>
      </c>
      <c r="B41" s="607"/>
      <c r="C41" s="607"/>
      <c r="D41" s="608"/>
      <c r="E41" s="113">
        <v>4.1645835416458352</v>
      </c>
      <c r="F41" s="115">
        <v>6664</v>
      </c>
      <c r="G41" s="114">
        <v>7346</v>
      </c>
      <c r="H41" s="114">
        <v>7422</v>
      </c>
      <c r="I41" s="114">
        <v>6369</v>
      </c>
      <c r="J41" s="140">
        <v>6581</v>
      </c>
      <c r="K41" s="114">
        <v>83</v>
      </c>
      <c r="L41" s="116">
        <v>1.2612065035708859</v>
      </c>
    </row>
    <row r="42" spans="1:12" s="110" customFormat="1" ht="15" customHeight="1" x14ac:dyDescent="0.2">
      <c r="A42" s="120"/>
      <c r="B42" s="119"/>
      <c r="C42" s="258" t="s">
        <v>106</v>
      </c>
      <c r="E42" s="113">
        <v>60.819327731092436</v>
      </c>
      <c r="F42" s="115">
        <v>4053</v>
      </c>
      <c r="G42" s="114">
        <v>4586</v>
      </c>
      <c r="H42" s="114">
        <v>4616</v>
      </c>
      <c r="I42" s="114">
        <v>3811</v>
      </c>
      <c r="J42" s="140">
        <v>3958</v>
      </c>
      <c r="K42" s="114">
        <v>95</v>
      </c>
      <c r="L42" s="116">
        <v>2.4002021222839818</v>
      </c>
    </row>
    <row r="43" spans="1:12" s="110" customFormat="1" ht="15" customHeight="1" x14ac:dyDescent="0.2">
      <c r="A43" s="123"/>
      <c r="B43" s="124"/>
      <c r="C43" s="260" t="s">
        <v>107</v>
      </c>
      <c r="D43" s="261"/>
      <c r="E43" s="125">
        <v>39.180672268907564</v>
      </c>
      <c r="F43" s="143">
        <v>2611</v>
      </c>
      <c r="G43" s="144">
        <v>2760</v>
      </c>
      <c r="H43" s="144">
        <v>2806</v>
      </c>
      <c r="I43" s="144">
        <v>2558</v>
      </c>
      <c r="J43" s="145">
        <v>2623</v>
      </c>
      <c r="K43" s="144">
        <v>-12</v>
      </c>
      <c r="L43" s="146">
        <v>-0.45749142203583681</v>
      </c>
    </row>
    <row r="44" spans="1:12" s="110" customFormat="1" ht="45.75" customHeight="1" x14ac:dyDescent="0.2">
      <c r="A44" s="606" t="s">
        <v>191</v>
      </c>
      <c r="B44" s="607"/>
      <c r="C44" s="607"/>
      <c r="D44" s="608"/>
      <c r="E44" s="113">
        <v>0.51994800519948003</v>
      </c>
      <c r="F44" s="115">
        <v>832</v>
      </c>
      <c r="G44" s="114">
        <v>843</v>
      </c>
      <c r="H44" s="114">
        <v>842</v>
      </c>
      <c r="I44" s="114">
        <v>820</v>
      </c>
      <c r="J44" s="140">
        <v>807</v>
      </c>
      <c r="K44" s="114">
        <v>25</v>
      </c>
      <c r="L44" s="116">
        <v>3.0978934324659231</v>
      </c>
    </row>
    <row r="45" spans="1:12" s="110" customFormat="1" ht="15" customHeight="1" x14ac:dyDescent="0.2">
      <c r="A45" s="120"/>
      <c r="B45" s="119"/>
      <c r="C45" s="258" t="s">
        <v>106</v>
      </c>
      <c r="E45" s="113">
        <v>58.052884615384613</v>
      </c>
      <c r="F45" s="115">
        <v>483</v>
      </c>
      <c r="G45" s="114">
        <v>491</v>
      </c>
      <c r="H45" s="114">
        <v>491</v>
      </c>
      <c r="I45" s="114">
        <v>474</v>
      </c>
      <c r="J45" s="140">
        <v>463</v>
      </c>
      <c r="K45" s="114">
        <v>20</v>
      </c>
      <c r="L45" s="116">
        <v>4.319654427645788</v>
      </c>
    </row>
    <row r="46" spans="1:12" s="110" customFormat="1" ht="15" customHeight="1" x14ac:dyDescent="0.2">
      <c r="A46" s="123"/>
      <c r="B46" s="124"/>
      <c r="C46" s="260" t="s">
        <v>107</v>
      </c>
      <c r="D46" s="261"/>
      <c r="E46" s="125">
        <v>41.947115384615387</v>
      </c>
      <c r="F46" s="143">
        <v>349</v>
      </c>
      <c r="G46" s="144">
        <v>352</v>
      </c>
      <c r="H46" s="144">
        <v>351</v>
      </c>
      <c r="I46" s="144">
        <v>346</v>
      </c>
      <c r="J46" s="145">
        <v>344</v>
      </c>
      <c r="K46" s="144">
        <v>5</v>
      </c>
      <c r="L46" s="146">
        <v>1.4534883720930232</v>
      </c>
    </row>
    <row r="47" spans="1:12" s="110" customFormat="1" ht="39" customHeight="1" x14ac:dyDescent="0.2">
      <c r="A47" s="606" t="s">
        <v>519</v>
      </c>
      <c r="B47" s="610"/>
      <c r="C47" s="610"/>
      <c r="D47" s="611"/>
      <c r="E47" s="113">
        <v>0.24060093990600939</v>
      </c>
      <c r="F47" s="115">
        <v>385</v>
      </c>
      <c r="G47" s="114">
        <v>395</v>
      </c>
      <c r="H47" s="114">
        <v>371</v>
      </c>
      <c r="I47" s="114">
        <v>334</v>
      </c>
      <c r="J47" s="140">
        <v>366</v>
      </c>
      <c r="K47" s="114">
        <v>19</v>
      </c>
      <c r="L47" s="116">
        <v>5.1912568306010929</v>
      </c>
    </row>
    <row r="48" spans="1:12" s="110" customFormat="1" ht="15" customHeight="1" x14ac:dyDescent="0.2">
      <c r="A48" s="120"/>
      <c r="B48" s="119"/>
      <c r="C48" s="258" t="s">
        <v>106</v>
      </c>
      <c r="E48" s="113">
        <v>40.779220779220779</v>
      </c>
      <c r="F48" s="115">
        <v>157</v>
      </c>
      <c r="G48" s="114">
        <v>165</v>
      </c>
      <c r="H48" s="114">
        <v>156</v>
      </c>
      <c r="I48" s="114">
        <v>142</v>
      </c>
      <c r="J48" s="140">
        <v>154</v>
      </c>
      <c r="K48" s="114">
        <v>3</v>
      </c>
      <c r="L48" s="116">
        <v>1.948051948051948</v>
      </c>
    </row>
    <row r="49" spans="1:12" s="110" customFormat="1" ht="15" customHeight="1" x14ac:dyDescent="0.2">
      <c r="A49" s="123"/>
      <c r="B49" s="124"/>
      <c r="C49" s="260" t="s">
        <v>107</v>
      </c>
      <c r="D49" s="261"/>
      <c r="E49" s="125">
        <v>59.220779220779221</v>
      </c>
      <c r="F49" s="143">
        <v>228</v>
      </c>
      <c r="G49" s="144">
        <v>230</v>
      </c>
      <c r="H49" s="144">
        <v>215</v>
      </c>
      <c r="I49" s="144">
        <v>192</v>
      </c>
      <c r="J49" s="145">
        <v>212</v>
      </c>
      <c r="K49" s="144">
        <v>16</v>
      </c>
      <c r="L49" s="146">
        <v>7.5471698113207548</v>
      </c>
    </row>
    <row r="50" spans="1:12" s="110" customFormat="1" ht="24.95" customHeight="1" x14ac:dyDescent="0.2">
      <c r="A50" s="612" t="s">
        <v>192</v>
      </c>
      <c r="B50" s="613"/>
      <c r="C50" s="613"/>
      <c r="D50" s="614"/>
      <c r="E50" s="262">
        <v>14.322942705729426</v>
      </c>
      <c r="F50" s="263">
        <v>22919</v>
      </c>
      <c r="G50" s="264">
        <v>23355</v>
      </c>
      <c r="H50" s="264">
        <v>23533</v>
      </c>
      <c r="I50" s="264">
        <v>21893</v>
      </c>
      <c r="J50" s="265">
        <v>22284</v>
      </c>
      <c r="K50" s="263">
        <v>635</v>
      </c>
      <c r="L50" s="266">
        <v>2.8495781726799496</v>
      </c>
    </row>
    <row r="51" spans="1:12" s="110" customFormat="1" ht="15" customHeight="1" x14ac:dyDescent="0.2">
      <c r="A51" s="120"/>
      <c r="B51" s="119"/>
      <c r="C51" s="258" t="s">
        <v>106</v>
      </c>
      <c r="E51" s="113">
        <v>58.108992538941493</v>
      </c>
      <c r="F51" s="115">
        <v>13318</v>
      </c>
      <c r="G51" s="114">
        <v>13589</v>
      </c>
      <c r="H51" s="114">
        <v>13800</v>
      </c>
      <c r="I51" s="114">
        <v>12881</v>
      </c>
      <c r="J51" s="140">
        <v>13019</v>
      </c>
      <c r="K51" s="114">
        <v>299</v>
      </c>
      <c r="L51" s="116">
        <v>2.2966433673861282</v>
      </c>
    </row>
    <row r="52" spans="1:12" s="110" customFormat="1" ht="15" customHeight="1" x14ac:dyDescent="0.2">
      <c r="A52" s="120"/>
      <c r="B52" s="119"/>
      <c r="C52" s="258" t="s">
        <v>107</v>
      </c>
      <c r="E52" s="113">
        <v>41.891007461058507</v>
      </c>
      <c r="F52" s="115">
        <v>9601</v>
      </c>
      <c r="G52" s="114">
        <v>9766</v>
      </c>
      <c r="H52" s="114">
        <v>9733</v>
      </c>
      <c r="I52" s="114">
        <v>9012</v>
      </c>
      <c r="J52" s="140">
        <v>9265</v>
      </c>
      <c r="K52" s="114">
        <v>336</v>
      </c>
      <c r="L52" s="116">
        <v>3.6265515380464111</v>
      </c>
    </row>
    <row r="53" spans="1:12" s="110" customFormat="1" ht="15" customHeight="1" x14ac:dyDescent="0.2">
      <c r="A53" s="120"/>
      <c r="B53" s="119"/>
      <c r="C53" s="258" t="s">
        <v>187</v>
      </c>
      <c r="D53" s="110" t="s">
        <v>193</v>
      </c>
      <c r="E53" s="113">
        <v>20.694620184126705</v>
      </c>
      <c r="F53" s="115">
        <v>4743</v>
      </c>
      <c r="G53" s="114">
        <v>5437</v>
      </c>
      <c r="H53" s="114">
        <v>5558</v>
      </c>
      <c r="I53" s="114">
        <v>4291</v>
      </c>
      <c r="J53" s="140">
        <v>4634</v>
      </c>
      <c r="K53" s="114">
        <v>109</v>
      </c>
      <c r="L53" s="116">
        <v>2.3521795425118688</v>
      </c>
    </row>
    <row r="54" spans="1:12" s="110" customFormat="1" ht="15" customHeight="1" x14ac:dyDescent="0.2">
      <c r="A54" s="120"/>
      <c r="B54" s="119"/>
      <c r="D54" s="267" t="s">
        <v>194</v>
      </c>
      <c r="E54" s="113">
        <v>62.449926207041955</v>
      </c>
      <c r="F54" s="115">
        <v>2962</v>
      </c>
      <c r="G54" s="114">
        <v>3389</v>
      </c>
      <c r="H54" s="114">
        <v>3490</v>
      </c>
      <c r="I54" s="114">
        <v>2707</v>
      </c>
      <c r="J54" s="140">
        <v>2896</v>
      </c>
      <c r="K54" s="114">
        <v>66</v>
      </c>
      <c r="L54" s="116">
        <v>2.2790055248618786</v>
      </c>
    </row>
    <row r="55" spans="1:12" s="110" customFormat="1" ht="15" customHeight="1" x14ac:dyDescent="0.2">
      <c r="A55" s="120"/>
      <c r="B55" s="119"/>
      <c r="D55" s="267" t="s">
        <v>195</v>
      </c>
      <c r="E55" s="113">
        <v>37.550073792958045</v>
      </c>
      <c r="F55" s="115">
        <v>1781</v>
      </c>
      <c r="G55" s="114">
        <v>2048</v>
      </c>
      <c r="H55" s="114">
        <v>2068</v>
      </c>
      <c r="I55" s="114">
        <v>1584</v>
      </c>
      <c r="J55" s="140">
        <v>1738</v>
      </c>
      <c r="K55" s="114">
        <v>43</v>
      </c>
      <c r="L55" s="116">
        <v>2.4741081703107017</v>
      </c>
    </row>
    <row r="56" spans="1:12" s="110" customFormat="1" ht="15" customHeight="1" x14ac:dyDescent="0.2">
      <c r="A56" s="120"/>
      <c r="B56" s="119" t="s">
        <v>196</v>
      </c>
      <c r="C56" s="258"/>
      <c r="E56" s="113">
        <v>59.682781721827816</v>
      </c>
      <c r="F56" s="115">
        <v>95502</v>
      </c>
      <c r="G56" s="114">
        <v>95630</v>
      </c>
      <c r="H56" s="114">
        <v>95808</v>
      </c>
      <c r="I56" s="114">
        <v>95459</v>
      </c>
      <c r="J56" s="140">
        <v>95100</v>
      </c>
      <c r="K56" s="114">
        <v>402</v>
      </c>
      <c r="L56" s="116">
        <v>0.4227129337539432</v>
      </c>
    </row>
    <row r="57" spans="1:12" s="110" customFormat="1" ht="15" customHeight="1" x14ac:dyDescent="0.2">
      <c r="A57" s="120"/>
      <c r="B57" s="119"/>
      <c r="C57" s="258" t="s">
        <v>106</v>
      </c>
      <c r="E57" s="113">
        <v>54.542313249984296</v>
      </c>
      <c r="F57" s="115">
        <v>52089</v>
      </c>
      <c r="G57" s="114">
        <v>52211</v>
      </c>
      <c r="H57" s="114">
        <v>52235</v>
      </c>
      <c r="I57" s="114">
        <v>52083</v>
      </c>
      <c r="J57" s="140">
        <v>51833</v>
      </c>
      <c r="K57" s="114">
        <v>256</v>
      </c>
      <c r="L57" s="116">
        <v>0.49389385140740455</v>
      </c>
    </row>
    <row r="58" spans="1:12" s="110" customFormat="1" ht="15" customHeight="1" x14ac:dyDescent="0.2">
      <c r="A58" s="120"/>
      <c r="B58" s="119"/>
      <c r="C58" s="258" t="s">
        <v>107</v>
      </c>
      <c r="E58" s="113">
        <v>45.457686750015704</v>
      </c>
      <c r="F58" s="115">
        <v>43413</v>
      </c>
      <c r="G58" s="114">
        <v>43419</v>
      </c>
      <c r="H58" s="114">
        <v>43573</v>
      </c>
      <c r="I58" s="114">
        <v>43376</v>
      </c>
      <c r="J58" s="140">
        <v>43267</v>
      </c>
      <c r="K58" s="114">
        <v>146</v>
      </c>
      <c r="L58" s="116">
        <v>0.33743961910925185</v>
      </c>
    </row>
    <row r="59" spans="1:12" s="110" customFormat="1" ht="15" customHeight="1" x14ac:dyDescent="0.2">
      <c r="A59" s="120"/>
      <c r="B59" s="119"/>
      <c r="C59" s="258" t="s">
        <v>105</v>
      </c>
      <c r="D59" s="110" t="s">
        <v>197</v>
      </c>
      <c r="E59" s="113">
        <v>90.41381332328119</v>
      </c>
      <c r="F59" s="115">
        <v>86347</v>
      </c>
      <c r="G59" s="114">
        <v>86468</v>
      </c>
      <c r="H59" s="114">
        <v>86630</v>
      </c>
      <c r="I59" s="114">
        <v>86415</v>
      </c>
      <c r="J59" s="140">
        <v>86059</v>
      </c>
      <c r="K59" s="114">
        <v>288</v>
      </c>
      <c r="L59" s="116">
        <v>0.33465413262993993</v>
      </c>
    </row>
    <row r="60" spans="1:12" s="110" customFormat="1" ht="15" customHeight="1" x14ac:dyDescent="0.2">
      <c r="A60" s="120"/>
      <c r="B60" s="119"/>
      <c r="C60" s="258"/>
      <c r="D60" s="267" t="s">
        <v>198</v>
      </c>
      <c r="E60" s="113">
        <v>51.782922394524419</v>
      </c>
      <c r="F60" s="115">
        <v>44713</v>
      </c>
      <c r="G60" s="114">
        <v>44815</v>
      </c>
      <c r="H60" s="114">
        <v>44805</v>
      </c>
      <c r="I60" s="114">
        <v>44732</v>
      </c>
      <c r="J60" s="140">
        <v>44491</v>
      </c>
      <c r="K60" s="114">
        <v>222</v>
      </c>
      <c r="L60" s="116">
        <v>0.49897732125598437</v>
      </c>
    </row>
    <row r="61" spans="1:12" s="110" customFormat="1" ht="15" customHeight="1" x14ac:dyDescent="0.2">
      <c r="A61" s="120"/>
      <c r="B61" s="119"/>
      <c r="C61" s="258"/>
      <c r="D61" s="267" t="s">
        <v>199</v>
      </c>
      <c r="E61" s="113">
        <v>48.217077605475581</v>
      </c>
      <c r="F61" s="115">
        <v>41634</v>
      </c>
      <c r="G61" s="114">
        <v>41653</v>
      </c>
      <c r="H61" s="114">
        <v>41825</v>
      </c>
      <c r="I61" s="114">
        <v>41683</v>
      </c>
      <c r="J61" s="140">
        <v>41568</v>
      </c>
      <c r="K61" s="114">
        <v>66</v>
      </c>
      <c r="L61" s="116">
        <v>0.15877598152424943</v>
      </c>
    </row>
    <row r="62" spans="1:12" s="110" customFormat="1" ht="15" customHeight="1" x14ac:dyDescent="0.2">
      <c r="A62" s="120"/>
      <c r="B62" s="119"/>
      <c r="C62" s="258"/>
      <c r="D62" s="258" t="s">
        <v>200</v>
      </c>
      <c r="E62" s="113">
        <v>9.5861866767188122</v>
      </c>
      <c r="F62" s="115">
        <v>9155</v>
      </c>
      <c r="G62" s="114">
        <v>9162</v>
      </c>
      <c r="H62" s="114">
        <v>9178</v>
      </c>
      <c r="I62" s="114">
        <v>9044</v>
      </c>
      <c r="J62" s="140">
        <v>9041</v>
      </c>
      <c r="K62" s="114">
        <v>114</v>
      </c>
      <c r="L62" s="116">
        <v>1.2609224643291672</v>
      </c>
    </row>
    <row r="63" spans="1:12" s="110" customFormat="1" ht="15" customHeight="1" x14ac:dyDescent="0.2">
      <c r="A63" s="120"/>
      <c r="B63" s="119"/>
      <c r="C63" s="258"/>
      <c r="D63" s="267" t="s">
        <v>198</v>
      </c>
      <c r="E63" s="113">
        <v>80.567995630802841</v>
      </c>
      <c r="F63" s="115">
        <v>7376</v>
      </c>
      <c r="G63" s="114">
        <v>7396</v>
      </c>
      <c r="H63" s="114">
        <v>7430</v>
      </c>
      <c r="I63" s="114">
        <v>7351</v>
      </c>
      <c r="J63" s="140">
        <v>7342</v>
      </c>
      <c r="K63" s="114">
        <v>34</v>
      </c>
      <c r="L63" s="116">
        <v>0.46308907654590031</v>
      </c>
    </row>
    <row r="64" spans="1:12" s="110" customFormat="1" ht="15" customHeight="1" x14ac:dyDescent="0.2">
      <c r="A64" s="120"/>
      <c r="B64" s="119"/>
      <c r="C64" s="258"/>
      <c r="D64" s="267" t="s">
        <v>199</v>
      </c>
      <c r="E64" s="113">
        <v>19.432004369197159</v>
      </c>
      <c r="F64" s="115">
        <v>1779</v>
      </c>
      <c r="G64" s="114">
        <v>1766</v>
      </c>
      <c r="H64" s="114">
        <v>1748</v>
      </c>
      <c r="I64" s="114">
        <v>1693</v>
      </c>
      <c r="J64" s="140">
        <v>1699</v>
      </c>
      <c r="K64" s="114">
        <v>80</v>
      </c>
      <c r="L64" s="116">
        <v>4.7086521483225425</v>
      </c>
    </row>
    <row r="65" spans="1:12" s="110" customFormat="1" ht="15" customHeight="1" x14ac:dyDescent="0.2">
      <c r="A65" s="120"/>
      <c r="B65" s="119" t="s">
        <v>201</v>
      </c>
      <c r="C65" s="258"/>
      <c r="E65" s="113">
        <v>16.87956204379562</v>
      </c>
      <c r="F65" s="115">
        <v>27010</v>
      </c>
      <c r="G65" s="114">
        <v>26842</v>
      </c>
      <c r="H65" s="114">
        <v>26625</v>
      </c>
      <c r="I65" s="114">
        <v>26417</v>
      </c>
      <c r="J65" s="140">
        <v>25956</v>
      </c>
      <c r="K65" s="114">
        <v>1054</v>
      </c>
      <c r="L65" s="116">
        <v>4.0607181383880411</v>
      </c>
    </row>
    <row r="66" spans="1:12" s="110" customFormat="1" ht="15" customHeight="1" x14ac:dyDescent="0.2">
      <c r="A66" s="120"/>
      <c r="B66" s="119"/>
      <c r="C66" s="258" t="s">
        <v>106</v>
      </c>
      <c r="E66" s="113">
        <v>63.783783783783782</v>
      </c>
      <c r="F66" s="115">
        <v>17228</v>
      </c>
      <c r="G66" s="114">
        <v>17142</v>
      </c>
      <c r="H66" s="114">
        <v>16978</v>
      </c>
      <c r="I66" s="114">
        <v>16873</v>
      </c>
      <c r="J66" s="140">
        <v>16589</v>
      </c>
      <c r="K66" s="114">
        <v>639</v>
      </c>
      <c r="L66" s="116">
        <v>3.8519500874073183</v>
      </c>
    </row>
    <row r="67" spans="1:12" s="110" customFormat="1" ht="15" customHeight="1" x14ac:dyDescent="0.2">
      <c r="A67" s="120"/>
      <c r="B67" s="119"/>
      <c r="C67" s="258" t="s">
        <v>107</v>
      </c>
      <c r="E67" s="113">
        <v>36.216216216216218</v>
      </c>
      <c r="F67" s="115">
        <v>9782</v>
      </c>
      <c r="G67" s="114">
        <v>9700</v>
      </c>
      <c r="H67" s="114">
        <v>9647</v>
      </c>
      <c r="I67" s="114">
        <v>9544</v>
      </c>
      <c r="J67" s="140">
        <v>9367</v>
      </c>
      <c r="K67" s="114">
        <v>415</v>
      </c>
      <c r="L67" s="116">
        <v>4.4304473150421693</v>
      </c>
    </row>
    <row r="68" spans="1:12" s="110" customFormat="1" ht="15" customHeight="1" x14ac:dyDescent="0.2">
      <c r="A68" s="120"/>
      <c r="B68" s="119"/>
      <c r="C68" s="258" t="s">
        <v>105</v>
      </c>
      <c r="D68" s="110" t="s">
        <v>202</v>
      </c>
      <c r="E68" s="113">
        <v>16.949278045168455</v>
      </c>
      <c r="F68" s="115">
        <v>4578</v>
      </c>
      <c r="G68" s="114">
        <v>4460</v>
      </c>
      <c r="H68" s="114">
        <v>4359</v>
      </c>
      <c r="I68" s="114">
        <v>4319</v>
      </c>
      <c r="J68" s="140">
        <v>4034</v>
      </c>
      <c r="K68" s="114">
        <v>544</v>
      </c>
      <c r="L68" s="116">
        <v>13.485374318294497</v>
      </c>
    </row>
    <row r="69" spans="1:12" s="110" customFormat="1" ht="15" customHeight="1" x14ac:dyDescent="0.2">
      <c r="A69" s="120"/>
      <c r="B69" s="119"/>
      <c r="C69" s="258"/>
      <c r="D69" s="267" t="s">
        <v>198</v>
      </c>
      <c r="E69" s="113">
        <v>57.776321537789428</v>
      </c>
      <c r="F69" s="115">
        <v>2645</v>
      </c>
      <c r="G69" s="114">
        <v>2579</v>
      </c>
      <c r="H69" s="114">
        <v>2497</v>
      </c>
      <c r="I69" s="114">
        <v>2487</v>
      </c>
      <c r="J69" s="140">
        <v>2318</v>
      </c>
      <c r="K69" s="114">
        <v>327</v>
      </c>
      <c r="L69" s="116">
        <v>14.106988783433994</v>
      </c>
    </row>
    <row r="70" spans="1:12" s="110" customFormat="1" ht="15" customHeight="1" x14ac:dyDescent="0.2">
      <c r="A70" s="120"/>
      <c r="B70" s="119"/>
      <c r="C70" s="258"/>
      <c r="D70" s="267" t="s">
        <v>199</v>
      </c>
      <c r="E70" s="113">
        <v>42.223678462210572</v>
      </c>
      <c r="F70" s="115">
        <v>1933</v>
      </c>
      <c r="G70" s="114">
        <v>1881</v>
      </c>
      <c r="H70" s="114">
        <v>1862</v>
      </c>
      <c r="I70" s="114">
        <v>1832</v>
      </c>
      <c r="J70" s="140">
        <v>1716</v>
      </c>
      <c r="K70" s="114">
        <v>217</v>
      </c>
      <c r="L70" s="116">
        <v>12.645687645687646</v>
      </c>
    </row>
    <row r="71" spans="1:12" s="110" customFormat="1" ht="15" customHeight="1" x14ac:dyDescent="0.2">
      <c r="A71" s="120"/>
      <c r="B71" s="119"/>
      <c r="C71" s="258"/>
      <c r="D71" s="110" t="s">
        <v>203</v>
      </c>
      <c r="E71" s="113">
        <v>72.939651980747868</v>
      </c>
      <c r="F71" s="115">
        <v>19701</v>
      </c>
      <c r="G71" s="114">
        <v>19612</v>
      </c>
      <c r="H71" s="114">
        <v>19508</v>
      </c>
      <c r="I71" s="114">
        <v>19410</v>
      </c>
      <c r="J71" s="140">
        <v>19245</v>
      </c>
      <c r="K71" s="114">
        <v>456</v>
      </c>
      <c r="L71" s="116">
        <v>2.3694466095089632</v>
      </c>
    </row>
    <row r="72" spans="1:12" s="110" customFormat="1" ht="15" customHeight="1" x14ac:dyDescent="0.2">
      <c r="A72" s="120"/>
      <c r="B72" s="119"/>
      <c r="C72" s="258"/>
      <c r="D72" s="267" t="s">
        <v>198</v>
      </c>
      <c r="E72" s="113">
        <v>64.484036343332832</v>
      </c>
      <c r="F72" s="115">
        <v>12704</v>
      </c>
      <c r="G72" s="114">
        <v>12650</v>
      </c>
      <c r="H72" s="114">
        <v>12582</v>
      </c>
      <c r="I72" s="114">
        <v>12541</v>
      </c>
      <c r="J72" s="140">
        <v>12443</v>
      </c>
      <c r="K72" s="114">
        <v>261</v>
      </c>
      <c r="L72" s="116">
        <v>2.0975648959254198</v>
      </c>
    </row>
    <row r="73" spans="1:12" s="110" customFormat="1" ht="15" customHeight="1" x14ac:dyDescent="0.2">
      <c r="A73" s="120"/>
      <c r="B73" s="119"/>
      <c r="C73" s="258"/>
      <c r="D73" s="267" t="s">
        <v>199</v>
      </c>
      <c r="E73" s="113">
        <v>35.515963656667175</v>
      </c>
      <c r="F73" s="115">
        <v>6997</v>
      </c>
      <c r="G73" s="114">
        <v>6962</v>
      </c>
      <c r="H73" s="114">
        <v>6926</v>
      </c>
      <c r="I73" s="114">
        <v>6869</v>
      </c>
      <c r="J73" s="140">
        <v>6802</v>
      </c>
      <c r="K73" s="114">
        <v>195</v>
      </c>
      <c r="L73" s="116">
        <v>2.8668038812114083</v>
      </c>
    </row>
    <row r="74" spans="1:12" s="110" customFormat="1" ht="15" customHeight="1" x14ac:dyDescent="0.2">
      <c r="A74" s="120"/>
      <c r="B74" s="119"/>
      <c r="C74" s="258"/>
      <c r="D74" s="110" t="s">
        <v>204</v>
      </c>
      <c r="E74" s="113">
        <v>10.111069974083673</v>
      </c>
      <c r="F74" s="115">
        <v>2731</v>
      </c>
      <c r="G74" s="114">
        <v>2770</v>
      </c>
      <c r="H74" s="114">
        <v>2758</v>
      </c>
      <c r="I74" s="114">
        <v>2688</v>
      </c>
      <c r="J74" s="140">
        <v>2677</v>
      </c>
      <c r="K74" s="114">
        <v>54</v>
      </c>
      <c r="L74" s="116">
        <v>2.0171834142697049</v>
      </c>
    </row>
    <row r="75" spans="1:12" s="110" customFormat="1" ht="15" customHeight="1" x14ac:dyDescent="0.2">
      <c r="A75" s="120"/>
      <c r="B75" s="119"/>
      <c r="C75" s="258"/>
      <c r="D75" s="267" t="s">
        <v>198</v>
      </c>
      <c r="E75" s="113">
        <v>68.8026363969242</v>
      </c>
      <c r="F75" s="115">
        <v>1879</v>
      </c>
      <c r="G75" s="114">
        <v>1913</v>
      </c>
      <c r="H75" s="114">
        <v>1899</v>
      </c>
      <c r="I75" s="114">
        <v>1845</v>
      </c>
      <c r="J75" s="140">
        <v>1828</v>
      </c>
      <c r="K75" s="114">
        <v>51</v>
      </c>
      <c r="L75" s="116">
        <v>2.7899343544857769</v>
      </c>
    </row>
    <row r="76" spans="1:12" s="110" customFormat="1" ht="15" customHeight="1" x14ac:dyDescent="0.2">
      <c r="A76" s="120"/>
      <c r="B76" s="119"/>
      <c r="C76" s="258"/>
      <c r="D76" s="267" t="s">
        <v>199</v>
      </c>
      <c r="E76" s="113">
        <v>31.197363603075797</v>
      </c>
      <c r="F76" s="115">
        <v>852</v>
      </c>
      <c r="G76" s="114">
        <v>857</v>
      </c>
      <c r="H76" s="114">
        <v>859</v>
      </c>
      <c r="I76" s="114">
        <v>843</v>
      </c>
      <c r="J76" s="140">
        <v>849</v>
      </c>
      <c r="K76" s="114">
        <v>3</v>
      </c>
      <c r="L76" s="116">
        <v>0.35335689045936397</v>
      </c>
    </row>
    <row r="77" spans="1:12" s="110" customFormat="1" ht="15" customHeight="1" x14ac:dyDescent="0.2">
      <c r="A77" s="533"/>
      <c r="B77" s="119" t="s">
        <v>205</v>
      </c>
      <c r="C77" s="268"/>
      <c r="D77" s="182"/>
      <c r="E77" s="113">
        <v>9.114713528647135</v>
      </c>
      <c r="F77" s="115">
        <v>14585</v>
      </c>
      <c r="G77" s="114">
        <v>14627</v>
      </c>
      <c r="H77" s="114">
        <v>14910</v>
      </c>
      <c r="I77" s="114">
        <v>14665</v>
      </c>
      <c r="J77" s="140">
        <v>14637</v>
      </c>
      <c r="K77" s="114">
        <v>-52</v>
      </c>
      <c r="L77" s="116">
        <v>-0.3552640568422491</v>
      </c>
    </row>
    <row r="78" spans="1:12" s="110" customFormat="1" ht="15" customHeight="1" x14ac:dyDescent="0.2">
      <c r="A78" s="120"/>
      <c r="B78" s="119"/>
      <c r="C78" s="268" t="s">
        <v>106</v>
      </c>
      <c r="D78" s="182"/>
      <c r="E78" s="113">
        <v>61.172437435721633</v>
      </c>
      <c r="F78" s="115">
        <v>8922</v>
      </c>
      <c r="G78" s="114">
        <v>8928</v>
      </c>
      <c r="H78" s="114">
        <v>9169</v>
      </c>
      <c r="I78" s="114">
        <v>8981</v>
      </c>
      <c r="J78" s="140">
        <v>8918</v>
      </c>
      <c r="K78" s="114">
        <v>4</v>
      </c>
      <c r="L78" s="116">
        <v>4.4853106077595871E-2</v>
      </c>
    </row>
    <row r="79" spans="1:12" s="110" customFormat="1" ht="15" customHeight="1" x14ac:dyDescent="0.2">
      <c r="A79" s="123"/>
      <c r="B79" s="124"/>
      <c r="C79" s="260" t="s">
        <v>107</v>
      </c>
      <c r="D79" s="261"/>
      <c r="E79" s="125">
        <v>38.827562564278367</v>
      </c>
      <c r="F79" s="143">
        <v>5663</v>
      </c>
      <c r="G79" s="144">
        <v>5699</v>
      </c>
      <c r="H79" s="144">
        <v>5741</v>
      </c>
      <c r="I79" s="144">
        <v>5684</v>
      </c>
      <c r="J79" s="145">
        <v>5719</v>
      </c>
      <c r="K79" s="144">
        <v>-56</v>
      </c>
      <c r="L79" s="146">
        <v>-0.97919216646266827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160016</v>
      </c>
      <c r="E11" s="114">
        <v>160454</v>
      </c>
      <c r="F11" s="114">
        <v>160876</v>
      </c>
      <c r="G11" s="114">
        <v>158434</v>
      </c>
      <c r="H11" s="140">
        <v>157977</v>
      </c>
      <c r="I11" s="115">
        <v>2039</v>
      </c>
      <c r="J11" s="116">
        <v>1.2906942149806617</v>
      </c>
    </row>
    <row r="12" spans="1:15" s="110" customFormat="1" ht="24.95" customHeight="1" x14ac:dyDescent="0.2">
      <c r="A12" s="193" t="s">
        <v>132</v>
      </c>
      <c r="B12" s="194" t="s">
        <v>133</v>
      </c>
      <c r="C12" s="113">
        <v>0.33809119088091188</v>
      </c>
      <c r="D12" s="115">
        <v>541</v>
      </c>
      <c r="E12" s="114">
        <v>490</v>
      </c>
      <c r="F12" s="114">
        <v>648</v>
      </c>
      <c r="G12" s="114">
        <v>611</v>
      </c>
      <c r="H12" s="140">
        <v>518</v>
      </c>
      <c r="I12" s="115">
        <v>23</v>
      </c>
      <c r="J12" s="116">
        <v>4.4401544401544397</v>
      </c>
    </row>
    <row r="13" spans="1:15" s="110" customFormat="1" ht="24.95" customHeight="1" x14ac:dyDescent="0.2">
      <c r="A13" s="193" t="s">
        <v>134</v>
      </c>
      <c r="B13" s="199" t="s">
        <v>214</v>
      </c>
      <c r="C13" s="113">
        <v>2.0635436456354364</v>
      </c>
      <c r="D13" s="115">
        <v>3302</v>
      </c>
      <c r="E13" s="114">
        <v>3264</v>
      </c>
      <c r="F13" s="114">
        <v>3247</v>
      </c>
      <c r="G13" s="114">
        <v>3219</v>
      </c>
      <c r="H13" s="140">
        <v>2501</v>
      </c>
      <c r="I13" s="115">
        <v>801</v>
      </c>
      <c r="J13" s="116">
        <v>32.027189124350258</v>
      </c>
    </row>
    <row r="14" spans="1:15" s="287" customFormat="1" ht="24" customHeight="1" x14ac:dyDescent="0.2">
      <c r="A14" s="193" t="s">
        <v>215</v>
      </c>
      <c r="B14" s="199" t="s">
        <v>137</v>
      </c>
      <c r="C14" s="113">
        <v>27.026672332766722</v>
      </c>
      <c r="D14" s="115">
        <v>43247</v>
      </c>
      <c r="E14" s="114">
        <v>43611</v>
      </c>
      <c r="F14" s="114">
        <v>43795</v>
      </c>
      <c r="G14" s="114">
        <v>43379</v>
      </c>
      <c r="H14" s="140">
        <v>44040</v>
      </c>
      <c r="I14" s="115">
        <v>-793</v>
      </c>
      <c r="J14" s="116">
        <v>-1.8006357856494097</v>
      </c>
      <c r="K14" s="110"/>
      <c r="L14" s="110"/>
      <c r="M14" s="110"/>
      <c r="N14" s="110"/>
      <c r="O14" s="110"/>
    </row>
    <row r="15" spans="1:15" s="110" customFormat="1" ht="24.75" customHeight="1" x14ac:dyDescent="0.2">
      <c r="A15" s="193" t="s">
        <v>216</v>
      </c>
      <c r="B15" s="199" t="s">
        <v>217</v>
      </c>
      <c r="C15" s="113">
        <v>3.635886411358864</v>
      </c>
      <c r="D15" s="115">
        <v>5818</v>
      </c>
      <c r="E15" s="114">
        <v>5801</v>
      </c>
      <c r="F15" s="114">
        <v>5801</v>
      </c>
      <c r="G15" s="114">
        <v>5728</v>
      </c>
      <c r="H15" s="140">
        <v>5766</v>
      </c>
      <c r="I15" s="115">
        <v>52</v>
      </c>
      <c r="J15" s="116">
        <v>0.90183836281651053</v>
      </c>
    </row>
    <row r="16" spans="1:15" s="287" customFormat="1" ht="24.95" customHeight="1" x14ac:dyDescent="0.2">
      <c r="A16" s="193" t="s">
        <v>218</v>
      </c>
      <c r="B16" s="199" t="s">
        <v>141</v>
      </c>
      <c r="C16" s="113">
        <v>19.694905509449054</v>
      </c>
      <c r="D16" s="115">
        <v>31515</v>
      </c>
      <c r="E16" s="114">
        <v>31863</v>
      </c>
      <c r="F16" s="114">
        <v>31997</v>
      </c>
      <c r="G16" s="114">
        <v>31624</v>
      </c>
      <c r="H16" s="140">
        <v>32203</v>
      </c>
      <c r="I16" s="115">
        <v>-688</v>
      </c>
      <c r="J16" s="116">
        <v>-2.1364469148837064</v>
      </c>
      <c r="K16" s="110"/>
      <c r="L16" s="110"/>
      <c r="M16" s="110"/>
      <c r="N16" s="110"/>
      <c r="O16" s="110"/>
    </row>
    <row r="17" spans="1:15" s="110" customFormat="1" ht="24.95" customHeight="1" x14ac:dyDescent="0.2">
      <c r="A17" s="193" t="s">
        <v>219</v>
      </c>
      <c r="B17" s="199" t="s">
        <v>220</v>
      </c>
      <c r="C17" s="113">
        <v>3.6958804119588042</v>
      </c>
      <c r="D17" s="115">
        <v>5914</v>
      </c>
      <c r="E17" s="114">
        <v>5947</v>
      </c>
      <c r="F17" s="114">
        <v>5997</v>
      </c>
      <c r="G17" s="114">
        <v>6027</v>
      </c>
      <c r="H17" s="140">
        <v>6071</v>
      </c>
      <c r="I17" s="115">
        <v>-157</v>
      </c>
      <c r="J17" s="116">
        <v>-2.5860648986987318</v>
      </c>
    </row>
    <row r="18" spans="1:15" s="287" customFormat="1" ht="24.95" customHeight="1" x14ac:dyDescent="0.2">
      <c r="A18" s="201" t="s">
        <v>144</v>
      </c>
      <c r="B18" s="202" t="s">
        <v>145</v>
      </c>
      <c r="C18" s="113">
        <v>6.1981301869813015</v>
      </c>
      <c r="D18" s="115">
        <v>9918</v>
      </c>
      <c r="E18" s="114">
        <v>9769</v>
      </c>
      <c r="F18" s="114">
        <v>10005</v>
      </c>
      <c r="G18" s="114">
        <v>9726</v>
      </c>
      <c r="H18" s="140">
        <v>9609</v>
      </c>
      <c r="I18" s="115">
        <v>309</v>
      </c>
      <c r="J18" s="116">
        <v>3.2157352482048078</v>
      </c>
      <c r="K18" s="110"/>
      <c r="L18" s="110"/>
      <c r="M18" s="110"/>
      <c r="N18" s="110"/>
      <c r="O18" s="110"/>
    </row>
    <row r="19" spans="1:15" s="110" customFormat="1" ht="24.95" customHeight="1" x14ac:dyDescent="0.2">
      <c r="A19" s="193" t="s">
        <v>146</v>
      </c>
      <c r="B19" s="199" t="s">
        <v>147</v>
      </c>
      <c r="C19" s="113">
        <v>12.649360063993601</v>
      </c>
      <c r="D19" s="115">
        <v>20241</v>
      </c>
      <c r="E19" s="114">
        <v>20319</v>
      </c>
      <c r="F19" s="114">
        <v>20461</v>
      </c>
      <c r="G19" s="114">
        <v>20145</v>
      </c>
      <c r="H19" s="140">
        <v>20223</v>
      </c>
      <c r="I19" s="115">
        <v>18</v>
      </c>
      <c r="J19" s="116">
        <v>8.9007565643079656E-2</v>
      </c>
    </row>
    <row r="20" spans="1:15" s="287" customFormat="1" ht="24.95" customHeight="1" x14ac:dyDescent="0.2">
      <c r="A20" s="193" t="s">
        <v>148</v>
      </c>
      <c r="B20" s="199" t="s">
        <v>149</v>
      </c>
      <c r="C20" s="113">
        <v>5.8919108089191079</v>
      </c>
      <c r="D20" s="115">
        <v>9428</v>
      </c>
      <c r="E20" s="114">
        <v>9734</v>
      </c>
      <c r="F20" s="114">
        <v>9642</v>
      </c>
      <c r="G20" s="114">
        <v>9431</v>
      </c>
      <c r="H20" s="140">
        <v>9219</v>
      </c>
      <c r="I20" s="115">
        <v>209</v>
      </c>
      <c r="J20" s="116">
        <v>2.2670571645514697</v>
      </c>
      <c r="K20" s="110"/>
      <c r="L20" s="110"/>
      <c r="M20" s="110"/>
      <c r="N20" s="110"/>
      <c r="O20" s="110"/>
    </row>
    <row r="21" spans="1:15" s="110" customFormat="1" ht="24.95" customHeight="1" x14ac:dyDescent="0.2">
      <c r="A21" s="201" t="s">
        <v>150</v>
      </c>
      <c r="B21" s="202" t="s">
        <v>151</v>
      </c>
      <c r="C21" s="113">
        <v>2.1885311468853113</v>
      </c>
      <c r="D21" s="115">
        <v>3502</v>
      </c>
      <c r="E21" s="114">
        <v>3568</v>
      </c>
      <c r="F21" s="114">
        <v>3611</v>
      </c>
      <c r="G21" s="114">
        <v>3627</v>
      </c>
      <c r="H21" s="140">
        <v>3537</v>
      </c>
      <c r="I21" s="115">
        <v>-35</v>
      </c>
      <c r="J21" s="116">
        <v>-0.98953915747808874</v>
      </c>
    </row>
    <row r="22" spans="1:15" s="110" customFormat="1" ht="24.95" customHeight="1" x14ac:dyDescent="0.2">
      <c r="A22" s="201" t="s">
        <v>152</v>
      </c>
      <c r="B22" s="199" t="s">
        <v>153</v>
      </c>
      <c r="C22" s="113">
        <v>3.8633636636336366</v>
      </c>
      <c r="D22" s="115">
        <v>6182</v>
      </c>
      <c r="E22" s="114">
        <v>6091</v>
      </c>
      <c r="F22" s="114">
        <v>5996</v>
      </c>
      <c r="G22" s="114">
        <v>5823</v>
      </c>
      <c r="H22" s="140">
        <v>5749</v>
      </c>
      <c r="I22" s="115">
        <v>433</v>
      </c>
      <c r="J22" s="116">
        <v>7.5317446512436943</v>
      </c>
    </row>
    <row r="23" spans="1:15" s="110" customFormat="1" ht="24.95" customHeight="1" x14ac:dyDescent="0.2">
      <c r="A23" s="193" t="s">
        <v>154</v>
      </c>
      <c r="B23" s="199" t="s">
        <v>155</v>
      </c>
      <c r="C23" s="113">
        <v>1.6742075792420759</v>
      </c>
      <c r="D23" s="115">
        <v>2679</v>
      </c>
      <c r="E23" s="114">
        <v>2678</v>
      </c>
      <c r="F23" s="114">
        <v>2684</v>
      </c>
      <c r="G23" s="114">
        <v>2508</v>
      </c>
      <c r="H23" s="140">
        <v>2525</v>
      </c>
      <c r="I23" s="115">
        <v>154</v>
      </c>
      <c r="J23" s="116">
        <v>6.0990099009900991</v>
      </c>
    </row>
    <row r="24" spans="1:15" s="110" customFormat="1" ht="24.95" customHeight="1" x14ac:dyDescent="0.2">
      <c r="A24" s="193" t="s">
        <v>156</v>
      </c>
      <c r="B24" s="199" t="s">
        <v>221</v>
      </c>
      <c r="C24" s="113">
        <v>10.388961103889612</v>
      </c>
      <c r="D24" s="115">
        <v>16624</v>
      </c>
      <c r="E24" s="114">
        <v>16660</v>
      </c>
      <c r="F24" s="114">
        <v>16541</v>
      </c>
      <c r="G24" s="114">
        <v>16375</v>
      </c>
      <c r="H24" s="140">
        <v>16262</v>
      </c>
      <c r="I24" s="115">
        <v>362</v>
      </c>
      <c r="J24" s="116">
        <v>2.2260484565244125</v>
      </c>
    </row>
    <row r="25" spans="1:15" s="110" customFormat="1" ht="24.95" customHeight="1" x14ac:dyDescent="0.2">
      <c r="A25" s="193" t="s">
        <v>222</v>
      </c>
      <c r="B25" s="204" t="s">
        <v>159</v>
      </c>
      <c r="C25" s="113">
        <v>4.1183381661833813</v>
      </c>
      <c r="D25" s="115">
        <v>6590</v>
      </c>
      <c r="E25" s="114">
        <v>6693</v>
      </c>
      <c r="F25" s="114">
        <v>6756</v>
      </c>
      <c r="G25" s="114">
        <v>6913</v>
      </c>
      <c r="H25" s="140">
        <v>6873</v>
      </c>
      <c r="I25" s="115">
        <v>-283</v>
      </c>
      <c r="J25" s="116">
        <v>-4.1175614724283429</v>
      </c>
    </row>
    <row r="26" spans="1:15" s="110" customFormat="1" ht="24.95" customHeight="1" x14ac:dyDescent="0.2">
      <c r="A26" s="201">
        <v>782.78300000000002</v>
      </c>
      <c r="B26" s="203" t="s">
        <v>160</v>
      </c>
      <c r="C26" s="113">
        <v>3.4690280971902809</v>
      </c>
      <c r="D26" s="115">
        <v>5551</v>
      </c>
      <c r="E26" s="114">
        <v>5319</v>
      </c>
      <c r="F26" s="114">
        <v>5382</v>
      </c>
      <c r="G26" s="114">
        <v>4911</v>
      </c>
      <c r="H26" s="140">
        <v>5451</v>
      </c>
      <c r="I26" s="115">
        <v>100</v>
      </c>
      <c r="J26" s="116">
        <v>1.83452577508714</v>
      </c>
    </row>
    <row r="27" spans="1:15" s="110" customFormat="1" ht="24.95" customHeight="1" x14ac:dyDescent="0.2">
      <c r="A27" s="193" t="s">
        <v>161</v>
      </c>
      <c r="B27" s="199" t="s">
        <v>223</v>
      </c>
      <c r="C27" s="113">
        <v>4.0114738526147384</v>
      </c>
      <c r="D27" s="115">
        <v>6419</v>
      </c>
      <c r="E27" s="114">
        <v>6445</v>
      </c>
      <c r="F27" s="114">
        <v>6433</v>
      </c>
      <c r="G27" s="114">
        <v>6356</v>
      </c>
      <c r="H27" s="140">
        <v>6285</v>
      </c>
      <c r="I27" s="115">
        <v>134</v>
      </c>
      <c r="J27" s="116">
        <v>2.1320604614160699</v>
      </c>
    </row>
    <row r="28" spans="1:15" s="110" customFormat="1" ht="24.95" customHeight="1" x14ac:dyDescent="0.2">
      <c r="A28" s="193" t="s">
        <v>163</v>
      </c>
      <c r="B28" s="199" t="s">
        <v>164</v>
      </c>
      <c r="C28" s="113">
        <v>3.1253124687531249</v>
      </c>
      <c r="D28" s="115">
        <v>5001</v>
      </c>
      <c r="E28" s="114">
        <v>4970</v>
      </c>
      <c r="F28" s="114">
        <v>4969</v>
      </c>
      <c r="G28" s="114">
        <v>4936</v>
      </c>
      <c r="H28" s="140">
        <v>4950</v>
      </c>
      <c r="I28" s="115">
        <v>51</v>
      </c>
      <c r="J28" s="116">
        <v>1.0303030303030303</v>
      </c>
    </row>
    <row r="29" spans="1:15" s="110" customFormat="1" ht="24.95" customHeight="1" x14ac:dyDescent="0.2">
      <c r="A29" s="193">
        <v>86</v>
      </c>
      <c r="B29" s="199" t="s">
        <v>165</v>
      </c>
      <c r="C29" s="113">
        <v>5.458204179582042</v>
      </c>
      <c r="D29" s="115">
        <v>8734</v>
      </c>
      <c r="E29" s="114">
        <v>8727</v>
      </c>
      <c r="F29" s="114">
        <v>8719</v>
      </c>
      <c r="G29" s="114">
        <v>8667</v>
      </c>
      <c r="H29" s="140">
        <v>8664</v>
      </c>
      <c r="I29" s="115">
        <v>70</v>
      </c>
      <c r="J29" s="116">
        <v>0.80794090489381343</v>
      </c>
    </row>
    <row r="30" spans="1:15" s="110" customFormat="1" ht="24.95" customHeight="1" x14ac:dyDescent="0.2">
      <c r="A30" s="193">
        <v>87.88</v>
      </c>
      <c r="B30" s="204" t="s">
        <v>166</v>
      </c>
      <c r="C30" s="113">
        <v>5.1151134886511347</v>
      </c>
      <c r="D30" s="115">
        <v>8185</v>
      </c>
      <c r="E30" s="114">
        <v>8322</v>
      </c>
      <c r="F30" s="114">
        <v>8213</v>
      </c>
      <c r="G30" s="114">
        <v>8070</v>
      </c>
      <c r="H30" s="140">
        <v>7849</v>
      </c>
      <c r="I30" s="115">
        <v>336</v>
      </c>
      <c r="J30" s="116">
        <v>4.2808001019238118</v>
      </c>
    </row>
    <row r="31" spans="1:15" s="110" customFormat="1" ht="24.95" customHeight="1" x14ac:dyDescent="0.2">
      <c r="A31" s="193" t="s">
        <v>167</v>
      </c>
      <c r="B31" s="199" t="s">
        <v>168</v>
      </c>
      <c r="C31" s="113">
        <v>2.4197580241975802</v>
      </c>
      <c r="D31" s="115">
        <v>3872</v>
      </c>
      <c r="E31" s="114">
        <v>3794</v>
      </c>
      <c r="F31" s="114">
        <v>3774</v>
      </c>
      <c r="G31" s="114">
        <v>3737</v>
      </c>
      <c r="H31" s="140">
        <v>3722</v>
      </c>
      <c r="I31" s="115">
        <v>150</v>
      </c>
      <c r="J31" s="116">
        <v>4.0300913487372378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0.33809119088091188</v>
      </c>
      <c r="D34" s="115">
        <v>541</v>
      </c>
      <c r="E34" s="114">
        <v>490</v>
      </c>
      <c r="F34" s="114">
        <v>648</v>
      </c>
      <c r="G34" s="114">
        <v>611</v>
      </c>
      <c r="H34" s="140">
        <v>518</v>
      </c>
      <c r="I34" s="115">
        <v>23</v>
      </c>
      <c r="J34" s="116">
        <v>4.4401544401544397</v>
      </c>
    </row>
    <row r="35" spans="1:10" s="110" customFormat="1" ht="24.95" customHeight="1" x14ac:dyDescent="0.2">
      <c r="A35" s="292" t="s">
        <v>171</v>
      </c>
      <c r="B35" s="293" t="s">
        <v>172</v>
      </c>
      <c r="C35" s="113">
        <v>35.288346165383459</v>
      </c>
      <c r="D35" s="115">
        <v>56467</v>
      </c>
      <c r="E35" s="114">
        <v>56644</v>
      </c>
      <c r="F35" s="114">
        <v>57047</v>
      </c>
      <c r="G35" s="114">
        <v>56324</v>
      </c>
      <c r="H35" s="140">
        <v>56150</v>
      </c>
      <c r="I35" s="115">
        <v>317</v>
      </c>
      <c r="J35" s="116">
        <v>0.56455921638468387</v>
      </c>
    </row>
    <row r="36" spans="1:10" s="110" customFormat="1" ht="24.95" customHeight="1" x14ac:dyDescent="0.2">
      <c r="A36" s="294" t="s">
        <v>173</v>
      </c>
      <c r="B36" s="295" t="s">
        <v>174</v>
      </c>
      <c r="C36" s="125">
        <v>64.373562643735625</v>
      </c>
      <c r="D36" s="143">
        <v>103008</v>
      </c>
      <c r="E36" s="144">
        <v>103320</v>
      </c>
      <c r="F36" s="144">
        <v>103181</v>
      </c>
      <c r="G36" s="144">
        <v>101499</v>
      </c>
      <c r="H36" s="145">
        <v>101309</v>
      </c>
      <c r="I36" s="143">
        <v>1699</v>
      </c>
      <c r="J36" s="146">
        <v>1.6770474488939777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2020-09-25T10:00:40Z</dcterms:created>
  <dcterms:modified xsi:type="dcterms:W3CDTF">2020-09-28T08:09:53Z</dcterms:modified>
</cp:coreProperties>
</file>