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I77" i="24" s="1"/>
  <c r="G75" i="24"/>
  <c r="F75" i="24"/>
  <c r="E75" i="24"/>
  <c r="L74" i="24"/>
  <c r="H74" i="24" s="1"/>
  <c r="I74" i="24"/>
  <c r="G74" i="24"/>
  <c r="F74" i="24"/>
  <c r="E74" i="24"/>
  <c r="L73" i="24"/>
  <c r="H73" i="24" s="1"/>
  <c r="I73" i="24"/>
  <c r="G73" i="24"/>
  <c r="F73" i="24"/>
  <c r="E73" i="24"/>
  <c r="L72" i="24"/>
  <c r="H72" i="24" s="1"/>
  <c r="I72" i="24" s="1"/>
  <c r="G72" i="24"/>
  <c r="F72" i="24"/>
  <c r="E72" i="24"/>
  <c r="L71" i="24"/>
  <c r="H71" i="24" s="1"/>
  <c r="I71" i="24" s="1"/>
  <c r="G71" i="24"/>
  <c r="F71" i="24"/>
  <c r="E71" i="24"/>
  <c r="L70" i="24"/>
  <c r="H70" i="24" s="1"/>
  <c r="I70" i="24" s="1"/>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c r="G65" i="24"/>
  <c r="F65" i="24"/>
  <c r="E65" i="24"/>
  <c r="L64" i="24"/>
  <c r="H64" i="24" s="1"/>
  <c r="I64" i="24" s="1"/>
  <c r="G64" i="24"/>
  <c r="F64" i="24"/>
  <c r="E64" i="24"/>
  <c r="L63" i="24"/>
  <c r="H63" i="24" s="1"/>
  <c r="I63" i="24" s="1"/>
  <c r="G63" i="24"/>
  <c r="F63" i="24"/>
  <c r="E63" i="24"/>
  <c r="L62" i="24"/>
  <c r="H62" i="24" s="1"/>
  <c r="I62" i="24" s="1"/>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c r="G57" i="24"/>
  <c r="F57" i="24"/>
  <c r="E57" i="24"/>
  <c r="L56" i="24"/>
  <c r="H56" i="24" s="1"/>
  <c r="I56" i="24" s="1"/>
  <c r="G56" i="24"/>
  <c r="F56" i="24"/>
  <c r="E56" i="24"/>
  <c r="L55" i="24"/>
  <c r="H55" i="24" s="1"/>
  <c r="I55" i="24" s="1"/>
  <c r="G55" i="24"/>
  <c r="F55" i="24"/>
  <c r="E55" i="24"/>
  <c r="L54" i="24"/>
  <c r="H54" i="24" s="1"/>
  <c r="I54" i="24" s="1"/>
  <c r="G54" i="24"/>
  <c r="F54" i="24"/>
  <c r="E54" i="24"/>
  <c r="L53" i="24"/>
  <c r="H53" i="24" s="1"/>
  <c r="G53" i="24"/>
  <c r="F53" i="24"/>
  <c r="E53" i="24"/>
  <c r="L52" i="24"/>
  <c r="H52" i="24" s="1"/>
  <c r="I52" i="24" s="1"/>
  <c r="G52" i="24"/>
  <c r="F52" i="24"/>
  <c r="E52" i="24"/>
  <c r="L51" i="24"/>
  <c r="H51" i="24" s="1"/>
  <c r="I51" i="24"/>
  <c r="G51" i="24"/>
  <c r="F51" i="24"/>
  <c r="E51" i="24"/>
  <c r="I44" i="24"/>
  <c r="F44" i="24"/>
  <c r="C44" i="24"/>
  <c r="M44" i="24" s="1"/>
  <c r="B44" i="24"/>
  <c r="D44" i="24" s="1"/>
  <c r="M43" i="24"/>
  <c r="J43" i="24"/>
  <c r="G43" i="24"/>
  <c r="E43" i="24"/>
  <c r="C43" i="24"/>
  <c r="I43" i="24" s="1"/>
  <c r="B43" i="24"/>
  <c r="K42" i="24"/>
  <c r="I42" i="24"/>
  <c r="F42" i="24"/>
  <c r="C42" i="24"/>
  <c r="M42" i="24" s="1"/>
  <c r="B42" i="24"/>
  <c r="D42" i="24" s="1"/>
  <c r="M41" i="24"/>
  <c r="G41" i="24"/>
  <c r="E41" i="24"/>
  <c r="C41" i="24"/>
  <c r="I41" i="24" s="1"/>
  <c r="B41" i="24"/>
  <c r="K40" i="24"/>
  <c r="I40" i="24"/>
  <c r="F40" i="24"/>
  <c r="C40" i="24"/>
  <c r="M40" i="24" s="1"/>
  <c r="B40" i="24"/>
  <c r="D40" i="24" s="1"/>
  <c r="M36" i="24"/>
  <c r="L36" i="24"/>
  <c r="K36" i="24"/>
  <c r="J36" i="24"/>
  <c r="I36" i="24"/>
  <c r="H36" i="24"/>
  <c r="G36" i="24"/>
  <c r="F36" i="24"/>
  <c r="E36" i="24"/>
  <c r="D36" i="24"/>
  <c r="L32" i="24"/>
  <c r="L57" i="15"/>
  <c r="K57" i="15"/>
  <c r="C38" i="24"/>
  <c r="C37" i="24"/>
  <c r="C35" i="24"/>
  <c r="C34" i="24"/>
  <c r="C33" i="24"/>
  <c r="C32" i="24"/>
  <c r="C31" i="24"/>
  <c r="C30" i="24"/>
  <c r="L30" i="24" s="1"/>
  <c r="C29" i="24"/>
  <c r="C28" i="24"/>
  <c r="C27" i="24"/>
  <c r="C26" i="24"/>
  <c r="C25" i="24"/>
  <c r="C24" i="24"/>
  <c r="L24" i="24" s="1"/>
  <c r="C23" i="24"/>
  <c r="C22" i="24"/>
  <c r="L22" i="24" s="1"/>
  <c r="C21" i="24"/>
  <c r="C20" i="24"/>
  <c r="C19" i="24"/>
  <c r="C18" i="24"/>
  <c r="C17" i="24"/>
  <c r="C16" i="24"/>
  <c r="L16" i="24" s="1"/>
  <c r="C15" i="24"/>
  <c r="C9" i="24"/>
  <c r="C8" i="24"/>
  <c r="C7" i="24"/>
  <c r="B38" i="24"/>
  <c r="B37" i="24"/>
  <c r="B35" i="24"/>
  <c r="B34" i="24"/>
  <c r="B33" i="24"/>
  <c r="B32" i="24"/>
  <c r="B31" i="24"/>
  <c r="B30" i="24"/>
  <c r="B29" i="24"/>
  <c r="B28" i="24"/>
  <c r="B27" i="24"/>
  <c r="H27" i="24" s="1"/>
  <c r="B26" i="24"/>
  <c r="B25" i="24"/>
  <c r="B24" i="24"/>
  <c r="B23" i="24"/>
  <c r="B22" i="24"/>
  <c r="B21" i="24"/>
  <c r="B20" i="24"/>
  <c r="B19" i="24"/>
  <c r="H19" i="24" s="1"/>
  <c r="B18" i="24"/>
  <c r="B17" i="24"/>
  <c r="B16" i="24"/>
  <c r="B15" i="24"/>
  <c r="B9" i="24"/>
  <c r="B8" i="24"/>
  <c r="B7" i="24"/>
  <c r="B14" i="24" l="1"/>
  <c r="B6" i="24"/>
  <c r="K30" i="24"/>
  <c r="J30" i="24"/>
  <c r="H30" i="24"/>
  <c r="F30" i="24"/>
  <c r="D30" i="24"/>
  <c r="K8" i="24"/>
  <c r="J8" i="24"/>
  <c r="H8" i="24"/>
  <c r="F8" i="24"/>
  <c r="D8" i="24"/>
  <c r="D38" i="24"/>
  <c r="K38" i="24"/>
  <c r="J38" i="24"/>
  <c r="H38" i="24"/>
  <c r="F38" i="24"/>
  <c r="G9" i="24"/>
  <c r="M9" i="24"/>
  <c r="E9" i="24"/>
  <c r="L9" i="24"/>
  <c r="I9" i="24"/>
  <c r="K22" i="24"/>
  <c r="J22" i="24"/>
  <c r="H22" i="24"/>
  <c r="F22" i="24"/>
  <c r="D22" i="24"/>
  <c r="B39" i="24"/>
  <c r="B45" i="24"/>
  <c r="F25" i="24"/>
  <c r="D25" i="24"/>
  <c r="J25" i="24"/>
  <c r="K25" i="24"/>
  <c r="H25" i="24"/>
  <c r="G19" i="24"/>
  <c r="M19" i="24"/>
  <c r="E19" i="24"/>
  <c r="L19" i="24"/>
  <c r="I19" i="24"/>
  <c r="G35" i="24"/>
  <c r="M35" i="24"/>
  <c r="E35" i="24"/>
  <c r="L35" i="24"/>
  <c r="I35" i="24"/>
  <c r="F9" i="24"/>
  <c r="D9" i="24"/>
  <c r="J9" i="24"/>
  <c r="K9" i="24"/>
  <c r="H9" i="24"/>
  <c r="H37" i="24"/>
  <c r="F37" i="24"/>
  <c r="D37" i="24"/>
  <c r="K37" i="24"/>
  <c r="J37" i="24"/>
  <c r="K28" i="24"/>
  <c r="J28" i="24"/>
  <c r="H28" i="24"/>
  <c r="F28" i="24"/>
  <c r="D28" i="24"/>
  <c r="F31" i="24"/>
  <c r="D31" i="24"/>
  <c r="J31" i="24"/>
  <c r="K31" i="24"/>
  <c r="H31" i="24"/>
  <c r="K34" i="24"/>
  <c r="J34" i="24"/>
  <c r="H34" i="24"/>
  <c r="F34" i="24"/>
  <c r="D34" i="24"/>
  <c r="I8" i="24"/>
  <c r="M8" i="24"/>
  <c r="E8" i="24"/>
  <c r="L8" i="24"/>
  <c r="G8" i="24"/>
  <c r="K16" i="24"/>
  <c r="J16" i="24"/>
  <c r="H16" i="24"/>
  <c r="F16" i="24"/>
  <c r="D16" i="24"/>
  <c r="G29" i="24"/>
  <c r="M29" i="24"/>
  <c r="E29" i="24"/>
  <c r="L29" i="24"/>
  <c r="I29" i="24"/>
  <c r="K53" i="24"/>
  <c r="J53" i="24"/>
  <c r="I53" i="24"/>
  <c r="F17" i="24"/>
  <c r="D17" i="24"/>
  <c r="J17" i="24"/>
  <c r="K17" i="24"/>
  <c r="H17" i="24"/>
  <c r="G7" i="24"/>
  <c r="M7" i="24"/>
  <c r="E7" i="24"/>
  <c r="L7" i="24"/>
  <c r="I7" i="24"/>
  <c r="I20" i="24"/>
  <c r="M20" i="24"/>
  <c r="E20" i="24"/>
  <c r="L20" i="24"/>
  <c r="G20" i="24"/>
  <c r="G23" i="24"/>
  <c r="M23" i="24"/>
  <c r="E23" i="24"/>
  <c r="L23" i="24"/>
  <c r="I23" i="24"/>
  <c r="I26" i="24"/>
  <c r="M26" i="24"/>
  <c r="E26" i="24"/>
  <c r="L26" i="24"/>
  <c r="G26" i="24"/>
  <c r="I37" i="24"/>
  <c r="G37" i="24"/>
  <c r="L37" i="24"/>
  <c r="M37" i="24"/>
  <c r="E37" i="24"/>
  <c r="K61" i="24"/>
  <c r="J61" i="24"/>
  <c r="I61" i="24"/>
  <c r="F7" i="24"/>
  <c r="D7" i="24"/>
  <c r="J7" i="24"/>
  <c r="K7" i="24"/>
  <c r="K20" i="24"/>
  <c r="J20" i="24"/>
  <c r="H20" i="24"/>
  <c r="F20" i="24"/>
  <c r="D20" i="24"/>
  <c r="F23" i="24"/>
  <c r="D23" i="24"/>
  <c r="J23" i="24"/>
  <c r="K23" i="24"/>
  <c r="H23" i="24"/>
  <c r="K26" i="24"/>
  <c r="J26" i="24"/>
  <c r="H26" i="24"/>
  <c r="F26" i="24"/>
  <c r="D26" i="24"/>
  <c r="G25" i="24"/>
  <c r="M25" i="24"/>
  <c r="E25" i="24"/>
  <c r="L25" i="24"/>
  <c r="I25" i="24"/>
  <c r="F29" i="24"/>
  <c r="D29" i="24"/>
  <c r="J29" i="24"/>
  <c r="K29" i="24"/>
  <c r="H29" i="24"/>
  <c r="K32" i="24"/>
  <c r="J32" i="24"/>
  <c r="H32" i="24"/>
  <c r="F32" i="24"/>
  <c r="D32" i="24"/>
  <c r="F35" i="24"/>
  <c r="D35" i="24"/>
  <c r="J35" i="24"/>
  <c r="K35" i="24"/>
  <c r="G17" i="24"/>
  <c r="M17" i="24"/>
  <c r="E17" i="24"/>
  <c r="L17" i="24"/>
  <c r="I17" i="24"/>
  <c r="G21" i="24"/>
  <c r="M21" i="24"/>
  <c r="E21" i="24"/>
  <c r="L21" i="24"/>
  <c r="I21" i="24"/>
  <c r="G27" i="24"/>
  <c r="M27" i="24"/>
  <c r="E27" i="24"/>
  <c r="L27" i="24"/>
  <c r="I27" i="24"/>
  <c r="G33" i="24"/>
  <c r="M33" i="24"/>
  <c r="E33" i="24"/>
  <c r="L33" i="24"/>
  <c r="I33" i="24"/>
  <c r="M38" i="24"/>
  <c r="E38" i="24"/>
  <c r="L38" i="24"/>
  <c r="G38" i="24"/>
  <c r="I38" i="24"/>
  <c r="K69" i="24"/>
  <c r="J69" i="24"/>
  <c r="I69" i="24"/>
  <c r="F19" i="24"/>
  <c r="D19" i="24"/>
  <c r="J19" i="24"/>
  <c r="K19" i="24"/>
  <c r="F15" i="24"/>
  <c r="D15" i="24"/>
  <c r="J15" i="24"/>
  <c r="K15" i="24"/>
  <c r="H15" i="24"/>
  <c r="K18" i="24"/>
  <c r="J18" i="24"/>
  <c r="H18" i="24"/>
  <c r="F18" i="24"/>
  <c r="D18" i="24"/>
  <c r="H7" i="24"/>
  <c r="F21" i="24"/>
  <c r="D21" i="24"/>
  <c r="J21" i="24"/>
  <c r="K21" i="24"/>
  <c r="H21" i="24"/>
  <c r="K24" i="24"/>
  <c r="J24" i="24"/>
  <c r="H24" i="24"/>
  <c r="F24" i="24"/>
  <c r="D24" i="24"/>
  <c r="F27" i="24"/>
  <c r="D27" i="24"/>
  <c r="J27" i="24"/>
  <c r="K27" i="24"/>
  <c r="F33" i="24"/>
  <c r="D33" i="24"/>
  <c r="J33" i="24"/>
  <c r="K33" i="24"/>
  <c r="H33" i="24"/>
  <c r="G15" i="24"/>
  <c r="M15" i="24"/>
  <c r="E15" i="24"/>
  <c r="L15" i="24"/>
  <c r="I15" i="24"/>
  <c r="I18" i="24"/>
  <c r="M18" i="24"/>
  <c r="E18" i="24"/>
  <c r="L18" i="24"/>
  <c r="G18" i="24"/>
  <c r="I28" i="24"/>
  <c r="M28" i="24"/>
  <c r="E28" i="24"/>
  <c r="L28" i="24"/>
  <c r="G28" i="24"/>
  <c r="G31" i="24"/>
  <c r="M31" i="24"/>
  <c r="E31" i="24"/>
  <c r="L31" i="24"/>
  <c r="I31" i="24"/>
  <c r="I34" i="24"/>
  <c r="M34" i="24"/>
  <c r="E34" i="24"/>
  <c r="L34" i="24"/>
  <c r="G34" i="24"/>
  <c r="H35" i="24"/>
  <c r="I79" i="24"/>
  <c r="G22" i="24"/>
  <c r="G30" i="24"/>
  <c r="K58" i="24"/>
  <c r="J58" i="24"/>
  <c r="K66" i="24"/>
  <c r="J66" i="24"/>
  <c r="K74" i="24"/>
  <c r="J74" i="24"/>
  <c r="K55" i="24"/>
  <c r="J55" i="24"/>
  <c r="K63" i="24"/>
  <c r="J63" i="24"/>
  <c r="K71" i="24"/>
  <c r="J71" i="24"/>
  <c r="H41" i="24"/>
  <c r="F41" i="24"/>
  <c r="D41" i="24"/>
  <c r="K41" i="24"/>
  <c r="K52" i="24"/>
  <c r="J52" i="24"/>
  <c r="K60" i="24"/>
  <c r="J60" i="24"/>
  <c r="K68" i="24"/>
  <c r="J68" i="24"/>
  <c r="K57" i="24"/>
  <c r="J57" i="24"/>
  <c r="K65" i="24"/>
  <c r="J65" i="24"/>
  <c r="K73" i="24"/>
  <c r="J73" i="24"/>
  <c r="I16" i="24"/>
  <c r="M16" i="24"/>
  <c r="E16" i="24"/>
  <c r="I24" i="24"/>
  <c r="M24" i="24"/>
  <c r="E24" i="24"/>
  <c r="I32" i="24"/>
  <c r="M32" i="24"/>
  <c r="E32" i="24"/>
  <c r="K54" i="24"/>
  <c r="J54" i="24"/>
  <c r="K62" i="24"/>
  <c r="J62" i="24"/>
  <c r="K70" i="24"/>
  <c r="J70" i="24"/>
  <c r="H43" i="24"/>
  <c r="F43" i="24"/>
  <c r="D43" i="24"/>
  <c r="K43" i="24"/>
  <c r="K51" i="24"/>
  <c r="J51" i="24"/>
  <c r="K59" i="24"/>
  <c r="J59" i="24"/>
  <c r="K67" i="24"/>
  <c r="J67" i="24"/>
  <c r="K75" i="24"/>
  <c r="K77" i="24" s="1"/>
  <c r="J75" i="24"/>
  <c r="C14" i="24"/>
  <c r="C6" i="24"/>
  <c r="I22" i="24"/>
  <c r="M22" i="24"/>
  <c r="E22" i="24"/>
  <c r="I30" i="24"/>
  <c r="M30" i="24"/>
  <c r="E30" i="24"/>
  <c r="C45" i="24"/>
  <c r="C39" i="24"/>
  <c r="G16" i="24"/>
  <c r="G24" i="24"/>
  <c r="G32" i="24"/>
  <c r="J41" i="24"/>
  <c r="K56" i="24"/>
  <c r="J56" i="24"/>
  <c r="K64" i="24"/>
  <c r="J64" i="24"/>
  <c r="K72" i="24"/>
  <c r="J72" i="24"/>
  <c r="G40" i="24"/>
  <c r="G42" i="24"/>
  <c r="G44" i="24"/>
  <c r="H40" i="24"/>
  <c r="L41" i="24"/>
  <c r="H42" i="24"/>
  <c r="L43" i="24"/>
  <c r="H44" i="24"/>
  <c r="J40" i="24"/>
  <c r="J42" i="24"/>
  <c r="J44" i="24"/>
  <c r="K44" i="24"/>
  <c r="L40" i="24"/>
  <c r="L42" i="24"/>
  <c r="L44" i="24"/>
  <c r="E40" i="24"/>
  <c r="E42" i="24"/>
  <c r="E44" i="24"/>
  <c r="H45" i="24" l="1"/>
  <c r="F45" i="24"/>
  <c r="D45" i="24"/>
  <c r="K45" i="24"/>
  <c r="J45" i="24"/>
  <c r="H39" i="24"/>
  <c r="F39" i="24"/>
  <c r="D39" i="24"/>
  <c r="K39" i="24"/>
  <c r="J39" i="24"/>
  <c r="I39" i="24"/>
  <c r="G39" i="24"/>
  <c r="L39" i="24"/>
  <c r="M39" i="24"/>
  <c r="E39" i="24"/>
  <c r="I6" i="24"/>
  <c r="M6" i="24"/>
  <c r="E6" i="24"/>
  <c r="L6" i="24"/>
  <c r="G6" i="24"/>
  <c r="I45" i="24"/>
  <c r="G45" i="24"/>
  <c r="M45" i="24"/>
  <c r="E45" i="24"/>
  <c r="L45" i="24"/>
  <c r="I14" i="24"/>
  <c r="M14" i="24"/>
  <c r="E14" i="24"/>
  <c r="L14" i="24"/>
  <c r="G14" i="24"/>
  <c r="K6" i="24"/>
  <c r="J6" i="24"/>
  <c r="H6" i="24"/>
  <c r="F6" i="24"/>
  <c r="D6" i="24"/>
  <c r="K79" i="24"/>
  <c r="J77" i="24"/>
  <c r="K14" i="24"/>
  <c r="J14" i="24"/>
  <c r="H14" i="24"/>
  <c r="F14" i="24"/>
  <c r="D14" i="24"/>
  <c r="J79" i="24" l="1"/>
  <c r="J78" i="24"/>
  <c r="I78" i="24"/>
  <c r="K78" i="24"/>
  <c r="I83" i="24" l="1"/>
  <c r="I82" i="24"/>
  <c r="I81" i="24"/>
</calcChain>
</file>

<file path=xl/sharedStrings.xml><?xml version="1.0" encoding="utf-8"?>
<sst xmlns="http://schemas.openxmlformats.org/spreadsheetml/2006/main" count="1677" uniqueCount="521">
  <si>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</si>
  <si>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</si>
  <si>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</si>
  <si>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</si>
  <si>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</si>
  <si>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</si>
  <si>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</si>
  <si>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</si>
  <si>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</si>
  <si>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</si>
  <si>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</si>
  <si>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</si>
  <si>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</si>
  <si>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Heidelberg, Stadt (08221)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</si>
  <si>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</si>
  <si>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</si>
  <si>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</si>
  <si>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</si>
  <si>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</si>
  <si>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</si>
  <si>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</si>
  <si>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</si>
  <si>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</si>
  <si>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</si>
  <si>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</si>
  <si>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</si>
  <si>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</si>
  <si>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</si>
  <si>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</si>
  <si>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</si>
  <si>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</si>
  <si>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</si>
  <si>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</si>
  <si>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</si>
  <si>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</si>
  <si>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</si>
  <si>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</si>
  <si>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</si>
  <si>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</si>
  <si>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</si>
  <si>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</si>
  <si>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</si>
  <si>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</si>
  <si>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</si>
  <si>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</si>
  <si>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</si>
  <si>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</si>
  <si>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</si>
  <si>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</si>
  <si>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</si>
  <si>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</si>
  <si>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</si>
  <si>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</si>
  <si>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</si>
  <si>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</si>
  <si>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</si>
  <si>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</si>
  <si>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</si>
  <si>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</si>
  <si>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</si>
  <si>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</si>
  <si>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</si>
  <si>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</si>
  <si>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</si>
  <si>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</si>
  <si>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</si>
  <si>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</si>
  <si>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</si>
  <si>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</si>
  <si>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</si>
  <si>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</si>
  <si>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</si>
  <si>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</si>
  <si>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</si>
  <si>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</si>
  <si>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</si>
  <si>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</si>
  <si>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</si>
  <si>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</si>
  <si>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</si>
  <si>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</si>
  <si>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</si>
  <si>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</si>
  <si>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</si>
  <si>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</si>
  <si>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</si>
  <si>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</si>
  <si>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</si>
  <si>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</si>
  <si>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</si>
  <si>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</si>
  <si>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</si>
  <si>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Heidelberg, Stadt (08221);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</si>
  <si>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</si>
  <si>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</si>
  <si>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</si>
  <si>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</si>
  <si>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</si>
  <si>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</si>
  <si>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</si>
  <si>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</si>
  <si>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</si>
  <si>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</si>
  <si>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</si>
  <si>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</si>
  <si>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</si>
  <si>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</si>
  <si>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</si>
  <si>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</si>
  <si>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</si>
  <si>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</si>
  <si>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</si>
  <si>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</si>
  <si>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</si>
  <si>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</si>
  <si>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</si>
  <si>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</si>
  <si>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</si>
  <si>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</si>
  <si>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</si>
  <si>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</si>
  <si>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</si>
  <si>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</si>
  <si>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</si>
  <si>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</si>
  <si>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</si>
  <si>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</si>
  <si>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</si>
  <si>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</si>
  <si>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</si>
  <si>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</si>
  <si>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</si>
  <si>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</si>
  <si>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</si>
  <si>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</si>
  <si>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</si>
  <si>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</si>
  <si>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</si>
  <si>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</si>
  <si>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</si>
  <si>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</si>
  <si>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</si>
  <si>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</si>
  <si>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</si>
  <si>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</si>
  <si>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</si>
  <si>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</si>
  <si>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</si>
  <si>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</si>
  <si>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</si>
  <si>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</si>
  <si>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</si>
  <si>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</si>
  <si>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</si>
  <si>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</si>
  <si>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</si>
  <si>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</si>
  <si>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</si>
  <si>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</si>
  <si>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</si>
  <si>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</si>
  <si>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</si>
  <si>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</si>
  <si>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</si>
  <si>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</si>
  <si>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</si>
  <si>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</si>
  <si>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</si>
  <si>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</si>
  <si>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</si>
  <si>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</si>
  <si>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</si>
  <si>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</si>
  <si>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</si>
  <si>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</si>
  <si>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</si>
  <si>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</si>
  <si>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</si>
  <si>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</si>
  <si>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</si>
  <si>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</si>
  <si>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</si>
  <si>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</si>
  <si>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Heidelberg, Stadt (08221)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</si>
  <si>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</si>
  <si>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</si>
  <si>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</si>
  <si>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</si>
  <si>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</si>
  <si>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</si>
  <si>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</si>
  <si>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</si>
  <si>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</si>
  <si>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</si>
  <si>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</si>
  <si>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</si>
  <si>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</si>
  <si>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</si>
  <si>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</si>
  <si>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</si>
  <si>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</si>
  <si>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</si>
  <si>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</si>
  <si>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</si>
  <si>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</si>
  <si>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</si>
  <si>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</si>
  <si>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</si>
  <si>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</si>
  <si>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</si>
  <si>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</si>
  <si>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</si>
  <si>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</si>
  <si>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</si>
  <si>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</si>
  <si>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</si>
  <si>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</si>
  <si>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</si>
  <si>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</si>
  <si>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</si>
  <si>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</si>
  <si>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</si>
  <si>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</si>
  <si>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</si>
  <si>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</si>
  <si>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</si>
  <si>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</si>
  <si>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</si>
  <si>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</si>
  <si>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</si>
  <si>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</si>
  <si>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</si>
  <si>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</si>
  <si>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</si>
  <si>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</si>
  <si>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</si>
  <si>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</si>
  <si>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</si>
  <si>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</si>
  <si>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</si>
  <si>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</si>
  <si>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</si>
  <si>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</si>
  <si>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</si>
  <si>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</si>
  <si>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</si>
  <si>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</si>
  <si>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</si>
  <si>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</si>
  <si>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</si>
  <si>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</si>
  <si>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</si>
  <si>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</si>
  <si>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</si>
  <si>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</si>
  <si>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</si>
  <si>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</si>
  <si>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</si>
  <si>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</si>
  <si>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</si>
  <si>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</si>
  <si>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</si>
  <si>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</si>
  <si>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</si>
  <si>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</si>
  <si>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</si>
  <si>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</si>
  <si>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</si>
  <si>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</si>
  <si>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</si>
  <si>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</si>
  <si>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</si>
  <si>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</si>
  <si>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</si>
  <si>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</si>
  <si>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</si>
  <si>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</si>
  <si>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</si>
  <si>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</si>
  <si>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</si>
  <si>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</si>
  <si>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</si>
  <si>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</si>
  <si>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</si>
  <si>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</si>
  <si>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</si>
  <si>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</si>
  <si>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</si>
  <si>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</si>
  <si>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</si>
  <si>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</si>
  <si>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</si>
  <si>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</si>
  <si>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</si>
  <si>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</si>
  <si>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</si>
  <si>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</si>
  <si>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</si>
  <si>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</si>
  <si>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</si>
  <si>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</si>
  <si>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</si>
  <si>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</si>
  <si>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</si>
  <si>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</si>
  <si>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</si>
  <si>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</si>
  <si>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</si>
  <si>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</si>
  <si>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</si>
  <si>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</si>
  <si>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</si>
  <si>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</si>
  <si>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</si>
  <si>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</si>
  <si>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</si>
  <si>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</si>
  <si>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</si>
  <si>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</si>
  <si>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</si>
  <si>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</si>
  <si>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</si>
  <si>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</si>
  <si>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</si>
  <si>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</si>
  <si>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</si>
  <si>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</si>
  <si>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</si>
  <si>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</si>
  <si>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</si>
  <si>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</si>
  <si>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</si>
  <si>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</si>
  <si>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</si>
  <si>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</si>
  <si>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</si>
  <si>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</si>
  <si>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</si>
  <si>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</si>
  <si>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</si>
  <si>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</si>
  <si>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</si>
  <si>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</si>
  <si>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</si>
  <si>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</si>
  <si>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</si>
  <si>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</si>
  <si>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</si>
  <si>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</si>
  <si>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</si>
  <si>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</si>
  <si>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</si>
  <si>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</si>
  <si>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</si>
  <si>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</si>
  <si>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</si>
  <si>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</si>
  <si>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</si>
  <si>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</si>
  <si>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</si>
  <si>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</si>
  <si>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</si>
  <si>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</si>
  <si>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</si>
  <si>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</si>
  <si>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</si>
  <si>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</si>
  <si>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</si>
  <si>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</si>
  <si>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</si>
  <si>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</si>
  <si>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</si>
  <si>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</si>
  <si>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Heidelberg, Stadt (08221);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</si>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</sst>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{CB56860F-BC76-4462-BA20-D073F48CC3FC}</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36CB-4FDF-935A-7636266503C8}"/>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{4C5E5107-966A-4A07-BFDA-C9A1BBF5372D}</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36CB-4FDF-935A-7636266503C8}"/>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{32AA5299-AA49-478B-871D-5B3836489236}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36CB-4FDF-935A-7636266503C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{CCFC9D77-440F-4696-B6F6-1988CC4819AB}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6CB-4FDF-935A-7636266503C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1.5893211657215562</c:v>
                </c:pt>
                <c:pt idx="1">
                  <c:v>0.77822269034374059</c:v>
                </c:pt>
                <c:pt idx="2">
                  <c:v>1.1186464311118853</c:v>
                </c:pt>
                <c:pt idx="3">
                  <c:v>1.0875687030768</c:v>
                </c:pt>
              </c:numCache>
            </c:numRef>
          </c:val>
          <c:extLst>
            <c:ext xmlns:c16="http://schemas.microsoft.com/office/drawing/2014/chart" uri="{C3380CC4-5D6E-409C-BE32-E72D297353CC}">
              <c16:uniqueId val="{00000004-36CB-4FDF-935A-7636266503C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{764692EF-51EE-418F-892F-EA482DD91C45}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6CB-4FDF-935A-7636266503C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{7EF711FA-53C8-4336-8CDB-6D034E24F27C}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6CB-4FDF-935A-7636266503C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{3D6BB88D-1D51-4DD7-9E56-8D74982E71C9}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6CB-4FDF-935A-7636266503C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{F9437783-59AC-4735-8BED-993E31E82676}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6CB-4FDF-935A-7636266503C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6CB-4FDF-935A-7636266503C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6CB-4FDF-935A-7636266503C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{56E6018A-6F26-4897-9D8A-9C325DDFB920}</c15:txfldGUID>
                      <c15:f>Daten_Diagramme!$E$6</c15:f>
                      <c15:dlblFieldTableCache>
                        <c:ptCount val="1"/>
                        <c:pt idx="0">
                          <c:v>-2.5</c:v>
                        </c:pt>
                      </c15:dlblFieldTableCache>
                    </c15:dlblFTEntry>
                  </c15:dlblFieldTable>
                  <c15:showDataLabelsRange val="0"/>
                </c:ext>
                <c:ext xmlns:c16="http://schemas.microsoft.com/office/drawing/2014/chart" uri="{C3380CC4-5D6E-409C-BE32-E72D297353CC}">
                  <c16:uniqueId val="{00000000-D2C6-427B-9C41-A38E28629A31}"/>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{344DE35F-FAC8-4965-90CF-ECAD8195CDA5}</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D2C6-427B-9C41-A38E28629A3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{C20CD8DB-91EA-4F50-BD5E-1866864ACD61}</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2C6-427B-9C41-A38E28629A3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{38597E7B-D400-47C8-9911-9FCCBD7AE8FC}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2C6-427B-9C41-A38E28629A3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-2.4913276568905709</c:v>
                </c:pt>
                <c:pt idx="1">
                  <c:v>-2.6975865719528453</c:v>
                </c:pt>
                <c:pt idx="2">
                  <c:v>-2.7637010795899166</c:v>
                </c:pt>
                <c:pt idx="3">
                  <c:v>-2.8655893304673015</c:v>
                </c:pt>
              </c:numCache>
            </c:numRef>
          </c:val>
          <c:extLst>
            <c:ext xmlns:c16="http://schemas.microsoft.com/office/drawing/2014/chart" uri="{C3380CC4-5D6E-409C-BE32-E72D297353CC}">
              <c16:uniqueId val="{00000004-D2C6-427B-9C41-A38E28629A3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{0CDD711E-575C-4587-93DD-8A62AA74A60F}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2C6-427B-9C41-A38E28629A3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{F34FE75E-1ADC-40F0-9F05-21DF04A575B6}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2C6-427B-9C41-A38E28629A3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{D25BD7EF-E5DB-4BC2-BEC6-7A9AFCAF5063}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2C6-427B-9C41-A38E28629A3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{A5036424-2C3F-4D4B-99DE-F0EBD3AB269D}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2C6-427B-9C41-A38E28629A3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2C6-427B-9C41-A38E28629A3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2C6-427B-9C41-A38E28629A3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{D3905B6D-E1A6-49B4-A5E9-0F94D68FA80D}</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73F7-4246-A341-62C4DE947CFA}"/>
                </c:ext>
              </c:extLst>
            </c:dLbl>
            <c:dLbl>
              <c:idx val="1"/>
              <c:tx>
                <c:strRef>
                  <c:f>Daten_Diagramme!$D$15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{70B039AD-56B9-4943-BD9A-912149CC3B2D}</c15:txfldGUID>
                      <c15:f>Daten_Diagramme!$D$15</c15:f>
                      <c15:dlblFieldTableCache>
                        <c:ptCount val="1"/>
                        <c:pt idx="0">
                          <c:v>0.9</c:v>
                        </c:pt>
                      </c15:dlblFieldTableCache>
                    </c15:dlblFTEntry>
                  </c15:dlblFieldTable>
                  <c15:showDataLabelsRange val="0"/>
                </c:ext>
                <c:ext xmlns:c16="http://schemas.microsoft.com/office/drawing/2014/chart" uri="{C3380CC4-5D6E-409C-BE32-E72D297353CC}">
                  <c16:uniqueId val="{00000001-73F7-4246-A341-62C4DE947CFA}"/>
                </c:ext>
              </c:extLst>
            </c:dLbl>
            <c:dLbl>
              <c:idx val="2"/>
              <c:tx>
                <c:strRef>
                  <c:f>Daten_Diagramme!$D$16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{876FD03E-9AAA-4D0D-BF72-F3B54A11BC1E}</c15:txfldGUID>
                      <c15:f>Daten_Diagramme!$D$16</c15:f>
                      <c15:dlblFieldTableCache>
                        <c:ptCount val="1"/>
                        <c:pt idx="0">
                          <c:v>2.6</c:v>
                        </c:pt>
                      </c15:dlblFieldTableCache>
                    </c15:dlblFTEntry>
                  </c15:dlblFieldTable>
                  <c15:showDataLabelsRange val="0"/>
                </c:ext>
                <c:ext xmlns:c16="http://schemas.microsoft.com/office/drawing/2014/chart" uri="{C3380CC4-5D6E-409C-BE32-E72D297353CC}">
                  <c16:uniqueId val="{00000002-73F7-4246-A341-62C4DE947CFA}"/>
                </c:ext>
              </c:extLst>
            </c:dLbl>
            <c:dLbl>
              <c:idx val="3"/>
              <c:tx>
                <c:strRef>
                  <c:f>Daten_Diagramme!$D$17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{BB9A6F5C-E736-4290-92D3-287471E70206}</c15:txfldGUID>
                      <c15:f>Daten_Diagramme!$D$17</c15:f>
                      <c15:dlblFieldTableCache>
                        <c:ptCount val="1"/>
                        <c:pt idx="0">
                          <c:v>0.1</c:v>
                        </c:pt>
                      </c15:dlblFieldTableCache>
                    </c15:dlblFTEntry>
                  </c15:dlblFieldTable>
                  <c15:showDataLabelsRange val="0"/>
                </c:ext>
                <c:ext xmlns:c16="http://schemas.microsoft.com/office/drawing/2014/chart" uri="{C3380CC4-5D6E-409C-BE32-E72D297353CC}">
                  <c16:uniqueId val="{00000003-73F7-4246-A341-62C4DE947CFA}"/>
                </c:ext>
              </c:extLst>
            </c:dLbl>
            <c:dLbl>
              <c:idx val="4"/>
              <c:tx>
                <c:strRef>
                  <c:f>Daten_Diagramme!$D$18</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{C9A2E0E8-A263-4245-B240-99DB51046674}</c15:txfldGUID>
                      <c15:f>Daten_Diagramme!$D$18</c15:f>
                      <c15:dlblFieldTableCache>
                        <c:ptCount val="1"/>
                        <c:pt idx="0">
                          <c:v>7.1</c:v>
                        </c:pt>
                      </c15:dlblFieldTableCache>
                    </c15:dlblFTEntry>
                  </c15:dlblFieldTable>
                  <c15:showDataLabelsRange val="0"/>
                </c:ext>
                <c:ext xmlns:c16="http://schemas.microsoft.com/office/drawing/2014/chart" uri="{C3380CC4-5D6E-409C-BE32-E72D297353CC}">
                  <c16:uniqueId val="{00000004-73F7-4246-A341-62C4DE947CFA}"/>
                </c:ext>
              </c:extLst>
            </c:dLbl>
            <c:dLbl>
              <c:idx val="5"/>
              <c:tx>
                <c:strRef>
                  <c:f>Daten_Diagramme!$D$19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{C88C9BE2-7857-4AD8-A2BD-0686784958FB}</c15:txfldGUID>
                      <c15:f>Daten_Diagramme!$D$19</c15:f>
                      <c15:dlblFieldTableCache>
                        <c:ptCount val="1"/>
                        <c:pt idx="0">
                          <c:v>-1.0</c:v>
                        </c:pt>
                      </c15:dlblFieldTableCache>
                    </c15:dlblFTEntry>
                  </c15:dlblFieldTable>
                  <c15:showDataLabelsRange val="0"/>
                </c:ext>
                <c:ext xmlns:c16="http://schemas.microsoft.com/office/drawing/2014/chart" uri="{C3380CC4-5D6E-409C-BE32-E72D297353CC}">
                  <c16:uniqueId val="{00000005-73F7-4246-A341-62C4DE947CFA}"/>
                </c:ext>
              </c:extLst>
            </c:dLbl>
            <c:dLbl>
              <c:idx val="6"/>
              <c:tx>
                <c:strRef>
                  <c:f>Daten_Diagramme!$D$20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{2BDD8CA7-6B89-44CB-840A-FB766DA6DB7F}</c15:txfldGUID>
                      <c15:f>Daten_Diagramme!$D$20</c15:f>
                      <c15:dlblFieldTableCache>
                        <c:ptCount val="1"/>
                        <c:pt idx="0">
                          <c:v>-0.4</c:v>
                        </c:pt>
                      </c15:dlblFieldTableCache>
                    </c15:dlblFTEntry>
                  </c15:dlblFieldTable>
                  <c15:showDataLabelsRange val="0"/>
                </c:ext>
                <c:ext xmlns:c16="http://schemas.microsoft.com/office/drawing/2014/chart" uri="{C3380CC4-5D6E-409C-BE32-E72D297353CC}">
                  <c16:uniqueId val="{00000006-73F7-4246-A341-62C4DE947CFA}"/>
                </c:ext>
              </c:extLst>
            </c:dLbl>
            <c:dLbl>
              <c:idx val="7"/>
              <c:tx>
                <c:strRef>
                  <c:f>Daten_Diagramme!$D$21</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{7C7D81C6-9B9F-4A0A-BCE1-B61AF042F779}</c15:txfldGUID>
                      <c15:f>Daten_Diagramme!$D$21</c15:f>
                      <c15:dlblFieldTableCache>
                        <c:ptCount val="1"/>
                        <c:pt idx="0">
                          <c:v>-3.8</c:v>
                        </c:pt>
                      </c15:dlblFieldTableCache>
                    </c15:dlblFTEntry>
                  </c15:dlblFieldTable>
                  <c15:showDataLabelsRange val="0"/>
                </c:ext>
                <c:ext xmlns:c16="http://schemas.microsoft.com/office/drawing/2014/chart" uri="{C3380CC4-5D6E-409C-BE32-E72D297353CC}">
                  <c16:uniqueId val="{00000007-73F7-4246-A341-62C4DE947CFA}"/>
                </c:ext>
              </c:extLst>
            </c:dLbl>
            <c:dLbl>
              <c:idx val="8"/>
              <c:tx>
                <c:strRef>
                  <c:f>Daten_Diagramme!$D$22</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{E5DD49B9-A091-40C8-ADCD-5BC9F2A90287}</c15:txfldGUID>
                      <c15:f>Daten_Diagramme!$D$22</c15:f>
                      <c15:dlblFieldTableCache>
                        <c:ptCount val="1"/>
                        <c:pt idx="0">
                          <c:v>4.4</c:v>
                        </c:pt>
                      </c15:dlblFieldTableCache>
                    </c15:dlblFTEntry>
                  </c15:dlblFieldTable>
                  <c15:showDataLabelsRange val="0"/>
                </c:ext>
                <c:ext xmlns:c16="http://schemas.microsoft.com/office/drawing/2014/chart" uri="{C3380CC4-5D6E-409C-BE32-E72D297353CC}">
                  <c16:uniqueId val="{00000008-73F7-4246-A341-62C4DE947CFA}"/>
                </c:ext>
              </c:extLst>
            </c:dLbl>
            <c:dLbl>
              <c:idx val="9"/>
              <c:tx>
                <c:strRef>
                  <c:f>Daten_Diagramme!$D$23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{45031329-5AB7-4FE7-B38E-60A9FD3BA889}</c15:txfldGUID>
                      <c15:f>Daten_Diagramme!$D$23</c15:f>
                      <c15:dlblFieldTableCache>
                        <c:ptCount val="1"/>
                        <c:pt idx="0">
                          <c:v>2.7</c:v>
                        </c:pt>
                      </c15:dlblFieldTableCache>
                    </c15:dlblFTEntry>
                  </c15:dlblFieldTable>
                  <c15:showDataLabelsRange val="0"/>
                </c:ext>
                <c:ext xmlns:c16="http://schemas.microsoft.com/office/drawing/2014/chart" uri="{C3380CC4-5D6E-409C-BE32-E72D297353CC}">
                  <c16:uniqueId val="{00000009-73F7-4246-A341-62C4DE947CFA}"/>
                </c:ext>
              </c:extLst>
            </c:dLbl>
            <c:dLbl>
              <c:idx val="10"/>
              <c:tx>
                <c:strRef>
                  <c:f>Daten_Diagramme!$D$24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{C133A41C-77DF-4C33-9957-28247029697D}</c15:txfldGUID>
                      <c15:f>Daten_Diagramme!$D$24</c15:f>
                      <c15:dlblFieldTableCache>
                        <c:ptCount val="1"/>
                        <c:pt idx="0">
                          <c:v>-2.2</c:v>
                        </c:pt>
                      </c15:dlblFieldTableCache>
                    </c15:dlblFTEntry>
                  </c15:dlblFieldTable>
                  <c15:showDataLabelsRange val="0"/>
                </c:ext>
                <c:ext xmlns:c16="http://schemas.microsoft.com/office/drawing/2014/chart" uri="{C3380CC4-5D6E-409C-BE32-E72D297353CC}">
                  <c16:uniqueId val="{0000000A-73F7-4246-A341-62C4DE947CFA}"/>
                </c:ext>
              </c:extLst>
            </c:dLbl>
            <c:dLbl>
              <c:idx val="11"/>
              <c:tx>
                <c:strRef>
                  <c:f>Daten_Diagramme!$D$25</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{9B4B7DB2-E53F-4A30-9EFE-B113E10D06AF}</c15:txfldGUID>
                      <c15:f>Daten_Diagramme!$D$25</c15:f>
                      <c15:dlblFieldTableCache>
                        <c:ptCount val="1"/>
                        <c:pt idx="0">
                          <c:v>6.3</c:v>
                        </c:pt>
                      </c15:dlblFieldTableCache>
                    </c15:dlblFTEntry>
                  </c15:dlblFieldTable>
                  <c15:showDataLabelsRange val="0"/>
                </c:ext>
                <c:ext xmlns:c16="http://schemas.microsoft.com/office/drawing/2014/chart" uri="{C3380CC4-5D6E-409C-BE32-E72D297353CC}">
                  <c16:uniqueId val="{0000000B-73F7-4246-A341-62C4DE947CFA}"/>
                </c:ext>
              </c:extLst>
            </c:dLbl>
            <c:dLbl>
              <c:idx val="12"/>
              <c:tx>
                <c:strRef>
                  <c:f>Daten_Diagramme!$D$26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{C6A1457F-64F8-43F0-8BB8-80A33D85FAFE}</c15:txfldGUID>
                      <c15:f>Daten_Diagramme!$D$26</c15:f>
                      <c15:dlblFieldTableCache>
                        <c:ptCount val="1"/>
                        <c:pt idx="0">
                          <c:v>1.4</c:v>
                        </c:pt>
                      </c15:dlblFieldTableCache>
                    </c15:dlblFTEntry>
                  </c15:dlblFieldTable>
                  <c15:showDataLabelsRange val="0"/>
                </c:ext>
                <c:ext xmlns:c16="http://schemas.microsoft.com/office/drawing/2014/chart" uri="{C3380CC4-5D6E-409C-BE32-E72D297353CC}">
                  <c16:uniqueId val="{0000000C-73F7-4246-A341-62C4DE947CFA}"/>
                </c:ext>
              </c:extLst>
            </c:dLbl>
            <c:dLbl>
              <c:idx val="13"/>
              <c:tx>
                <c:strRef>
                  <c:f>Daten_Diagramme!$D$27</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{999B2AF3-6CAE-41A7-A5C2-06A51ED7B944}</c15:txfldGUID>
                      <c15:f>Daten_Diagramme!$D$27</c15:f>
                      <c15:dlblFieldTableCache>
                        <c:ptCount val="1"/>
                        <c:pt idx="0">
                          <c:v>4.1</c:v>
                        </c:pt>
                      </c15:dlblFieldTableCache>
                    </c15:dlblFTEntry>
                  </c15:dlblFieldTable>
                  <c15:showDataLabelsRange val="0"/>
                </c:ext>
                <c:ext xmlns:c16="http://schemas.microsoft.com/office/drawing/2014/chart" uri="{C3380CC4-5D6E-409C-BE32-E72D297353CC}">
                  <c16:uniqueId val="{0000000D-73F7-4246-A341-62C4DE947CFA}"/>
                </c:ext>
              </c:extLst>
            </c:dLbl>
            <c:dLbl>
              <c:idx val="14"/>
              <c:tx>
                <c:strRef>
                  <c:f>Daten_Diagramme!$D$28</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{806F3B1A-7FE2-4B55-B120-5DDD0185EDC2}</c15:txfldGUID>
                      <c15:f>Daten_Diagramme!$D$28</c15:f>
                      <c15:dlblFieldTableCache>
                        <c:ptCount val="1"/>
                        <c:pt idx="0">
                          <c:v>-8.7</c:v>
                        </c:pt>
                      </c15:dlblFieldTableCache>
                    </c15:dlblFTEntry>
                  </c15:dlblFieldTable>
                  <c15:showDataLabelsRange val="0"/>
                </c:ext>
                <c:ext xmlns:c16="http://schemas.microsoft.com/office/drawing/2014/chart" uri="{C3380CC4-5D6E-409C-BE32-E72D297353CC}">
                  <c16:uniqueId val="{0000000E-73F7-4246-A341-62C4DE947CFA}"/>
                </c:ext>
              </c:extLst>
            </c:dLbl>
            <c:dLbl>
              <c:idx val="15"/>
              <c:tx>
                <c:strRef>
                  <c:f>Daten_Diagramme!$D$29</c:f>
                  <c:strCache>
                    <c:ptCount val="1"/>
                    <c:pt idx="0">
                      <c:v>16.0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{60EE1D11-A539-4CB4-839D-F6D56DF66EAD}</c15:txfldGUID>
                      <c15:f>Daten_Diagramme!$D$29</c15:f>
                      <c15:dlblFieldTableCache>
                        <c:ptCount val="1"/>
                        <c:pt idx="0">
                          <c:v>16.0</c:v>
                        </c:pt>
                      </c15:dlblFieldTableCache>
                    </c15:dlblFTEntry>
                  </c15:dlblFieldTable>
                  <c15:showDataLabelsRange val="0"/>
                </c:ext>
                <c:ext xmlns:c16="http://schemas.microsoft.com/office/drawing/2014/chart" uri="{C3380CC4-5D6E-409C-BE32-E72D297353CC}">
                  <c16:uniqueId val="{0000000F-73F7-4246-A341-62C4DE947CFA}"/>
                </c:ext>
              </c:extLst>
            </c:dLbl>
            <c:dLbl>
              <c:idx val="16"/>
              <c:tx>
                <c:strRef>
                  <c:f>Daten_Diagramme!$D$30</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{0E516B28-7959-4F87-93DA-4FA428264108}</c15:txfldGUID>
                      <c15:f>Daten_Diagramme!$D$30</c15:f>
                      <c15:dlblFieldTableCache>
                        <c:ptCount val="1"/>
                        <c:pt idx="0">
                          <c:v>4.3</c:v>
                        </c:pt>
                      </c15:dlblFieldTableCache>
                    </c15:dlblFTEntry>
                  </c15:dlblFieldTable>
                  <c15:showDataLabelsRange val="0"/>
                </c:ext>
                <c:ext xmlns:c16="http://schemas.microsoft.com/office/drawing/2014/chart" uri="{C3380CC4-5D6E-409C-BE32-E72D297353CC}">
                  <c16:uniqueId val="{00000010-73F7-4246-A341-62C4DE947CFA}"/>
                </c:ext>
              </c:extLst>
            </c:dLbl>
            <c:dLbl>
              <c:idx val="17"/>
              <c:tx>
                <c:strRef>
                  <c:f>Daten_Diagramme!$D$31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{3DE4F3B6-A6B3-45AB-A8B1-53BAC11A55FE}</c15:txfldGUID>
                      <c15:f>Daten_Diagramme!$D$31</c15:f>
                      <c15:dlblFieldTableCache>
                        <c:ptCount val="1"/>
                        <c:pt idx="0">
                          <c:v>0.9</c:v>
                        </c:pt>
                      </c15:dlblFieldTableCache>
                    </c15:dlblFTEntry>
                  </c15:dlblFieldTable>
                  <c15:showDataLabelsRange val="0"/>
                </c:ext>
                <c:ext xmlns:c16="http://schemas.microsoft.com/office/drawing/2014/chart" uri="{C3380CC4-5D6E-409C-BE32-E72D297353CC}">
                  <c16:uniqueId val="{00000011-73F7-4246-A341-62C4DE947CFA}"/>
                </c:ext>
              </c:extLst>
            </c:dLbl>
            <c:dLbl>
              <c:idx val="18"/>
              <c:tx>
                <c:strRef>
                  <c:f>Daten_Diagramme!$D$32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{2DAB8380-CB06-4518-88E3-8926FEF8C1B4}</c15:txfldGUID>
                      <c15:f>Daten_Diagramme!$D$32</c15:f>
                      <c15:dlblFieldTableCache>
                        <c:ptCount val="1"/>
                        <c:pt idx="0">
                          <c:v>0.2</c:v>
                        </c:pt>
                      </c15:dlblFieldTableCache>
                    </c15:dlblFTEntry>
                  </c15:dlblFieldTable>
                  <c15:showDataLabelsRange val="0"/>
                </c:ext>
                <c:ext xmlns:c16="http://schemas.microsoft.com/office/drawing/2014/chart" uri="{C3380CC4-5D6E-409C-BE32-E72D297353CC}">
                  <c16:uniqueId val="{00000012-73F7-4246-A341-62C4DE947CFA}"/>
                </c:ext>
              </c:extLst>
            </c:dLbl>
            <c:dLbl>
              <c:idx val="19"/>
              <c:tx>
                <c:strRef>
                  <c:f>Daten_Diagramme!$D$33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{0270FDC5-A194-4A0E-AB53-1E8FC7F6D325}</c15:txfldGUID>
                      <c15:f>Daten_Diagramme!$D$33</c15:f>
                      <c15:dlblFieldTableCache>
                        <c:ptCount val="1"/>
                        <c:pt idx="0">
                          <c:v>1.1</c:v>
                        </c:pt>
                      </c15:dlblFieldTableCache>
                    </c15:dlblFTEntry>
                  </c15:dlblFieldTable>
                  <c15:showDataLabelsRange val="0"/>
                </c:ext>
                <c:ext xmlns:c16="http://schemas.microsoft.com/office/drawing/2014/chart" uri="{C3380CC4-5D6E-409C-BE32-E72D297353CC}">
                  <c16:uniqueId val="{00000013-73F7-4246-A341-62C4DE947CFA}"/>
                </c:ext>
              </c:extLst>
            </c:dLbl>
            <c:dLbl>
              <c:idx val="20"/>
              <c:tx>
                <c:strRef>
                  <c:f>Daten_Diagramme!$D$34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{227B7C21-A0D2-47E9-A7C4-33767B6F748D}</c15:txfldGUID>
                      <c15:f>Daten_Diagramme!$D$34</c15:f>
                      <c15:dlblFieldTableCache>
                        <c:ptCount val="1"/>
                        <c:pt idx="0">
                          <c:v>3.3</c:v>
                        </c:pt>
                      </c15:dlblFieldTableCache>
                    </c15:dlblFTEntry>
                  </c15:dlblFieldTable>
                  <c15:showDataLabelsRange val="0"/>
                </c:ext>
                <c:ext xmlns:c16="http://schemas.microsoft.com/office/drawing/2014/chart" uri="{C3380CC4-5D6E-409C-BE32-E72D297353CC}">
                  <c16:uniqueId val="{00000014-73F7-4246-A341-62C4DE947CFA}"/>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{930835AD-87D0-4867-B72E-E002745073BB}</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73F7-4246-A341-62C4DE947CF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{3773E28B-6A2A-4986-8D68-ECA665EF66D1}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3F7-4246-A341-62C4DE947CFA}"/>
                </c:ext>
              </c:extLst>
            </c:dLbl>
            <c:dLbl>
              <c:idx val="23"/>
              <c:tx>
                <c:strRef>
                  <c:f>Daten_Diagramme!$D$37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{7870EDD5-9273-4F81-9A43-1C122791561E}</c15:txfldGUID>
                      <c15:f>Daten_Diagramme!$D$37</c15:f>
                      <c15:dlblFieldTableCache>
                        <c:ptCount val="1"/>
                        <c:pt idx="0">
                          <c:v>0.9</c:v>
                        </c:pt>
                      </c15:dlblFieldTableCache>
                    </c15:dlblFTEntry>
                  </c15:dlblFieldTable>
                  <c15:showDataLabelsRange val="0"/>
                </c:ext>
                <c:ext xmlns:c16="http://schemas.microsoft.com/office/drawing/2014/chart" uri="{C3380CC4-5D6E-409C-BE32-E72D297353CC}">
                  <c16:uniqueId val="{00000017-73F7-4246-A341-62C4DE947CFA}"/>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{07E094F2-7C72-4AFA-93BA-312B93FEF0B9}</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73F7-4246-A341-62C4DE947CFA}"/>
                </c:ext>
              </c:extLst>
            </c:dLbl>
            <c:dLbl>
              <c:idx val="25"/>
              <c:tx>
                <c:strRef>
                  <c:f>Daten_Diagramme!$D$39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{75069A96-319A-4837-9E90-EA94FBF1D307}</c15:txfldGUID>
                      <c15:f>Daten_Diagramme!$D$39</c15:f>
                      <c15:dlblFieldTableCache>
                        <c:ptCount val="1"/>
                        <c:pt idx="0">
                          <c:v>1.9</c:v>
                        </c:pt>
                      </c15:dlblFieldTableCache>
                    </c15:dlblFTEntry>
                  </c15:dlblFieldTable>
                  <c15:showDataLabelsRange val="0"/>
                </c:ext>
                <c:ext xmlns:c16="http://schemas.microsoft.com/office/drawing/2014/chart" uri="{C3380CC4-5D6E-409C-BE32-E72D297353CC}">
                  <c16:uniqueId val="{00000019-73F7-4246-A341-62C4DE947CF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{32EEBC07-1580-4E54-B718-5BCE2E317FC7}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3F7-4246-A341-62C4DE947CF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{C0760418-4DBF-43AD-9AEA-2CC07D890346}</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3F7-4246-A341-62C4DE947CF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{0DA83A77-6C7F-4B7E-8E7F-BFC6C23DB158}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3F7-4246-A341-62C4DE947CF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{8315DEDD-4867-44B3-BC98-9DCF67A6C592}</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3F7-4246-A341-62C4DE947CF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{9967949D-1DF7-4505-9246-8D1406E2C30A}</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3F7-4246-A341-62C4DE947CFA}"/>
                </c:ext>
              </c:extLst>
            </c:dLbl>
            <c:dLbl>
              <c:idx val="31"/>
              <c:tx>
                <c:strRef>
                  <c:f>Daten_Diagramme!$D$45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{337F54AB-E4DE-48AA-8C8C-08B050FCC5BD}</c15:txfldGUID>
                      <c15:f>Daten_Diagramme!$D$45</c15:f>
                      <c15:dlblFieldTableCache>
                        <c:ptCount val="1"/>
                        <c:pt idx="0">
                          <c:v>1.9</c:v>
                        </c:pt>
                      </c15:dlblFieldTableCache>
                    </c15:dlblFTEntry>
                  </c15:dlblFieldTable>
                  <c15:showDataLabelsRange val="0"/>
                </c:ext>
                <c:ext xmlns:c16="http://schemas.microsoft.com/office/drawing/2014/chart" uri="{C3380CC4-5D6E-409C-BE32-E72D297353CC}">
                  <c16:uniqueId val="{0000001F-73F7-4246-A341-62C4DE947CF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1.5893211657215562</c:v>
                </c:pt>
                <c:pt idx="1">
                  <c:v>0.91743119266055051</c:v>
                </c:pt>
                <c:pt idx="2">
                  <c:v>2.6455026455026456</c:v>
                </c:pt>
                <c:pt idx="3">
                  <c:v>6.3204466448962396E-2</c:v>
                </c:pt>
                <c:pt idx="4">
                  <c:v>7.0678127984718246</c:v>
                </c:pt>
                <c:pt idx="5">
                  <c:v>-0.96805421103581801</c:v>
                </c:pt>
                <c:pt idx="6">
                  <c:v>-0.35587188612099646</c:v>
                </c:pt>
                <c:pt idx="7">
                  <c:v>-3.8210155857214683</c:v>
                </c:pt>
                <c:pt idx="8">
                  <c:v>4.3555555555555552</c:v>
                </c:pt>
                <c:pt idx="9">
                  <c:v>2.7237354085603114</c:v>
                </c:pt>
                <c:pt idx="10">
                  <c:v>-2.219482120838471</c:v>
                </c:pt>
                <c:pt idx="11">
                  <c:v>6.2942724144909938</c:v>
                </c:pt>
                <c:pt idx="12">
                  <c:v>1.3917314776913632</c:v>
                </c:pt>
                <c:pt idx="13">
                  <c:v>4.1228070175438596</c:v>
                </c:pt>
                <c:pt idx="14">
                  <c:v>-8.7089849739343759</c:v>
                </c:pt>
                <c:pt idx="15">
                  <c:v>16.006467259498788</c:v>
                </c:pt>
                <c:pt idx="16">
                  <c:v>4.2763157894736841</c:v>
                </c:pt>
                <c:pt idx="17">
                  <c:v>0.85202761000862814</c:v>
                </c:pt>
                <c:pt idx="18">
                  <c:v>0.23435552231363749</c:v>
                </c:pt>
                <c:pt idx="19">
                  <c:v>1.075268817204301</c:v>
                </c:pt>
                <c:pt idx="20">
                  <c:v>3.2585949177877427</c:v>
                </c:pt>
                <c:pt idx="21">
                  <c:v>0</c:v>
                </c:pt>
                <c:pt idx="23">
                  <c:v>0.91743119266055051</c:v>
                </c:pt>
                <c:pt idx="24">
                  <c:v>-0.36211475014082239</c:v>
                </c:pt>
                <c:pt idx="25">
                  <c:v>1.8986456412538946</c:v>
                </c:pt>
              </c:numCache>
            </c:numRef>
          </c:val>
          <c:extLst>
            <c:ext xmlns:c16="http://schemas.microsoft.com/office/drawing/2014/chart" uri="{C3380CC4-5D6E-409C-BE32-E72D297353CC}">
              <c16:uniqueId val="{00000020-73F7-4246-A341-62C4DE947CF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{659E120D-C739-4F8B-A5CA-51EAD9A2FF76}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3F7-4246-A341-62C4DE947CF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{E005D7F4-FF14-4AA6-9977-E0E757F23C0F}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3F7-4246-A341-62C4DE947CF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{3D8F5794-4E2D-4505-804D-B10BC8DE9F30}</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3F7-4246-A341-62C4DE947CF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{2E4544A1-8D6F-45CC-A3A8-ABA097EC06EE}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3F7-4246-A341-62C4DE947CF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{8772F488-A7A9-467E-8D2A-ED76A309DAD9}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3F7-4246-A341-62C4DE947CF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{964BBC7A-85DE-4178-B079-FB378C422D61}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3F7-4246-A341-62C4DE947CF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{FE4B3D06-7837-4135-94A9-6F1ED5310B53}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3F7-4246-A341-62C4DE947CF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{4AFCA05A-2F18-49E9-8246-1A6453EF393A}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3F7-4246-A341-62C4DE947CF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{1772B939-FB92-4C91-BADA-C9F105855872}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3F7-4246-A341-62C4DE947CF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{A5CAC3C0-A5C0-4F5F-9C9A-268D7165C44F}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3F7-4246-A341-62C4DE947CF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{0BC36E4E-4586-4221-8C0A-3853D3AACD12}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3F7-4246-A341-62C4DE947CF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{3D6481DB-AFA6-47C6-855A-1D08483E6DC5}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3F7-4246-A341-62C4DE947CF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{F18033E7-9BCA-4C69-B4CC-0A21BC9F4A97}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3F7-4246-A341-62C4DE947CF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{EFBD2B72-2824-45A8-923B-BF5297936F85}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3F7-4246-A341-62C4DE947CF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{47CFBEA3-670C-4BD0-809E-45975D606682}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3F7-4246-A341-62C4DE947CF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{1783695A-C339-48FF-9BBF-18366C4516EC}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3F7-4246-A341-62C4DE947CF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{24F8B4EC-E41D-4FCA-868A-3E8738F5CF6D}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3F7-4246-A341-62C4DE947CF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{2C17CDD8-A1FA-4CEB-8DF6-3EEDEB719CA8}</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3F7-4246-A341-62C4DE947CF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{2FCC0CAC-9570-4B04-B670-86370B02B912}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3F7-4246-A341-62C4DE947CF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{35E61874-37AA-40AA-A494-B58CAEEB6686}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3F7-4246-A341-62C4DE947CF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{61568E84-699B-46E5-B26E-5D9C2228B8D7}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3F7-4246-A341-62C4DE947CF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{A957998E-22FD-4270-8527-72DD4DB88EF6}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3F7-4246-A341-62C4DE947CF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{FB1D00A8-EBEF-4428-98D9-565255E99BC3}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3F7-4246-A341-62C4DE947CF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{6550538D-996C-469B-8C8D-D7238E7D5EDC}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3F7-4246-A341-62C4DE947CF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{1935493C-CF34-4700-A020-D3C36E92A391}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3F7-4246-A341-62C4DE947CF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{668EA41C-6673-48B2-AA57-4B905415F30D}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3F7-4246-A341-62C4DE947CF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{0215CDA2-8E8E-41B7-97AF-EFC76733AE42}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3F7-4246-A341-62C4DE947CF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{E66D800D-7E95-441B-88EA-954EFB3A3187}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3F7-4246-A341-62C4DE947CF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{6CE1ADDC-3C82-41ED-A452-1AA3121DDD4D}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3F7-4246-A341-62C4DE947CF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{231154C6-D9BD-404E-BD39-885727566DFB}</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3F7-4246-A341-62C4DE947CF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{7C3AD7DE-963D-4445-89A5-FBDCB99AB973}</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3F7-4246-A341-62C4DE947CF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{4FBC36BF-A4B2-499B-AE91-6FBE278F91F8}</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3F7-4246-A341-62C4DE947CF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3F7-4246-A341-62C4DE947CF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3F7-4246-A341-62C4DE947CF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{320FAA42-50EC-4C7A-B2EC-88980327C027}</c15:txfldGUID>
                      <c15:f>Daten_Diagramme!$E$14</c15:f>
                      <c15:dlblFieldTableCache>
                        <c:ptCount val="1"/>
                        <c:pt idx="0">
                          <c:v>-2.5</c:v>
                        </c:pt>
                      </c15:dlblFieldTableCache>
                    </c15:dlblFTEntry>
                  </c15:dlblFieldTable>
                  <c15:showDataLabelsRange val="0"/>
                </c:ext>
                <c:ext xmlns:c16="http://schemas.microsoft.com/office/drawing/2014/chart" uri="{C3380CC4-5D6E-409C-BE32-E72D297353CC}">
                  <c16:uniqueId val="{00000000-F2F6-4EA0-9ADC-E28CD6428430}"/>
                </c:ext>
              </c:extLst>
            </c:dLbl>
            <c:dLbl>
              <c:idx val="1"/>
              <c:tx>
                <c:strRef>
                  <c:f>Daten_Diagramme!$E$15</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{5A5B0BBD-6F7A-42AC-A641-BAF231B9D045}</c15:txfldGUID>
                      <c15:f>Daten_Diagramme!$E$15</c15:f>
                      <c15:dlblFieldTableCache>
                        <c:ptCount val="1"/>
                        <c:pt idx="0">
                          <c:v>7.1</c:v>
                        </c:pt>
                      </c15:dlblFieldTableCache>
                    </c15:dlblFTEntry>
                  </c15:dlblFieldTable>
                  <c15:showDataLabelsRange val="0"/>
                </c:ext>
                <c:ext xmlns:c16="http://schemas.microsoft.com/office/drawing/2014/chart" uri="{C3380CC4-5D6E-409C-BE32-E72D297353CC}">
                  <c16:uniqueId val="{00000001-F2F6-4EA0-9ADC-E28CD6428430}"/>
                </c:ext>
              </c:extLst>
            </c:dLbl>
            <c:dLbl>
              <c:idx val="2"/>
              <c:tx>
                <c:strRef>
                  <c:f>Daten_Diagramme!$E$16</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{AB01CD75-A570-473C-9CF0-AC12598D5184}</c15:txfldGUID>
                      <c15:f>Daten_Diagramme!$E$16</c15:f>
                      <c15:dlblFieldTableCache>
                        <c:ptCount val="1"/>
                        <c:pt idx="0">
                          <c:v>-6.6</c:v>
                        </c:pt>
                      </c15:dlblFieldTableCache>
                    </c15:dlblFTEntry>
                  </c15:dlblFieldTable>
                  <c15:showDataLabelsRange val="0"/>
                </c:ext>
                <c:ext xmlns:c16="http://schemas.microsoft.com/office/drawing/2014/chart" uri="{C3380CC4-5D6E-409C-BE32-E72D297353CC}">
                  <c16:uniqueId val="{00000002-F2F6-4EA0-9ADC-E28CD6428430}"/>
                </c:ext>
              </c:extLst>
            </c:dLbl>
            <c:dLbl>
              <c:idx val="3"/>
              <c:tx>
                <c:strRef>
                  <c:f>Daten_Diagramme!$E$17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{DF23EBCE-B9B5-486D-B8C9-51BE4C753D2B}</c15:txfldGUID>
                      <c15:f>Daten_Diagramme!$E$17</c15:f>
                      <c15:dlblFieldTableCache>
                        <c:ptCount val="1"/>
                        <c:pt idx="0">
                          <c:v>0.6</c:v>
                        </c:pt>
                      </c15:dlblFieldTableCache>
                    </c15:dlblFTEntry>
                  </c15:dlblFieldTable>
                  <c15:showDataLabelsRange val="0"/>
                </c:ext>
                <c:ext xmlns:c16="http://schemas.microsoft.com/office/drawing/2014/chart" uri="{C3380CC4-5D6E-409C-BE32-E72D297353CC}">
                  <c16:uniqueId val="{00000003-F2F6-4EA0-9ADC-E28CD6428430}"/>
                </c:ext>
              </c:extLst>
            </c:dLbl>
            <c:dLbl>
              <c:idx val="4"/>
              <c:tx>
                <c:strRef>
                  <c:f>Daten_Diagramme!$E$18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{7E73B9A9-11AC-4B9F-92ED-9BF862EF26A8}</c15:txfldGUID>
                      <c15:f>Daten_Diagramme!$E$18</c15:f>
                      <c15:dlblFieldTableCache>
                        <c:ptCount val="1"/>
                        <c:pt idx="0">
                          <c:v>4.0</c:v>
                        </c:pt>
                      </c15:dlblFieldTableCache>
                    </c15:dlblFTEntry>
                  </c15:dlblFieldTable>
                  <c15:showDataLabelsRange val="0"/>
                </c:ext>
                <c:ext xmlns:c16="http://schemas.microsoft.com/office/drawing/2014/chart" uri="{C3380CC4-5D6E-409C-BE32-E72D297353CC}">
                  <c16:uniqueId val="{00000004-F2F6-4EA0-9ADC-E28CD6428430}"/>
                </c:ext>
              </c:extLst>
            </c:dLbl>
            <c:dLbl>
              <c:idx val="5"/>
              <c:tx>
                <c:strRef>
                  <c:f>Daten_Diagramme!$E$19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{E79EA009-F1B5-467A-94B5-59FB212ECDB3}</c15:txfldGUID>
                      <c15:f>Daten_Diagramme!$E$19</c15:f>
                      <c15:dlblFieldTableCache>
                        <c:ptCount val="1"/>
                        <c:pt idx="0">
                          <c:v>-3.0</c:v>
                        </c:pt>
                      </c15:dlblFieldTableCache>
                    </c15:dlblFTEntry>
                  </c15:dlblFieldTable>
                  <c15:showDataLabelsRange val="0"/>
                </c:ext>
                <c:ext xmlns:c16="http://schemas.microsoft.com/office/drawing/2014/chart" uri="{C3380CC4-5D6E-409C-BE32-E72D297353CC}">
                  <c16:uniqueId val="{00000005-F2F6-4EA0-9ADC-E28CD6428430}"/>
                </c:ext>
              </c:extLst>
            </c:dLbl>
            <c:dLbl>
              <c:idx val="6"/>
              <c:tx>
                <c:strRef>
                  <c:f>Daten_Diagramme!$E$20</c:f>
                  <c:strCache>
                    <c:ptCount val="1"/>
                    <c:pt idx="0">
                      <c:v>-10.6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{08A37234-BDC6-4D2F-9301-A314356A7B62}</c15:txfldGUID>
                      <c15:f>Daten_Diagramme!$E$20</c15:f>
                      <c15:dlblFieldTableCache>
                        <c:ptCount val="1"/>
                        <c:pt idx="0">
                          <c:v>-10.6</c:v>
                        </c:pt>
                      </c15:dlblFieldTableCache>
                    </c15:dlblFTEntry>
                  </c15:dlblFieldTable>
                  <c15:showDataLabelsRange val="0"/>
                </c:ext>
                <c:ext xmlns:c16="http://schemas.microsoft.com/office/drawing/2014/chart" uri="{C3380CC4-5D6E-409C-BE32-E72D297353CC}">
                  <c16:uniqueId val="{00000006-F2F6-4EA0-9ADC-E28CD6428430}"/>
                </c:ext>
              </c:extLst>
            </c:dLbl>
            <c:dLbl>
              <c:idx val="7"/>
              <c:tx>
                <c:strRef>
                  <c:f>Daten_Diagramme!$E$21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{C381D89E-E320-4028-8B50-96549DA358F3}</c15:txfldGUID>
                      <c15:f>Daten_Diagramme!$E$21</c15:f>
                      <c15:dlblFieldTableCache>
                        <c:ptCount val="1"/>
                        <c:pt idx="0">
                          <c:v>-1.1</c:v>
                        </c:pt>
                      </c15:dlblFieldTableCache>
                    </c15:dlblFTEntry>
                  </c15:dlblFieldTable>
                  <c15:showDataLabelsRange val="0"/>
                </c:ext>
                <c:ext xmlns:c16="http://schemas.microsoft.com/office/drawing/2014/chart" uri="{C3380CC4-5D6E-409C-BE32-E72D297353CC}">
                  <c16:uniqueId val="{00000007-F2F6-4EA0-9ADC-E28CD6428430}"/>
                </c:ext>
              </c:extLst>
            </c:dLbl>
            <c:dLbl>
              <c:idx val="8"/>
              <c:tx>
                <c:strRef>
                  <c:f>Daten_Diagramme!$E$22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{DCFB48DA-90D6-4F6A-808C-2CA9DA320EA5}</c15:txfldGUID>
                      <c15:f>Daten_Diagramme!$E$22</c15:f>
                      <c15:dlblFieldTableCache>
                        <c:ptCount val="1"/>
                        <c:pt idx="0">
                          <c:v>-2.3</c:v>
                        </c:pt>
                      </c15:dlblFieldTableCache>
                    </c15:dlblFTEntry>
                  </c15:dlblFieldTable>
                  <c15:showDataLabelsRange val="0"/>
                </c:ext>
                <c:ext xmlns:c16="http://schemas.microsoft.com/office/drawing/2014/chart" uri="{C3380CC4-5D6E-409C-BE32-E72D297353CC}">
                  <c16:uniqueId val="{00000008-F2F6-4EA0-9ADC-E28CD6428430}"/>
                </c:ext>
              </c:extLst>
            </c:dLbl>
            <c:dLbl>
              <c:idx val="9"/>
              <c:tx>
                <c:strRef>
                  <c:f>Daten_Diagramme!$E$23</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{B161216A-DC15-4001-9C35-FEA052E1ACEC}</c15:txfldGUID>
                      <c15:f>Daten_Diagramme!$E$23</c15:f>
                      <c15:dlblFieldTableCache>
                        <c:ptCount val="1"/>
                        <c:pt idx="0">
                          <c:v>0.8</c:v>
                        </c:pt>
                      </c15:dlblFieldTableCache>
                    </c15:dlblFTEntry>
                  </c15:dlblFieldTable>
                  <c15:showDataLabelsRange val="0"/>
                </c:ext>
                <c:ext xmlns:c16="http://schemas.microsoft.com/office/drawing/2014/chart" uri="{C3380CC4-5D6E-409C-BE32-E72D297353CC}">
                  <c16:uniqueId val="{00000009-F2F6-4EA0-9ADC-E28CD6428430}"/>
                </c:ext>
              </c:extLst>
            </c:dLbl>
            <c:dLbl>
              <c:idx val="10"/>
              <c:tx>
                <c:strRef>
                  <c:f>Daten_Diagramme!$E$24</c:f>
                  <c:strCache>
                    <c:ptCount val="1"/>
                    <c:pt idx="0">
                      <c:v>-14.1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{B1D1F1F3-52E0-4505-861C-0F05AC665941}</c15:txfldGUID>
                      <c15:f>Daten_Diagramme!$E$24</c15:f>
                      <c15:dlblFieldTableCache>
                        <c:ptCount val="1"/>
                        <c:pt idx="0">
                          <c:v>-14.1</c:v>
                        </c:pt>
                      </c15:dlblFieldTableCache>
                    </c15:dlblFTEntry>
                  </c15:dlblFieldTable>
                  <c15:showDataLabelsRange val="0"/>
                </c:ext>
                <c:ext xmlns:c16="http://schemas.microsoft.com/office/drawing/2014/chart" uri="{C3380CC4-5D6E-409C-BE32-E72D297353CC}">
                  <c16:uniqueId val="{0000000A-F2F6-4EA0-9ADC-E28CD6428430}"/>
                </c:ext>
              </c:extLst>
            </c:dLbl>
            <c:dLbl>
              <c:idx val="11"/>
              <c:tx>
                <c:strRef>
                  <c:f>Daten_Diagramme!$E$25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{93F6F2E6-E466-45CB-90BC-E978FACA381B}</c15:txfldGUID>
                      <c15:f>Daten_Diagramme!$E$25</c15:f>
                      <c15:dlblFieldTableCache>
                        <c:ptCount val="1"/>
                        <c:pt idx="0">
                          <c:v>1.9</c:v>
                        </c:pt>
                      </c15:dlblFieldTableCache>
                    </c15:dlblFTEntry>
                  </c15:dlblFieldTable>
                  <c15:showDataLabelsRange val="0"/>
                </c:ext>
                <c:ext xmlns:c16="http://schemas.microsoft.com/office/drawing/2014/chart" uri="{C3380CC4-5D6E-409C-BE32-E72D297353CC}">
                  <c16:uniqueId val="{0000000B-F2F6-4EA0-9ADC-E28CD6428430}"/>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{B93FCDE8-A64A-4FFC-BD24-2F52AE32EF94}</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F2F6-4EA0-9ADC-E28CD6428430}"/>
                </c:ext>
              </c:extLst>
            </c:dLbl>
            <c:dLbl>
              <c:idx val="13"/>
              <c:tx>
                <c:strRef>
                  <c:f>Daten_Diagramme!$E$27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{5E072791-C171-4093-AA3A-DB49EF129D78}</c15:txfldGUID>
                      <c15:f>Daten_Diagramme!$E$27</c15:f>
                      <c15:dlblFieldTableCache>
                        <c:ptCount val="1"/>
                        <c:pt idx="0">
                          <c:v>-0.8</c:v>
                        </c:pt>
                      </c15:dlblFieldTableCache>
                    </c15:dlblFTEntry>
                  </c15:dlblFieldTable>
                  <c15:showDataLabelsRange val="0"/>
                </c:ext>
                <c:ext xmlns:c16="http://schemas.microsoft.com/office/drawing/2014/chart" uri="{C3380CC4-5D6E-409C-BE32-E72D297353CC}">
                  <c16:uniqueId val="{0000000D-F2F6-4EA0-9ADC-E28CD6428430}"/>
                </c:ext>
              </c:extLst>
            </c:dLbl>
            <c:dLbl>
              <c:idx val="14"/>
              <c:tx>
                <c:strRef>
                  <c:f>Daten_Diagramme!$E$28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{4102EA8C-577A-47C0-AD91-FA107C71D4D6}</c15:txfldGUID>
                      <c15:f>Daten_Diagramme!$E$28</c15:f>
                      <c15:dlblFieldTableCache>
                        <c:ptCount val="1"/>
                        <c:pt idx="0">
                          <c:v>1.3</c:v>
                        </c:pt>
                      </c15:dlblFieldTableCache>
                    </c15:dlblFTEntry>
                  </c15:dlblFieldTable>
                  <c15:showDataLabelsRange val="0"/>
                </c:ext>
                <c:ext xmlns:c16="http://schemas.microsoft.com/office/drawing/2014/chart" uri="{C3380CC4-5D6E-409C-BE32-E72D297353CC}">
                  <c16:uniqueId val="{0000000E-F2F6-4EA0-9ADC-E28CD6428430}"/>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{1955372E-9109-4DD5-AA82-5EF2AC3AA339}</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F2F6-4EA0-9ADC-E28CD6428430}"/>
                </c:ext>
              </c:extLst>
            </c:dLbl>
            <c:dLbl>
              <c:idx val="16"/>
              <c:tx>
                <c:strRef>
                  <c:f>Daten_Diagramme!$E$30</c:f>
                  <c:strCache>
                    <c:ptCount val="1"/>
                    <c:pt idx="0">
                      <c:v>-13.7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{E95D3B09-7CAE-49D9-9F96-1DFE3559646D}</c15:txfldGUID>
                      <c15:f>Daten_Diagramme!$E$30</c15:f>
                      <c15:dlblFieldTableCache>
                        <c:ptCount val="1"/>
                        <c:pt idx="0">
                          <c:v>-13.7</c:v>
                        </c:pt>
                      </c15:dlblFieldTableCache>
                    </c15:dlblFTEntry>
                  </c15:dlblFieldTable>
                  <c15:showDataLabelsRange val="0"/>
                </c:ext>
                <c:ext xmlns:c16="http://schemas.microsoft.com/office/drawing/2014/chart" uri="{C3380CC4-5D6E-409C-BE32-E72D297353CC}">
                  <c16:uniqueId val="{00000010-F2F6-4EA0-9ADC-E28CD6428430}"/>
                </c:ext>
              </c:extLst>
            </c:dLbl>
            <c:dLbl>
              <c:idx val="17"/>
              <c:tx>
                <c:strRef>
                  <c:f>Daten_Diagramme!$E$31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{9399B192-BDA8-4190-93B9-E9CE44C9DCA9}</c15:txfldGUID>
                      <c15:f>Daten_Diagramme!$E$31</c15:f>
                      <c15:dlblFieldTableCache>
                        <c:ptCount val="1"/>
                        <c:pt idx="0">
                          <c:v>0.4</c:v>
                        </c:pt>
                      </c15:dlblFieldTableCache>
                    </c15:dlblFTEntry>
                  </c15:dlblFieldTable>
                  <c15:showDataLabelsRange val="0"/>
                </c:ext>
                <c:ext xmlns:c16="http://schemas.microsoft.com/office/drawing/2014/chart" uri="{C3380CC4-5D6E-409C-BE32-E72D297353CC}">
                  <c16:uniqueId val="{00000011-F2F6-4EA0-9ADC-E28CD6428430}"/>
                </c:ext>
              </c:extLst>
            </c:dLbl>
            <c:dLbl>
              <c:idx val="18"/>
              <c:tx>
                <c:strRef>
                  <c:f>Daten_Diagramme!$E$32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{A358B629-5BAE-4231-B266-8A33931CF1D9}</c15:txfldGUID>
                      <c15:f>Daten_Diagramme!$E$32</c15:f>
                      <c15:dlblFieldTableCache>
                        <c:ptCount val="1"/>
                        <c:pt idx="0">
                          <c:v>1.8</c:v>
                        </c:pt>
                      </c15:dlblFieldTableCache>
                    </c15:dlblFTEntry>
                  </c15:dlblFieldTable>
                  <c15:showDataLabelsRange val="0"/>
                </c:ext>
                <c:ext xmlns:c16="http://schemas.microsoft.com/office/drawing/2014/chart" uri="{C3380CC4-5D6E-409C-BE32-E72D297353CC}">
                  <c16:uniqueId val="{00000012-F2F6-4EA0-9ADC-E28CD6428430}"/>
                </c:ext>
              </c:extLst>
            </c:dLbl>
            <c:dLbl>
              <c:idx val="19"/>
              <c:tx>
                <c:strRef>
                  <c:f>Daten_Diagramme!$E$33</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{29F99386-9AEE-40AA-B6B3-342EC63FE96E}</c15:txfldGUID>
                      <c15:f>Daten_Diagramme!$E$33</c15:f>
                      <c15:dlblFieldTableCache>
                        <c:ptCount val="1"/>
                        <c:pt idx="0">
                          <c:v>4.8</c:v>
                        </c:pt>
                      </c15:dlblFieldTableCache>
                    </c15:dlblFTEntry>
                  </c15:dlblFieldTable>
                  <c15:showDataLabelsRange val="0"/>
                </c:ext>
                <c:ext xmlns:c16="http://schemas.microsoft.com/office/drawing/2014/chart" uri="{C3380CC4-5D6E-409C-BE32-E72D297353CC}">
                  <c16:uniqueId val="{00000013-F2F6-4EA0-9ADC-E28CD6428430}"/>
                </c:ext>
              </c:extLst>
            </c:dLbl>
            <c:dLbl>
              <c:idx val="20"/>
              <c:tx>
                <c:strRef>
                  <c:f>Daten_Diagramme!$E$34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{45D8C2A5-754B-4A8E-AF13-178EF2D0496F}</c15:txfldGUID>
                      <c15:f>Daten_Diagramme!$E$34</c15:f>
                      <c15:dlblFieldTableCache>
                        <c:ptCount val="1"/>
                        <c:pt idx="0">
                          <c:v>-2.5</c:v>
                        </c:pt>
                      </c15:dlblFieldTableCache>
                    </c15:dlblFTEntry>
                  </c15:dlblFieldTable>
                  <c15:showDataLabelsRange val="0"/>
                </c:ext>
                <c:ext xmlns:c16="http://schemas.microsoft.com/office/drawing/2014/chart" uri="{C3380CC4-5D6E-409C-BE32-E72D297353CC}">
                  <c16:uniqueId val="{00000014-F2F6-4EA0-9ADC-E28CD6428430}"/>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{D16796F2-9E54-4F87-9600-586A976E4223}</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F2F6-4EA0-9ADC-E28CD642843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{45E9C103-447F-49BA-99CD-1F61D0CDB81A}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2F6-4EA0-9ADC-E28CD6428430}"/>
                </c:ext>
              </c:extLst>
            </c:dLbl>
            <c:dLbl>
              <c:idx val="23"/>
              <c:tx>
                <c:strRef>
                  <c:f>Daten_Diagramme!$E$37</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{F9C88A2A-4EE5-4A35-A265-7049BDF42423}</c15:txfldGUID>
                      <c15:f>Daten_Diagramme!$E$37</c15:f>
                      <c15:dlblFieldTableCache>
                        <c:ptCount val="1"/>
                        <c:pt idx="0">
                          <c:v>7.1</c:v>
                        </c:pt>
                      </c15:dlblFieldTableCache>
                    </c15:dlblFTEntry>
                  </c15:dlblFieldTable>
                  <c15:showDataLabelsRange val="0"/>
                </c:ext>
                <c:ext xmlns:c16="http://schemas.microsoft.com/office/drawing/2014/chart" uri="{C3380CC4-5D6E-409C-BE32-E72D297353CC}">
                  <c16:uniqueId val="{00000017-F2F6-4EA0-9ADC-E28CD6428430}"/>
                </c:ext>
              </c:extLst>
            </c:dLbl>
            <c:dLbl>
              <c:idx val="24"/>
              <c:tx>
                <c:strRef>
                  <c:f>Daten_Diagramme!$E$38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{0CEC5E7D-890E-4928-A657-A3BBA2CA4039}</c15:txfldGUID>
                      <c15:f>Daten_Diagramme!$E$38</c15:f>
                      <c15:dlblFieldTableCache>
                        <c:ptCount val="1"/>
                        <c:pt idx="0">
                          <c:v>-0.5</c:v>
                        </c:pt>
                      </c15:dlblFieldTableCache>
                    </c15:dlblFTEntry>
                  </c15:dlblFieldTable>
                  <c15:showDataLabelsRange val="0"/>
                </c:ext>
                <c:ext xmlns:c16="http://schemas.microsoft.com/office/drawing/2014/chart" uri="{C3380CC4-5D6E-409C-BE32-E72D297353CC}">
                  <c16:uniqueId val="{00000018-F2F6-4EA0-9ADC-E28CD6428430}"/>
                </c:ext>
              </c:extLst>
            </c:dLbl>
            <c:dLbl>
              <c:idx val="25"/>
              <c:tx>
                <c:strRef>
                  <c:f>Daten_Diagramme!$E$39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{F918CC8A-6204-4CB9-9AFE-590A6DB3735E}</c15:txfldGUID>
                      <c15:f>Daten_Diagramme!$E$39</c15:f>
                      <c15:dlblFieldTableCache>
                        <c:ptCount val="1"/>
                        <c:pt idx="0">
                          <c:v>-2.6</c:v>
                        </c:pt>
                      </c15:dlblFieldTableCache>
                    </c15:dlblFTEntry>
                  </c15:dlblFieldTable>
                  <c15:showDataLabelsRange val="0"/>
                </c:ext>
                <c:ext xmlns:c16="http://schemas.microsoft.com/office/drawing/2014/chart" uri="{C3380CC4-5D6E-409C-BE32-E72D297353CC}">
                  <c16:uniqueId val="{00000019-F2F6-4EA0-9ADC-E28CD642843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{CD337896-52C8-458C-9AAC-A00BFAA820F7}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2F6-4EA0-9ADC-E28CD642843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{5E32F649-1F8A-4929-B4D9-A9BCF8AC7D72}</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2F6-4EA0-9ADC-E28CD642843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{6E2415B9-99EE-4798-972B-4FB5E21F1D98}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2F6-4EA0-9ADC-E28CD642843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{6D1F2EBB-10E4-43DF-A741-2D71D97755B8}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2F6-4EA0-9ADC-E28CD642843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{1946EC29-3742-46FE-937D-550A74DB2481}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2F6-4EA0-9ADC-E28CD6428430}"/>
                </c:ext>
              </c:extLst>
            </c:dLbl>
            <c:dLbl>
              <c:idx val="31"/>
              <c:tx>
                <c:strRef>
                  <c:f>Daten_Diagramme!$E$45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{3B888671-09D9-4178-9A30-6EE6CE6DF563}</c15:txfldGUID>
                      <c15:f>Daten_Diagramme!$E$45</c15:f>
                      <c15:dlblFieldTableCache>
                        <c:ptCount val="1"/>
                        <c:pt idx="0">
                          <c:v>-2.6</c:v>
                        </c:pt>
                      </c15:dlblFieldTableCache>
                    </c15:dlblFTEntry>
                  </c15:dlblFieldTable>
                  <c15:showDataLabelsRange val="0"/>
                </c:ext>
                <c:ext xmlns:c16="http://schemas.microsoft.com/office/drawing/2014/chart" uri="{C3380CC4-5D6E-409C-BE32-E72D297353CC}">
                  <c16:uniqueId val="{0000001F-F2F6-4EA0-9ADC-E28CD642843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-2.4913276568905709</c:v>
                </c:pt>
                <c:pt idx="1">
                  <c:v>7.1428571428571432</c:v>
                </c:pt>
                <c:pt idx="2">
                  <c:v>-6.557377049180328</c:v>
                </c:pt>
                <c:pt idx="3">
                  <c:v>0.55865921787709494</c:v>
                </c:pt>
                <c:pt idx="4">
                  <c:v>4.0123456790123457</c:v>
                </c:pt>
                <c:pt idx="5">
                  <c:v>-3.0120481927710845</c:v>
                </c:pt>
                <c:pt idx="6">
                  <c:v>-10.638297872340425</c:v>
                </c:pt>
                <c:pt idx="7">
                  <c:v>-1.0638297872340425</c:v>
                </c:pt>
                <c:pt idx="8">
                  <c:v>-2.2875816993464051</c:v>
                </c:pt>
                <c:pt idx="9">
                  <c:v>0.75187969924812026</c:v>
                </c:pt>
                <c:pt idx="10">
                  <c:v>-14.125626658802712</c:v>
                </c:pt>
                <c:pt idx="11">
                  <c:v>1.9011406844106464</c:v>
                </c:pt>
                <c:pt idx="12">
                  <c:v>0</c:v>
                </c:pt>
                <c:pt idx="13">
                  <c:v>-0.75834175935288173</c:v>
                </c:pt>
                <c:pt idx="14">
                  <c:v>1.3374485596707819</c:v>
                </c:pt>
                <c:pt idx="15">
                  <c:v>61.53846153846154</c:v>
                </c:pt>
                <c:pt idx="16">
                  <c:v>-13.725490196078431</c:v>
                </c:pt>
                <c:pt idx="17">
                  <c:v>0.38314176245210729</c:v>
                </c:pt>
                <c:pt idx="18">
                  <c:v>1.841297676457694</c:v>
                </c:pt>
                <c:pt idx="19">
                  <c:v>4.809052333804809</c:v>
                </c:pt>
                <c:pt idx="20">
                  <c:v>-2.5452976704055219</c:v>
                </c:pt>
                <c:pt idx="21">
                  <c:v>0</c:v>
                </c:pt>
                <c:pt idx="23">
                  <c:v>7.1428571428571432</c:v>
                </c:pt>
                <c:pt idx="24">
                  <c:v>-0.45454545454545453</c:v>
                </c:pt>
                <c:pt idx="25">
                  <c:v>-2.6126822801590808</c:v>
                </c:pt>
              </c:numCache>
            </c:numRef>
          </c:val>
          <c:extLst>
            <c:ext xmlns:c16="http://schemas.microsoft.com/office/drawing/2014/chart" uri="{C3380CC4-5D6E-409C-BE32-E72D297353CC}">
              <c16:uniqueId val="{00000020-F2F6-4EA0-9ADC-E28CD642843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{CE79A75A-A26C-44C1-9A83-6641E3117443}</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2F6-4EA0-9ADC-E28CD642843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{E51458BE-989E-42FD-88A4-FBAD8619B968}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2F6-4EA0-9ADC-E28CD642843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{02C51731-FC4B-4968-9943-7B4373F5EA5B}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2F6-4EA0-9ADC-E28CD642843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{AD5D3545-1488-47B3-9EA7-3B71DBFDF0AC}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2F6-4EA0-9ADC-E28CD642843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{4350806E-42C0-4E92-8A67-7E9FE1E26A3C}</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2F6-4EA0-9ADC-E28CD642843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{9135A42E-1547-449C-8CCA-590C743ACC49}</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2F6-4EA0-9ADC-E28CD642843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{2F2FCC82-9230-4A40-8563-21E3C4CF7FFD}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2F6-4EA0-9ADC-E28CD642843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{A1606A81-1ADA-4ADE-ADAE-F459C468B434}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2F6-4EA0-9ADC-E28CD642843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{5BF1CA50-6550-4C4C-ABE4-EAC1623A0A2A}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2F6-4EA0-9ADC-E28CD642843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{2DD10901-ED25-41C6-9F4B-3518AE06EB0F}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2F6-4EA0-9ADC-E28CD642843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{2B0C53FB-6F8A-41FA-8331-BEF5C70D887A}</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2F6-4EA0-9ADC-E28CD642843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{4D0ADC76-94E8-4868-8F1D-AB6239F05787}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2F6-4EA0-9ADC-E28CD642843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{F67D53A6-C36B-446A-9E58-F3FB7E573614}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2F6-4EA0-9ADC-E28CD642843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{E899E604-6F7E-45F7-82BE-AC345EF67290}</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2F6-4EA0-9ADC-E28CD642843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{BCBE2374-FB8F-4E43-9FA7-D653B07D4BEA}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2F6-4EA0-9ADC-E28CD6428430}"/>
                </c:ext>
              </c:extLst>
            </c:dLbl>
            <c:dLbl>
              <c:idx val="15"/>
              <c:tx>
                <c:strRef>
                  <c:f>Daten_Diagramme!$G$29</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{EAC75CA0-DBF7-4DD2-BBF5-EFD05AC5ED31}</c15:txfldGUID>
                      <c15:f>Daten_Diagramme!$G$29</c15:f>
                      <c15:dlblFieldTableCache>
                        <c:ptCount val="1"/>
                        <c:pt idx="0">
                          <c:v>&gt; 50</c:v>
                        </c:pt>
                      </c15:dlblFieldTableCache>
                    </c15:dlblFTEntry>
                  </c15:dlblFieldTable>
                  <c15:showDataLabelsRange val="0"/>
                </c:ext>
                <c:ext xmlns:c16="http://schemas.microsoft.com/office/drawing/2014/chart" uri="{C3380CC4-5D6E-409C-BE32-E72D297353CC}">
                  <c16:uniqueId val="{00000030-F2F6-4EA0-9ADC-E28CD642843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{399012EA-BE08-4A03-A972-349FCFDC0883}</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2F6-4EA0-9ADC-E28CD642843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{C5B74A77-E211-4255-9491-F53FEF1F754D}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2F6-4EA0-9ADC-E28CD642843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{2758BAEC-C811-4508-B930-0E9B7E151D38}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2F6-4EA0-9ADC-E28CD642843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{2DFE88F0-44C1-444E-A2A4-8B2341775CF8}</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2F6-4EA0-9ADC-E28CD642843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{B5850C37-4B4C-4B26-9B5D-82122BA07567}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2F6-4EA0-9ADC-E28CD642843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{921B1C76-E1A0-41EA-9E77-5B879437F7D6}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2F6-4EA0-9ADC-E28CD642843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{5F6F8F4C-26DC-43F8-9E57-E6C52E015DC7}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2F6-4EA0-9ADC-E28CD642843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{7FC8E078-AC0A-44E8-B56F-AEA785107A49}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2F6-4EA0-9ADC-E28CD642843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{58AB80CA-9636-4C11-8394-A928FA621359}</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2F6-4EA0-9ADC-E28CD642843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{722F0943-FA43-44E8-A446-3EF9D3694231}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2F6-4EA0-9ADC-E28CD642843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{21C5A31C-3470-4A3B-B325-8114737EF183}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2F6-4EA0-9ADC-E28CD642843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{8D4588DE-ED88-419A-A9F4-EFD22053782C}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2F6-4EA0-9ADC-E28CD642843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{2A6A0041-12F3-49F3-8CA5-E7240790E1E4}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2F6-4EA0-9ADC-E28CD642843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{3307A9BF-8FA1-4DCC-8E17-39FA4459FF65}</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2F6-4EA0-9ADC-E28CD642843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{A6C836F1-2335-408E-A93E-18ED7B48F209}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2F6-4EA0-9ADC-E28CD642843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{840F43CB-37B0-4501-BC16-56BABCEE5CFC}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2F6-4EA0-9ADC-E28CD642843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2F6-4EA0-9ADC-E28CD642843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2F6-4EA0-9ADC-E28CD642843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{E489DA5E-4B6B-482A-81C4-DCD7FF8F38FA}</c15:txfldGUID>
                      <c15:f>Diagramm!$I$46</c15:f>
                      <c15:dlblFieldTableCache>
                        <c:ptCount val="1"/>
                      </c15:dlblFieldTableCache>
                    </c15:dlblFTEntry>
                  </c15:dlblFieldTable>
                  <c15:showDataLabelsRange val="0"/>
                </c:ext>
                <c:ext xmlns:c16="http://schemas.microsoft.com/office/drawing/2014/chart" uri="{C3380CC4-5D6E-409C-BE32-E72D297353CC}">
                  <c16:uniqueId val="{00000000-212D-4EDC-B488-968D3D635E8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{21199DDD-E9CD-45EE-B9A6-CE07174B77CF}</c15:txfldGUID>
                      <c15:f>Diagramm!$I$47</c15:f>
                      <c15:dlblFieldTableCache>
                        <c:ptCount val="1"/>
                      </c15:dlblFieldTableCache>
                    </c15:dlblFTEntry>
                  </c15:dlblFieldTable>
                  <c15:showDataLabelsRange val="0"/>
                </c:ext>
                <c:ext xmlns:c16="http://schemas.microsoft.com/office/drawing/2014/chart" uri="{C3380CC4-5D6E-409C-BE32-E72D297353CC}">
                  <c16:uniqueId val="{00000001-212D-4EDC-B488-968D3D635E8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{58027AF7-C394-4348-8CC2-E12D8A9B0F3A}</c15:txfldGUID>
                      <c15:f>Diagramm!$I$48</c15:f>
                      <c15:dlblFieldTableCache>
                        <c:ptCount val="1"/>
                      </c15:dlblFieldTableCache>
                    </c15:dlblFTEntry>
                  </c15:dlblFieldTable>
                  <c15:showDataLabelsRange val="0"/>
                </c:ext>
                <c:ext xmlns:c16="http://schemas.microsoft.com/office/drawing/2014/chart" uri="{C3380CC4-5D6E-409C-BE32-E72D297353CC}">
                  <c16:uniqueId val="{00000002-212D-4EDC-B488-968D3D635E8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{60FCC4C7-BF55-4F81-893B-A3B71A0A19F2}</c15:txfldGUID>
                      <c15:f>Diagramm!$I$49</c15:f>
                      <c15:dlblFieldTableCache>
                        <c:ptCount val="1"/>
                      </c15:dlblFieldTableCache>
                    </c15:dlblFTEntry>
                  </c15:dlblFieldTable>
                  <c15:showDataLabelsRange val="0"/>
                </c:ext>
                <c:ext xmlns:c16="http://schemas.microsoft.com/office/drawing/2014/chart" uri="{C3380CC4-5D6E-409C-BE32-E72D297353CC}">
                  <c16:uniqueId val="{00000003-212D-4EDC-B488-968D3D635E8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{82F56B62-1879-40E3-A536-9A7D3BDA00A0}</c15:txfldGUID>
                      <c15:f>Diagramm!$I$50</c15:f>
                      <c15:dlblFieldTableCache>
                        <c:ptCount val="1"/>
                      </c15:dlblFieldTableCache>
                    </c15:dlblFTEntry>
                  </c15:dlblFieldTable>
                  <c15:showDataLabelsRange val="0"/>
                </c:ext>
                <c:ext xmlns:c16="http://schemas.microsoft.com/office/drawing/2014/chart" uri="{C3380CC4-5D6E-409C-BE32-E72D297353CC}">
                  <c16:uniqueId val="{00000004-212D-4EDC-B488-968D3D635E8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{B7999D51-6009-4240-9944-C9F3883744F6}</c15:txfldGUID>
                      <c15:f>Diagramm!$I$51</c15:f>
                      <c15:dlblFieldTableCache>
                        <c:ptCount val="1"/>
                      </c15:dlblFieldTableCache>
                    </c15:dlblFTEntry>
                  </c15:dlblFieldTable>
                  <c15:showDataLabelsRange val="0"/>
                </c:ext>
                <c:ext xmlns:c16="http://schemas.microsoft.com/office/drawing/2014/chart" uri="{C3380CC4-5D6E-409C-BE32-E72D297353CC}">
                  <c16:uniqueId val="{00000005-212D-4EDC-B488-968D3D635E8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{38E02529-3223-4211-9171-FA8E4DFC9630}</c15:txfldGUID>
                      <c15:f>Diagramm!$I$52</c15:f>
                      <c15:dlblFieldTableCache>
                        <c:ptCount val="1"/>
                      </c15:dlblFieldTableCache>
                    </c15:dlblFTEntry>
                  </c15:dlblFieldTable>
                  <c15:showDataLabelsRange val="0"/>
                </c:ext>
                <c:ext xmlns:c16="http://schemas.microsoft.com/office/drawing/2014/chart" uri="{C3380CC4-5D6E-409C-BE32-E72D297353CC}">
                  <c16:uniqueId val="{00000006-212D-4EDC-B488-968D3D635E8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{3C5DD766-A818-4714-9DC8-87E91DB5EC5E}</c15:txfldGUID>
                      <c15:f>Diagramm!$I$53</c15:f>
                      <c15:dlblFieldTableCache>
                        <c:ptCount val="1"/>
                      </c15:dlblFieldTableCache>
                    </c15:dlblFTEntry>
                  </c15:dlblFieldTable>
                  <c15:showDataLabelsRange val="0"/>
                </c:ext>
                <c:ext xmlns:c16="http://schemas.microsoft.com/office/drawing/2014/chart" uri="{C3380CC4-5D6E-409C-BE32-E72D297353CC}">
                  <c16:uniqueId val="{00000007-212D-4EDC-B488-968D3D635E8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{793525E4-F46E-4364-B383-26ACC1AC132B}</c15:txfldGUID>
                      <c15:f>Diagramm!$I$54</c15:f>
                      <c15:dlblFieldTableCache>
                        <c:ptCount val="1"/>
                      </c15:dlblFieldTableCache>
                    </c15:dlblFTEntry>
                  </c15:dlblFieldTable>
                  <c15:showDataLabelsRange val="0"/>
                </c:ext>
                <c:ext xmlns:c16="http://schemas.microsoft.com/office/drawing/2014/chart" uri="{C3380CC4-5D6E-409C-BE32-E72D297353CC}">
                  <c16:uniqueId val="{00000008-212D-4EDC-B488-968D3D635E8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{F4164320-117B-4CA1-9E74-02457F0C6104}</c15:txfldGUID>
                      <c15:f>Diagramm!$I$55</c15:f>
                      <c15:dlblFieldTableCache>
                        <c:ptCount val="1"/>
                      </c15:dlblFieldTableCache>
                    </c15:dlblFTEntry>
                  </c15:dlblFieldTable>
                  <c15:showDataLabelsRange val="0"/>
                </c:ext>
                <c:ext xmlns:c16="http://schemas.microsoft.com/office/drawing/2014/chart" uri="{C3380CC4-5D6E-409C-BE32-E72D297353CC}">
                  <c16:uniqueId val="{00000009-212D-4EDC-B488-968D3D635E8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{DBD63E8B-FDBB-480B-8D72-943E13F1622F}</c15:txfldGUID>
                      <c15:f>Diagramm!$I$56</c15:f>
                      <c15:dlblFieldTableCache>
                        <c:ptCount val="1"/>
                      </c15:dlblFieldTableCache>
                    </c15:dlblFTEntry>
                  </c15:dlblFieldTable>
                  <c15:showDataLabelsRange val="0"/>
                </c:ext>
                <c:ext xmlns:c16="http://schemas.microsoft.com/office/drawing/2014/chart" uri="{C3380CC4-5D6E-409C-BE32-E72D297353CC}">
                  <c16:uniqueId val="{0000000A-212D-4EDC-B488-968D3D635E8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{C3B7A050-F1C9-4A72-8BB1-A700C88FE5D5}</c15:txfldGUID>
                      <c15:f>Diagramm!$I$57</c15:f>
                      <c15:dlblFieldTableCache>
                        <c:ptCount val="1"/>
                      </c15:dlblFieldTableCache>
                    </c15:dlblFTEntry>
                  </c15:dlblFieldTable>
                  <c15:showDataLabelsRange val="0"/>
                </c:ext>
                <c:ext xmlns:c16="http://schemas.microsoft.com/office/drawing/2014/chart" uri="{C3380CC4-5D6E-409C-BE32-E72D297353CC}">
                  <c16:uniqueId val="{0000000B-212D-4EDC-B488-968D3D635E8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{4334A377-0B36-478E-983A-B8368294C53B}</c15:txfldGUID>
                      <c15:f>Diagramm!$I$58</c15:f>
                      <c15:dlblFieldTableCache>
                        <c:ptCount val="1"/>
                      </c15:dlblFieldTableCache>
                    </c15:dlblFTEntry>
                  </c15:dlblFieldTable>
                  <c15:showDataLabelsRange val="0"/>
                </c:ext>
                <c:ext xmlns:c16="http://schemas.microsoft.com/office/drawing/2014/chart" uri="{C3380CC4-5D6E-409C-BE32-E72D297353CC}">
                  <c16:uniqueId val="{0000000C-212D-4EDC-B488-968D3D635E8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{88DDD613-1ADE-4B38-B1A5-25443BB4155B}</c15:txfldGUID>
                      <c15:f>Diagramm!$I$59</c15:f>
                      <c15:dlblFieldTableCache>
                        <c:ptCount val="1"/>
                      </c15:dlblFieldTableCache>
                    </c15:dlblFTEntry>
                  </c15:dlblFieldTable>
                  <c15:showDataLabelsRange val="0"/>
                </c:ext>
                <c:ext xmlns:c16="http://schemas.microsoft.com/office/drawing/2014/chart" uri="{C3380CC4-5D6E-409C-BE32-E72D297353CC}">
                  <c16:uniqueId val="{0000000D-212D-4EDC-B488-968D3D635E8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{153BD5C1-5FDA-42D6-89CB-7C5174E9AA49}</c15:txfldGUID>
                      <c15:f>Diagramm!$I$60</c15:f>
                      <c15:dlblFieldTableCache>
                        <c:ptCount val="1"/>
                      </c15:dlblFieldTableCache>
                    </c15:dlblFTEntry>
                  </c15:dlblFieldTable>
                  <c15:showDataLabelsRange val="0"/>
                </c:ext>
                <c:ext xmlns:c16="http://schemas.microsoft.com/office/drawing/2014/chart" uri="{C3380CC4-5D6E-409C-BE32-E72D297353CC}">
                  <c16:uniqueId val="{0000000E-212D-4EDC-B488-968D3D635E8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{1E1DE136-755F-42E1-8525-09A7B84F471F}</c15:txfldGUID>
                      <c15:f>Diagramm!$I$61</c15:f>
                      <c15:dlblFieldTableCache>
                        <c:ptCount val="1"/>
                      </c15:dlblFieldTableCache>
                    </c15:dlblFTEntry>
                  </c15:dlblFieldTable>
                  <c15:showDataLabelsRange val="0"/>
                </c:ext>
                <c:ext xmlns:c16="http://schemas.microsoft.com/office/drawing/2014/chart" uri="{C3380CC4-5D6E-409C-BE32-E72D297353CC}">
                  <c16:uniqueId val="{0000000F-212D-4EDC-B488-968D3D635E8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{56631601-5A91-4864-B02F-ADCF0D054E69}</c15:txfldGUID>
                      <c15:f>Diagramm!$I$62</c15:f>
                      <c15:dlblFieldTableCache>
                        <c:ptCount val="1"/>
                      </c15:dlblFieldTableCache>
                    </c15:dlblFTEntry>
                  </c15:dlblFieldTable>
                  <c15:showDataLabelsRange val="0"/>
                </c:ext>
                <c:ext xmlns:c16="http://schemas.microsoft.com/office/drawing/2014/chart" uri="{C3380CC4-5D6E-409C-BE32-E72D297353CC}">
                  <c16:uniqueId val="{00000010-212D-4EDC-B488-968D3D635E8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{9A85E02E-9446-460B-8796-C564B4883636}</c15:txfldGUID>
                      <c15:f>Diagramm!$I$63</c15:f>
                      <c15:dlblFieldTableCache>
                        <c:ptCount val="1"/>
                      </c15:dlblFieldTableCache>
                    </c15:dlblFTEntry>
                  </c15:dlblFieldTable>
                  <c15:showDataLabelsRange val="0"/>
                </c:ext>
                <c:ext xmlns:c16="http://schemas.microsoft.com/office/drawing/2014/chart" uri="{C3380CC4-5D6E-409C-BE32-E72D297353CC}">
                  <c16:uniqueId val="{00000011-212D-4EDC-B488-968D3D635E8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{65D3D975-5139-4C15-98F0-7F5F29361971}</c15:txfldGUID>
                      <c15:f>Diagramm!$I$64</c15:f>
                      <c15:dlblFieldTableCache>
                        <c:ptCount val="1"/>
                      </c15:dlblFieldTableCache>
                    </c15:dlblFTEntry>
                  </c15:dlblFieldTable>
                  <c15:showDataLabelsRange val="0"/>
                </c:ext>
                <c:ext xmlns:c16="http://schemas.microsoft.com/office/drawing/2014/chart" uri="{C3380CC4-5D6E-409C-BE32-E72D297353CC}">
                  <c16:uniqueId val="{00000012-212D-4EDC-B488-968D3D635E8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{60ABE452-DEBE-48E1-9C5E-6981110B18C9}</c15:txfldGUID>
                      <c15:f>Diagramm!$I$65</c15:f>
                      <c15:dlblFieldTableCache>
                        <c:ptCount val="1"/>
                      </c15:dlblFieldTableCache>
                    </c15:dlblFTEntry>
                  </c15:dlblFieldTable>
                  <c15:showDataLabelsRange val="0"/>
                </c:ext>
                <c:ext xmlns:c16="http://schemas.microsoft.com/office/drawing/2014/chart" uri="{C3380CC4-5D6E-409C-BE32-E72D297353CC}">
                  <c16:uniqueId val="{00000013-212D-4EDC-B488-968D3D635E8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{D4C9ACA3-2894-4F56-9B91-B51732D93E3C}</c15:txfldGUID>
                      <c15:f>Diagramm!$I$66</c15:f>
                      <c15:dlblFieldTableCache>
                        <c:ptCount val="1"/>
                      </c15:dlblFieldTableCache>
                    </c15:dlblFTEntry>
                  </c15:dlblFieldTable>
                  <c15:showDataLabelsRange val="0"/>
                </c:ext>
                <c:ext xmlns:c16="http://schemas.microsoft.com/office/drawing/2014/chart" uri="{C3380CC4-5D6E-409C-BE32-E72D297353CC}">
                  <c16:uniqueId val="{00000014-212D-4EDC-B488-968D3D635E8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{C4B3FA1E-D6D9-481A-92AF-A170857A8C1C}</c15:txfldGUID>
                      <c15:f>Diagramm!$I$67</c15:f>
                      <c15:dlblFieldTableCache>
                        <c:ptCount val="1"/>
                      </c15:dlblFieldTableCache>
                    </c15:dlblFTEntry>
                  </c15:dlblFieldTable>
                  <c15:showDataLabelsRange val="0"/>
                </c:ext>
                <c:ext xmlns:c16="http://schemas.microsoft.com/office/drawing/2014/chart" uri="{C3380CC4-5D6E-409C-BE32-E72D297353CC}">
                  <c16:uniqueId val="{00000015-212D-4EDC-B488-968D3D635E8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12D-4EDC-B488-968D3D635E8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{51122DFB-FC1D-483C-B47A-1F4A90DE3B31}</c15:txfldGUID>
                      <c15:f>Diagramm!$K$46</c15:f>
                      <c15:dlblFieldTableCache>
                        <c:ptCount val="1"/>
                      </c15:dlblFieldTableCache>
                    </c15:dlblFTEntry>
                  </c15:dlblFieldTable>
                  <c15:showDataLabelsRange val="0"/>
                </c:ext>
                <c:ext xmlns:c16="http://schemas.microsoft.com/office/drawing/2014/chart" uri="{C3380CC4-5D6E-409C-BE32-E72D297353CC}">
                  <c16:uniqueId val="{00000017-212D-4EDC-B488-968D3D635E8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{CD4C0EEF-F314-4D2B-BBAC-279494C24038}</c15:txfldGUID>
                      <c15:f>Diagramm!$K$47</c15:f>
                      <c15:dlblFieldTableCache>
                        <c:ptCount val="1"/>
                      </c15:dlblFieldTableCache>
                    </c15:dlblFTEntry>
                  </c15:dlblFieldTable>
                  <c15:showDataLabelsRange val="0"/>
                </c:ext>
                <c:ext xmlns:c16="http://schemas.microsoft.com/office/drawing/2014/chart" uri="{C3380CC4-5D6E-409C-BE32-E72D297353CC}">
                  <c16:uniqueId val="{00000018-212D-4EDC-B488-968D3D635E8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{194378CC-14F0-4C5D-8624-B155EE37180F}</c15:txfldGUID>
                      <c15:f>Diagramm!$K$48</c15:f>
                      <c15:dlblFieldTableCache>
                        <c:ptCount val="1"/>
                      </c15:dlblFieldTableCache>
                    </c15:dlblFTEntry>
                  </c15:dlblFieldTable>
                  <c15:showDataLabelsRange val="0"/>
                </c:ext>
                <c:ext xmlns:c16="http://schemas.microsoft.com/office/drawing/2014/chart" uri="{C3380CC4-5D6E-409C-BE32-E72D297353CC}">
                  <c16:uniqueId val="{00000019-212D-4EDC-B488-968D3D635E8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{03B8EC14-B0F1-461C-9E14-9489D4E20378}</c15:txfldGUID>
                      <c15:f>Diagramm!$K$49</c15:f>
                      <c15:dlblFieldTableCache>
                        <c:ptCount val="1"/>
                      </c15:dlblFieldTableCache>
                    </c15:dlblFTEntry>
                  </c15:dlblFieldTable>
                  <c15:showDataLabelsRange val="0"/>
                </c:ext>
                <c:ext xmlns:c16="http://schemas.microsoft.com/office/drawing/2014/chart" uri="{C3380CC4-5D6E-409C-BE32-E72D297353CC}">
                  <c16:uniqueId val="{0000001A-212D-4EDC-B488-968D3D635E8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{0E208D05-F50F-4629-BFA3-0A2A5A83CEF5}</c15:txfldGUID>
                      <c15:f>Diagramm!$K$50</c15:f>
                      <c15:dlblFieldTableCache>
                        <c:ptCount val="1"/>
                      </c15:dlblFieldTableCache>
                    </c15:dlblFTEntry>
                  </c15:dlblFieldTable>
                  <c15:showDataLabelsRange val="0"/>
                </c:ext>
                <c:ext xmlns:c16="http://schemas.microsoft.com/office/drawing/2014/chart" uri="{C3380CC4-5D6E-409C-BE32-E72D297353CC}">
                  <c16:uniqueId val="{0000001B-212D-4EDC-B488-968D3D635E8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{A73971D3-AD18-45A1-9DAC-ECCBBD927265}</c15:txfldGUID>
                      <c15:f>Diagramm!$K$51</c15:f>
                      <c15:dlblFieldTableCache>
                        <c:ptCount val="1"/>
                      </c15:dlblFieldTableCache>
                    </c15:dlblFTEntry>
                  </c15:dlblFieldTable>
                  <c15:showDataLabelsRange val="0"/>
                </c:ext>
                <c:ext xmlns:c16="http://schemas.microsoft.com/office/drawing/2014/chart" uri="{C3380CC4-5D6E-409C-BE32-E72D297353CC}">
                  <c16:uniqueId val="{0000001C-212D-4EDC-B488-968D3D635E8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{1D7E1AA4-845B-4E82-A316-952DDE80EB96}</c15:txfldGUID>
                      <c15:f>Diagramm!$K$52</c15:f>
                      <c15:dlblFieldTableCache>
                        <c:ptCount val="1"/>
                      </c15:dlblFieldTableCache>
                    </c15:dlblFTEntry>
                  </c15:dlblFieldTable>
                  <c15:showDataLabelsRange val="0"/>
                </c:ext>
                <c:ext xmlns:c16="http://schemas.microsoft.com/office/drawing/2014/chart" uri="{C3380CC4-5D6E-409C-BE32-E72D297353CC}">
                  <c16:uniqueId val="{0000001D-212D-4EDC-B488-968D3D635E8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{D2D99BBD-FF4A-4A81-A979-20C888359849}</c15:txfldGUID>
                      <c15:f>Diagramm!$K$53</c15:f>
                      <c15:dlblFieldTableCache>
                        <c:ptCount val="1"/>
                      </c15:dlblFieldTableCache>
                    </c15:dlblFTEntry>
                  </c15:dlblFieldTable>
                  <c15:showDataLabelsRange val="0"/>
                </c:ext>
                <c:ext xmlns:c16="http://schemas.microsoft.com/office/drawing/2014/chart" uri="{C3380CC4-5D6E-409C-BE32-E72D297353CC}">
                  <c16:uniqueId val="{0000001E-212D-4EDC-B488-968D3D635E8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{A9440FF1-4AD4-4187-B542-5A2FF7C4199D}</c15:txfldGUID>
                      <c15:f>Diagramm!$K$54</c15:f>
                      <c15:dlblFieldTableCache>
                        <c:ptCount val="1"/>
                      </c15:dlblFieldTableCache>
                    </c15:dlblFTEntry>
                  </c15:dlblFieldTable>
                  <c15:showDataLabelsRange val="0"/>
                </c:ext>
                <c:ext xmlns:c16="http://schemas.microsoft.com/office/drawing/2014/chart" uri="{C3380CC4-5D6E-409C-BE32-E72D297353CC}">
                  <c16:uniqueId val="{0000001F-212D-4EDC-B488-968D3D635E8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{08C1A3C5-A3B0-4BD3-BE02-84F00DFBB655}</c15:txfldGUID>
                      <c15:f>Diagramm!$K$55</c15:f>
                      <c15:dlblFieldTableCache>
                        <c:ptCount val="1"/>
                      </c15:dlblFieldTableCache>
                    </c15:dlblFTEntry>
                  </c15:dlblFieldTable>
                  <c15:showDataLabelsRange val="0"/>
                </c:ext>
                <c:ext xmlns:c16="http://schemas.microsoft.com/office/drawing/2014/chart" uri="{C3380CC4-5D6E-409C-BE32-E72D297353CC}">
                  <c16:uniqueId val="{00000020-212D-4EDC-B488-968D3D635E8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{4883CCD2-5659-4C60-81AB-0015D43E4DBB}</c15:txfldGUID>
                      <c15:f>Diagramm!$K$56</c15:f>
                      <c15:dlblFieldTableCache>
                        <c:ptCount val="1"/>
                      </c15:dlblFieldTableCache>
                    </c15:dlblFTEntry>
                  </c15:dlblFieldTable>
                  <c15:showDataLabelsRange val="0"/>
                </c:ext>
                <c:ext xmlns:c16="http://schemas.microsoft.com/office/drawing/2014/chart" uri="{C3380CC4-5D6E-409C-BE32-E72D297353CC}">
                  <c16:uniqueId val="{00000021-212D-4EDC-B488-968D3D635E8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{2A85C00A-BBA7-4ED8-817A-F52A6E1E050A}</c15:txfldGUID>
                      <c15:f>Diagramm!$K$57</c15:f>
                      <c15:dlblFieldTableCache>
                        <c:ptCount val="1"/>
                      </c15:dlblFieldTableCache>
                    </c15:dlblFTEntry>
                  </c15:dlblFieldTable>
                  <c15:showDataLabelsRange val="0"/>
                </c:ext>
                <c:ext xmlns:c16="http://schemas.microsoft.com/office/drawing/2014/chart" uri="{C3380CC4-5D6E-409C-BE32-E72D297353CC}">
                  <c16:uniqueId val="{00000022-212D-4EDC-B488-968D3D635E8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{1B58A231-166B-45E5-88F4-BD5C139C1ABF}</c15:txfldGUID>
                      <c15:f>Diagramm!$K$58</c15:f>
                      <c15:dlblFieldTableCache>
                        <c:ptCount val="1"/>
                      </c15:dlblFieldTableCache>
                    </c15:dlblFTEntry>
                  </c15:dlblFieldTable>
                  <c15:showDataLabelsRange val="0"/>
                </c:ext>
                <c:ext xmlns:c16="http://schemas.microsoft.com/office/drawing/2014/chart" uri="{C3380CC4-5D6E-409C-BE32-E72D297353CC}">
                  <c16:uniqueId val="{00000023-212D-4EDC-B488-968D3D635E8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{029D886C-0E80-47F5-93C6-91B8F19EDDD8}</c15:txfldGUID>
                      <c15:f>Diagramm!$K$59</c15:f>
                      <c15:dlblFieldTableCache>
                        <c:ptCount val="1"/>
                      </c15:dlblFieldTableCache>
                    </c15:dlblFTEntry>
                  </c15:dlblFieldTable>
                  <c15:showDataLabelsRange val="0"/>
                </c:ext>
                <c:ext xmlns:c16="http://schemas.microsoft.com/office/drawing/2014/chart" uri="{C3380CC4-5D6E-409C-BE32-E72D297353CC}">
                  <c16:uniqueId val="{00000024-212D-4EDC-B488-968D3D635E8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{A8B445D9-41EB-4A68-9080-BC69CB2F53F2}</c15:txfldGUID>
                      <c15:f>Diagramm!$K$60</c15:f>
                      <c15:dlblFieldTableCache>
                        <c:ptCount val="1"/>
                      </c15:dlblFieldTableCache>
                    </c15:dlblFTEntry>
                  </c15:dlblFieldTable>
                  <c15:showDataLabelsRange val="0"/>
                </c:ext>
                <c:ext xmlns:c16="http://schemas.microsoft.com/office/drawing/2014/chart" uri="{C3380CC4-5D6E-409C-BE32-E72D297353CC}">
                  <c16:uniqueId val="{00000025-212D-4EDC-B488-968D3D635E8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{A4906C5A-6EA2-43EF-8E7C-D4B508433040}</c15:txfldGUID>
                      <c15:f>Diagramm!$K$61</c15:f>
                      <c15:dlblFieldTableCache>
                        <c:ptCount val="1"/>
                      </c15:dlblFieldTableCache>
                    </c15:dlblFTEntry>
                  </c15:dlblFieldTable>
                  <c15:showDataLabelsRange val="0"/>
                </c:ext>
                <c:ext xmlns:c16="http://schemas.microsoft.com/office/drawing/2014/chart" uri="{C3380CC4-5D6E-409C-BE32-E72D297353CC}">
                  <c16:uniqueId val="{00000026-212D-4EDC-B488-968D3D635E8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{2FED8B7E-0489-4FBF-9F22-110AF1F30A21}</c15:txfldGUID>
                      <c15:f>Diagramm!$K$62</c15:f>
                      <c15:dlblFieldTableCache>
                        <c:ptCount val="1"/>
                      </c15:dlblFieldTableCache>
                    </c15:dlblFTEntry>
                  </c15:dlblFieldTable>
                  <c15:showDataLabelsRange val="0"/>
                </c:ext>
                <c:ext xmlns:c16="http://schemas.microsoft.com/office/drawing/2014/chart" uri="{C3380CC4-5D6E-409C-BE32-E72D297353CC}">
                  <c16:uniqueId val="{00000027-212D-4EDC-B488-968D3D635E8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{B74E275B-1D2C-4517-B26F-70BA01FE3D79}</c15:txfldGUID>
                      <c15:f>Diagramm!$K$63</c15:f>
                      <c15:dlblFieldTableCache>
                        <c:ptCount val="1"/>
                      </c15:dlblFieldTableCache>
                    </c15:dlblFTEntry>
                  </c15:dlblFieldTable>
                  <c15:showDataLabelsRange val="0"/>
                </c:ext>
                <c:ext xmlns:c16="http://schemas.microsoft.com/office/drawing/2014/chart" uri="{C3380CC4-5D6E-409C-BE32-E72D297353CC}">
                  <c16:uniqueId val="{00000028-212D-4EDC-B488-968D3D635E8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{87B8D1A3-AF24-43E9-B67C-5765E76CF914}</c15:txfldGUID>
                      <c15:f>Diagramm!$K$64</c15:f>
                      <c15:dlblFieldTableCache>
                        <c:ptCount val="1"/>
                      </c15:dlblFieldTableCache>
                    </c15:dlblFTEntry>
                  </c15:dlblFieldTable>
                  <c15:showDataLabelsRange val="0"/>
                </c:ext>
                <c:ext xmlns:c16="http://schemas.microsoft.com/office/drawing/2014/chart" uri="{C3380CC4-5D6E-409C-BE32-E72D297353CC}">
                  <c16:uniqueId val="{00000029-212D-4EDC-B488-968D3D635E8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{994DC8A9-459A-4DF5-8F57-1EDAFF2FACEB}</c15:txfldGUID>
                      <c15:f>Diagramm!$K$65</c15:f>
                      <c15:dlblFieldTableCache>
                        <c:ptCount val="1"/>
                      </c15:dlblFieldTableCache>
                    </c15:dlblFTEntry>
                  </c15:dlblFieldTable>
                  <c15:showDataLabelsRange val="0"/>
                </c:ext>
                <c:ext xmlns:c16="http://schemas.microsoft.com/office/drawing/2014/chart" uri="{C3380CC4-5D6E-409C-BE32-E72D297353CC}">
                  <c16:uniqueId val="{0000002A-212D-4EDC-B488-968D3D635E8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{38117928-7152-4391-9EA7-5251343C1BA0}</c15:txfldGUID>
                      <c15:f>Diagramm!$K$66</c15:f>
                      <c15:dlblFieldTableCache>
                        <c:ptCount val="1"/>
                      </c15:dlblFieldTableCache>
                    </c15:dlblFTEntry>
                  </c15:dlblFieldTable>
                  <c15:showDataLabelsRange val="0"/>
                </c:ext>
                <c:ext xmlns:c16="http://schemas.microsoft.com/office/drawing/2014/chart" uri="{C3380CC4-5D6E-409C-BE32-E72D297353CC}">
                  <c16:uniqueId val="{0000002B-212D-4EDC-B488-968D3D635E8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{06643620-A400-432E-9855-B2B6DA7E3CAB}</c15:txfldGUID>
                      <c15:f>Diagramm!$K$67</c15:f>
                      <c15:dlblFieldTableCache>
                        <c:ptCount val="1"/>
                      </c15:dlblFieldTableCache>
                    </c15:dlblFTEntry>
                  </c15:dlblFieldTable>
                  <c15:showDataLabelsRange val="0"/>
                </c:ext>
                <c:ext xmlns:c16="http://schemas.microsoft.com/office/drawing/2014/chart" uri="{C3380CC4-5D6E-409C-BE32-E72D297353CC}">
                  <c16:uniqueId val="{0000002C-212D-4EDC-B488-968D3D635E8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12D-4EDC-B488-968D3D635E8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{8DA85FE8-FF26-47F3-9453-3821CD1656C4}</c15:txfldGUID>
                      <c15:f>Diagramm!$J$46</c15:f>
                      <c15:dlblFieldTableCache>
                        <c:ptCount val="1"/>
                      </c15:dlblFieldTableCache>
                    </c15:dlblFTEntry>
                  </c15:dlblFieldTable>
                  <c15:showDataLabelsRange val="0"/>
                </c:ext>
                <c:ext xmlns:c16="http://schemas.microsoft.com/office/drawing/2014/chart" uri="{C3380CC4-5D6E-409C-BE32-E72D297353CC}">
                  <c16:uniqueId val="{0000002E-212D-4EDC-B488-968D3D635E8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{ADB73BA7-5061-480E-8039-4838A4B0F85E}</c15:txfldGUID>
                      <c15:f>Diagramm!$J$47</c15:f>
                      <c15:dlblFieldTableCache>
                        <c:ptCount val="1"/>
                      </c15:dlblFieldTableCache>
                    </c15:dlblFTEntry>
                  </c15:dlblFieldTable>
                  <c15:showDataLabelsRange val="0"/>
                </c:ext>
                <c:ext xmlns:c16="http://schemas.microsoft.com/office/drawing/2014/chart" uri="{C3380CC4-5D6E-409C-BE32-E72D297353CC}">
                  <c16:uniqueId val="{0000002F-212D-4EDC-B488-968D3D635E8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{81FCBBA2-6FC1-4679-AD49-9BE7DC3ADC9A}</c15:txfldGUID>
                      <c15:f>Diagramm!$J$48</c15:f>
                      <c15:dlblFieldTableCache>
                        <c:ptCount val="1"/>
                      </c15:dlblFieldTableCache>
                    </c15:dlblFTEntry>
                  </c15:dlblFieldTable>
                  <c15:showDataLabelsRange val="0"/>
                </c:ext>
                <c:ext xmlns:c16="http://schemas.microsoft.com/office/drawing/2014/chart" uri="{C3380CC4-5D6E-409C-BE32-E72D297353CC}">
                  <c16:uniqueId val="{00000030-212D-4EDC-B488-968D3D635E8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{A2F81FC8-68B0-4BE6-888F-872EA094E964}</c15:txfldGUID>
                      <c15:f>Diagramm!$J$49</c15:f>
                      <c15:dlblFieldTableCache>
                        <c:ptCount val="1"/>
                      </c15:dlblFieldTableCache>
                    </c15:dlblFTEntry>
                  </c15:dlblFieldTable>
                  <c15:showDataLabelsRange val="0"/>
                </c:ext>
                <c:ext xmlns:c16="http://schemas.microsoft.com/office/drawing/2014/chart" uri="{C3380CC4-5D6E-409C-BE32-E72D297353CC}">
                  <c16:uniqueId val="{00000031-212D-4EDC-B488-968D3D635E8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{7DF0A7E7-C506-4B79-A138-7BA3002B75CC}</c15:txfldGUID>
                      <c15:f>Diagramm!$J$50</c15:f>
                      <c15:dlblFieldTableCache>
                        <c:ptCount val="1"/>
                      </c15:dlblFieldTableCache>
                    </c15:dlblFTEntry>
                  </c15:dlblFieldTable>
                  <c15:showDataLabelsRange val="0"/>
                </c:ext>
                <c:ext xmlns:c16="http://schemas.microsoft.com/office/drawing/2014/chart" uri="{C3380CC4-5D6E-409C-BE32-E72D297353CC}">
                  <c16:uniqueId val="{00000032-212D-4EDC-B488-968D3D635E8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{44C33190-9EC8-4760-AF00-55D5F35BA3B2}</c15:txfldGUID>
                      <c15:f>Diagramm!$J$51</c15:f>
                      <c15:dlblFieldTableCache>
                        <c:ptCount val="1"/>
                      </c15:dlblFieldTableCache>
                    </c15:dlblFTEntry>
                  </c15:dlblFieldTable>
                  <c15:showDataLabelsRange val="0"/>
                </c:ext>
                <c:ext xmlns:c16="http://schemas.microsoft.com/office/drawing/2014/chart" uri="{C3380CC4-5D6E-409C-BE32-E72D297353CC}">
                  <c16:uniqueId val="{00000033-212D-4EDC-B488-968D3D635E8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{D964C035-B671-40EB-937C-422B3EEE28AB}</c15:txfldGUID>
                      <c15:f>Diagramm!$J$52</c15:f>
                      <c15:dlblFieldTableCache>
                        <c:ptCount val="1"/>
                      </c15:dlblFieldTableCache>
                    </c15:dlblFTEntry>
                  </c15:dlblFieldTable>
                  <c15:showDataLabelsRange val="0"/>
                </c:ext>
                <c:ext xmlns:c16="http://schemas.microsoft.com/office/drawing/2014/chart" uri="{C3380CC4-5D6E-409C-BE32-E72D297353CC}">
                  <c16:uniqueId val="{00000034-212D-4EDC-B488-968D3D635E8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{00046378-2CE3-4A7E-8A44-D7460727D34D}</c15:txfldGUID>
                      <c15:f>Diagramm!$J$53</c15:f>
                      <c15:dlblFieldTableCache>
                        <c:ptCount val="1"/>
                      </c15:dlblFieldTableCache>
                    </c15:dlblFTEntry>
                  </c15:dlblFieldTable>
                  <c15:showDataLabelsRange val="0"/>
                </c:ext>
                <c:ext xmlns:c16="http://schemas.microsoft.com/office/drawing/2014/chart" uri="{C3380CC4-5D6E-409C-BE32-E72D297353CC}">
                  <c16:uniqueId val="{00000035-212D-4EDC-B488-968D3D635E8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{E3BB1780-5380-4FA7-8C29-7F229B76FDC9}</c15:txfldGUID>
                      <c15:f>Diagramm!$J$54</c15:f>
                      <c15:dlblFieldTableCache>
                        <c:ptCount val="1"/>
                      </c15:dlblFieldTableCache>
                    </c15:dlblFTEntry>
                  </c15:dlblFieldTable>
                  <c15:showDataLabelsRange val="0"/>
                </c:ext>
                <c:ext xmlns:c16="http://schemas.microsoft.com/office/drawing/2014/chart" uri="{C3380CC4-5D6E-409C-BE32-E72D297353CC}">
                  <c16:uniqueId val="{00000036-212D-4EDC-B488-968D3D635E8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{67AEEDBA-08C6-46D0-BBEC-900104B25C27}</c15:txfldGUID>
                      <c15:f>Diagramm!$J$55</c15:f>
                      <c15:dlblFieldTableCache>
                        <c:ptCount val="1"/>
                      </c15:dlblFieldTableCache>
                    </c15:dlblFTEntry>
                  </c15:dlblFieldTable>
                  <c15:showDataLabelsRange val="0"/>
                </c:ext>
                <c:ext xmlns:c16="http://schemas.microsoft.com/office/drawing/2014/chart" uri="{C3380CC4-5D6E-409C-BE32-E72D297353CC}">
                  <c16:uniqueId val="{00000037-212D-4EDC-B488-968D3D635E8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{BC673E6E-A6A3-4147-8522-0F94D6A35451}</c15:txfldGUID>
                      <c15:f>Diagramm!$J$56</c15:f>
                      <c15:dlblFieldTableCache>
                        <c:ptCount val="1"/>
                      </c15:dlblFieldTableCache>
                    </c15:dlblFTEntry>
                  </c15:dlblFieldTable>
                  <c15:showDataLabelsRange val="0"/>
                </c:ext>
                <c:ext xmlns:c16="http://schemas.microsoft.com/office/drawing/2014/chart" uri="{C3380CC4-5D6E-409C-BE32-E72D297353CC}">
                  <c16:uniqueId val="{00000038-212D-4EDC-B488-968D3D635E8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{8C994E23-3499-4E5D-A734-422B2E9D9A86}</c15:txfldGUID>
                      <c15:f>Diagramm!$J$57</c15:f>
                      <c15:dlblFieldTableCache>
                        <c:ptCount val="1"/>
                      </c15:dlblFieldTableCache>
                    </c15:dlblFTEntry>
                  </c15:dlblFieldTable>
                  <c15:showDataLabelsRange val="0"/>
                </c:ext>
                <c:ext xmlns:c16="http://schemas.microsoft.com/office/drawing/2014/chart" uri="{C3380CC4-5D6E-409C-BE32-E72D297353CC}">
                  <c16:uniqueId val="{00000039-212D-4EDC-B488-968D3D635E8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{5FC3B663-6F91-4A0E-BFBA-E1D900961645}</c15:txfldGUID>
                      <c15:f>Diagramm!$J$58</c15:f>
                      <c15:dlblFieldTableCache>
                        <c:ptCount val="1"/>
                      </c15:dlblFieldTableCache>
                    </c15:dlblFTEntry>
                  </c15:dlblFieldTable>
                  <c15:showDataLabelsRange val="0"/>
                </c:ext>
                <c:ext xmlns:c16="http://schemas.microsoft.com/office/drawing/2014/chart" uri="{C3380CC4-5D6E-409C-BE32-E72D297353CC}">
                  <c16:uniqueId val="{0000003A-212D-4EDC-B488-968D3D635E8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{2E229564-2647-4572-9D6D-217642340BF0}</c15:txfldGUID>
                      <c15:f>Diagramm!$J$59</c15:f>
                      <c15:dlblFieldTableCache>
                        <c:ptCount val="1"/>
                      </c15:dlblFieldTableCache>
                    </c15:dlblFTEntry>
                  </c15:dlblFieldTable>
                  <c15:showDataLabelsRange val="0"/>
                </c:ext>
                <c:ext xmlns:c16="http://schemas.microsoft.com/office/drawing/2014/chart" uri="{C3380CC4-5D6E-409C-BE32-E72D297353CC}">
                  <c16:uniqueId val="{0000003B-212D-4EDC-B488-968D3D635E8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{FD9CDAE0-F77F-489D-AB09-E4F638F4ECDC}</c15:txfldGUID>
                      <c15:f>Diagramm!$J$60</c15:f>
                      <c15:dlblFieldTableCache>
                        <c:ptCount val="1"/>
                      </c15:dlblFieldTableCache>
                    </c15:dlblFTEntry>
                  </c15:dlblFieldTable>
                  <c15:showDataLabelsRange val="0"/>
                </c:ext>
                <c:ext xmlns:c16="http://schemas.microsoft.com/office/drawing/2014/chart" uri="{C3380CC4-5D6E-409C-BE32-E72D297353CC}">
                  <c16:uniqueId val="{0000003C-212D-4EDC-B488-968D3D635E8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{F7DB19DD-B66F-4B02-96B0-B16E3B101C49}</c15:txfldGUID>
                      <c15:f>Diagramm!$J$61</c15:f>
                      <c15:dlblFieldTableCache>
                        <c:ptCount val="1"/>
                      </c15:dlblFieldTableCache>
                    </c15:dlblFTEntry>
                  </c15:dlblFieldTable>
                  <c15:showDataLabelsRange val="0"/>
                </c:ext>
                <c:ext xmlns:c16="http://schemas.microsoft.com/office/drawing/2014/chart" uri="{C3380CC4-5D6E-409C-BE32-E72D297353CC}">
                  <c16:uniqueId val="{0000003D-212D-4EDC-B488-968D3D635E8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{24616A67-F537-47A3-B7F7-E2D8FAF37340}</c15:txfldGUID>
                      <c15:f>Diagramm!$J$62</c15:f>
                      <c15:dlblFieldTableCache>
                        <c:ptCount val="1"/>
                      </c15:dlblFieldTableCache>
                    </c15:dlblFTEntry>
                  </c15:dlblFieldTable>
                  <c15:showDataLabelsRange val="0"/>
                </c:ext>
                <c:ext xmlns:c16="http://schemas.microsoft.com/office/drawing/2014/chart" uri="{C3380CC4-5D6E-409C-BE32-E72D297353CC}">
                  <c16:uniqueId val="{0000003E-212D-4EDC-B488-968D3D635E8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{45099039-76D4-4FB5-B350-3A1CDE334453}</c15:txfldGUID>
                      <c15:f>Diagramm!$J$63</c15:f>
                      <c15:dlblFieldTableCache>
                        <c:ptCount val="1"/>
                      </c15:dlblFieldTableCache>
                    </c15:dlblFTEntry>
                  </c15:dlblFieldTable>
                  <c15:showDataLabelsRange val="0"/>
                </c:ext>
                <c:ext xmlns:c16="http://schemas.microsoft.com/office/drawing/2014/chart" uri="{C3380CC4-5D6E-409C-BE32-E72D297353CC}">
                  <c16:uniqueId val="{0000003F-212D-4EDC-B488-968D3D635E8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{6301F83E-5548-48AE-BA33-754657C60886}</c15:txfldGUID>
                      <c15:f>Diagramm!$J$64</c15:f>
                      <c15:dlblFieldTableCache>
                        <c:ptCount val="1"/>
                      </c15:dlblFieldTableCache>
                    </c15:dlblFTEntry>
                  </c15:dlblFieldTable>
                  <c15:showDataLabelsRange val="0"/>
                </c:ext>
                <c:ext xmlns:c16="http://schemas.microsoft.com/office/drawing/2014/chart" uri="{C3380CC4-5D6E-409C-BE32-E72D297353CC}">
                  <c16:uniqueId val="{00000040-212D-4EDC-B488-968D3D635E8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{60CCD30A-9D31-43B5-83E3-2B85AA97D5B0}</c15:txfldGUID>
                      <c15:f>Diagramm!$J$65</c15:f>
                      <c15:dlblFieldTableCache>
                        <c:ptCount val="1"/>
                      </c15:dlblFieldTableCache>
                    </c15:dlblFTEntry>
                  </c15:dlblFieldTable>
                  <c15:showDataLabelsRange val="0"/>
                </c:ext>
                <c:ext xmlns:c16="http://schemas.microsoft.com/office/drawing/2014/chart" uri="{C3380CC4-5D6E-409C-BE32-E72D297353CC}">
                  <c16:uniqueId val="{00000041-212D-4EDC-B488-968D3D635E8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{8F481BD2-305C-4261-8B82-65F45E79F269}</c15:txfldGUID>
                      <c15:f>Diagramm!$J$66</c15:f>
                      <c15:dlblFieldTableCache>
                        <c:ptCount val="1"/>
                      </c15:dlblFieldTableCache>
                    </c15:dlblFTEntry>
                  </c15:dlblFieldTable>
                  <c15:showDataLabelsRange val="0"/>
                </c:ext>
                <c:ext xmlns:c16="http://schemas.microsoft.com/office/drawing/2014/chart" uri="{C3380CC4-5D6E-409C-BE32-E72D297353CC}">
                  <c16:uniqueId val="{00000042-212D-4EDC-B488-968D3D635E8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{7A03DCE5-100D-4914-A326-7C7FF70A9388}</c15:txfldGUID>
                      <c15:f>Diagramm!$J$67</c15:f>
                      <c15:dlblFieldTableCache>
                        <c:ptCount val="1"/>
                      </c15:dlblFieldTableCache>
                    </c15:dlblFTEntry>
                  </c15:dlblFieldTable>
                  <c15:showDataLabelsRange val="0"/>
                </c:ext>
                <c:ext xmlns:c16="http://schemas.microsoft.com/office/drawing/2014/chart" uri="{C3380CC4-5D6E-409C-BE32-E72D297353CC}">
                  <c16:uniqueId val="{00000043-212D-4EDC-B488-968D3D635E8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12D-4EDC-B488-968D3D635E8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94B-431B-B0EE-8EC614B0A83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94B-431B-B0EE-8EC614B0A83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94B-431B-B0EE-8EC614B0A83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94B-431B-B0EE-8EC614B0A83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94B-431B-B0EE-8EC614B0A83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94B-431B-B0EE-8EC614B0A83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94B-431B-B0EE-8EC614B0A83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94B-431B-B0EE-8EC614B0A83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94B-431B-B0EE-8EC614B0A83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94B-431B-B0EE-8EC614B0A83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94B-431B-B0EE-8EC614B0A83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94B-431B-B0EE-8EC614B0A83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94B-431B-B0EE-8EC614B0A83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94B-431B-B0EE-8EC614B0A83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94B-431B-B0EE-8EC614B0A83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94B-431B-B0EE-8EC614B0A83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94B-431B-B0EE-8EC614B0A83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94B-431B-B0EE-8EC614B0A83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94B-431B-B0EE-8EC614B0A83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94B-431B-B0EE-8EC614B0A83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94B-431B-B0EE-8EC614B0A83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94B-431B-B0EE-8EC614B0A83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94B-431B-B0EE-8EC614B0A83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94B-431B-B0EE-8EC614B0A83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94B-431B-B0EE-8EC614B0A83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94B-431B-B0EE-8EC614B0A83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94B-431B-B0EE-8EC614B0A83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94B-431B-B0EE-8EC614B0A83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94B-431B-B0EE-8EC614B0A83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94B-431B-B0EE-8EC614B0A83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94B-431B-B0EE-8EC614B0A83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94B-431B-B0EE-8EC614B0A83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94B-431B-B0EE-8EC614B0A83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94B-431B-B0EE-8EC614B0A83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94B-431B-B0EE-8EC614B0A83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94B-431B-B0EE-8EC614B0A83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94B-431B-B0EE-8EC614B0A83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94B-431B-B0EE-8EC614B0A83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94B-431B-B0EE-8EC614B0A83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94B-431B-B0EE-8EC614B0A83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94B-431B-B0EE-8EC614B0A83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94B-431B-B0EE-8EC614B0A83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94B-431B-B0EE-8EC614B0A83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94B-431B-B0EE-8EC614B0A83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94B-431B-B0EE-8EC614B0A83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94B-431B-B0EE-8EC614B0A83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94B-431B-B0EE-8EC614B0A83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94B-431B-B0EE-8EC614B0A83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94B-431B-B0EE-8EC614B0A83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94B-431B-B0EE-8EC614B0A83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94B-431B-B0EE-8EC614B0A83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94B-431B-B0EE-8EC614B0A83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94B-431B-B0EE-8EC614B0A83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94B-431B-B0EE-8EC614B0A83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94B-431B-B0EE-8EC614B0A83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94B-431B-B0EE-8EC614B0A83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94B-431B-B0EE-8EC614B0A83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94B-431B-B0EE-8EC614B0A83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94B-431B-B0EE-8EC614B0A83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94B-431B-B0EE-8EC614B0A83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94B-431B-B0EE-8EC614B0A83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94B-431B-B0EE-8EC614B0A83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94B-431B-B0EE-8EC614B0A83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94B-431B-B0EE-8EC614B0A83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94B-431B-B0EE-8EC614B0A83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94B-431B-B0EE-8EC614B0A83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94B-431B-B0EE-8EC614B0A83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94B-431B-B0EE-8EC614B0A83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94B-431B-B0EE-8EC614B0A83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99.957966513322276</c:v>
                </c:pt>
                <c:pt idx="2">
                  <c:v>100.62933470331363</c:v>
                </c:pt>
                <c:pt idx="3">
                  <c:v>99.201363753123317</c:v>
                </c:pt>
                <c:pt idx="4">
                  <c:v>100.85351329892815</c:v>
                </c:pt>
                <c:pt idx="5">
                  <c:v>101.60427807486631</c:v>
                </c:pt>
                <c:pt idx="6">
                  <c:v>102.59206501179273</c:v>
                </c:pt>
                <c:pt idx="7">
                  <c:v>103.05910375265628</c:v>
                </c:pt>
                <c:pt idx="8">
                  <c:v>102.76253415220793</c:v>
                </c:pt>
                <c:pt idx="9">
                  <c:v>104.60266679121032</c:v>
                </c:pt>
                <c:pt idx="10">
                  <c:v>106.18359292903345</c:v>
                </c:pt>
                <c:pt idx="11">
                  <c:v>106.35172687574435</c:v>
                </c:pt>
                <c:pt idx="12">
                  <c:v>106.05048688788735</c:v>
                </c:pt>
                <c:pt idx="13">
                  <c:v>106.45330780188216</c:v>
                </c:pt>
                <c:pt idx="14">
                  <c:v>107.43292156084348</c:v>
                </c:pt>
                <c:pt idx="15">
                  <c:v>107.94199378838474</c:v>
                </c:pt>
                <c:pt idx="16">
                  <c:v>108.19769749900755</c:v>
                </c:pt>
                <c:pt idx="17">
                  <c:v>108.93795390327628</c:v>
                </c:pt>
                <c:pt idx="18">
                  <c:v>106.19760409125938</c:v>
                </c:pt>
                <c:pt idx="19">
                  <c:v>106.70083833453985</c:v>
                </c:pt>
                <c:pt idx="20">
                  <c:v>106.45097260817784</c:v>
                </c:pt>
                <c:pt idx="21">
                  <c:v>107.16437428484693</c:v>
                </c:pt>
                <c:pt idx="22">
                  <c:v>108.33547392756229</c:v>
                </c:pt>
                <c:pt idx="23">
                  <c:v>108.66940662727973</c:v>
                </c:pt>
                <c:pt idx="24">
                  <c:v>108.14282044695607</c:v>
                </c:pt>
              </c:numCache>
            </c:numRef>
          </c:val>
          <c:smooth val="0"/>
          <c:extLst>
            <c:ext xmlns:c16="http://schemas.microsoft.com/office/drawing/2014/chart" uri="{C3380CC4-5D6E-409C-BE32-E72D297353CC}">
              <c16:uniqueId val="{00000000-D350-4FC4-AC10-A7844214E9D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103.06865464632455</c:v>
                </c:pt>
                <c:pt idx="2">
                  <c:v>105.53051317614424</c:v>
                </c:pt>
                <c:pt idx="3">
                  <c:v>105.2877947295423</c:v>
                </c:pt>
                <c:pt idx="4">
                  <c:v>103.34604715672677</c:v>
                </c:pt>
                <c:pt idx="5">
                  <c:v>106.38002773925103</c:v>
                </c:pt>
                <c:pt idx="6">
                  <c:v>109.37933425797503</c:v>
                </c:pt>
                <c:pt idx="7">
                  <c:v>109.48335644937586</c:v>
                </c:pt>
                <c:pt idx="8">
                  <c:v>108.52981969486824</c:v>
                </c:pt>
                <c:pt idx="9">
                  <c:v>110.57558945908461</c:v>
                </c:pt>
                <c:pt idx="10">
                  <c:v>111.35575589459083</c:v>
                </c:pt>
                <c:pt idx="11">
                  <c:v>110.14216366158114</c:v>
                </c:pt>
                <c:pt idx="12">
                  <c:v>107.54160887656032</c:v>
                </c:pt>
                <c:pt idx="13">
                  <c:v>110.4368932038835</c:v>
                </c:pt>
                <c:pt idx="14">
                  <c:v>112.79472954230236</c:v>
                </c:pt>
                <c:pt idx="15">
                  <c:v>112.46532593619972</c:v>
                </c:pt>
                <c:pt idx="16">
                  <c:v>111.14771151178917</c:v>
                </c:pt>
                <c:pt idx="17">
                  <c:v>114.85783633841886</c:v>
                </c:pt>
                <c:pt idx="18">
                  <c:v>116.33148404993065</c:v>
                </c:pt>
                <c:pt idx="19">
                  <c:v>117.05963938973647</c:v>
                </c:pt>
                <c:pt idx="20">
                  <c:v>116.81692094313453</c:v>
                </c:pt>
                <c:pt idx="21">
                  <c:v>120.14563106796116</c:v>
                </c:pt>
                <c:pt idx="22">
                  <c:v>122.74618585298197</c:v>
                </c:pt>
                <c:pt idx="23">
                  <c:v>123.05825242718447</c:v>
                </c:pt>
                <c:pt idx="24">
                  <c:v>119.07073509015255</c:v>
                </c:pt>
              </c:numCache>
            </c:numRef>
          </c:val>
          <c:smooth val="0"/>
          <c:extLst>
            <c:ext xmlns:c16="http://schemas.microsoft.com/office/drawing/2014/chart" uri="{C3380CC4-5D6E-409C-BE32-E72D297353CC}">
              <c16:uniqueId val="{00000001-D350-4FC4-AC10-A7844214E9D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105.81160881463344</c:v>
                </c:pt>
                <c:pt idx="2">
                  <c:v>100.72014979115656</c:v>
                </c:pt>
                <c:pt idx="3">
                  <c:v>103.52153247875557</c:v>
                </c:pt>
                <c:pt idx="4">
                  <c:v>98.408468961544003</c:v>
                </c:pt>
                <c:pt idx="5">
                  <c:v>103.04623361659225</c:v>
                </c:pt>
                <c:pt idx="6">
                  <c:v>97.472274233040466</c:v>
                </c:pt>
                <c:pt idx="7">
                  <c:v>100.09361947285036</c:v>
                </c:pt>
                <c:pt idx="8">
                  <c:v>96.003168659081084</c:v>
                </c:pt>
                <c:pt idx="9">
                  <c:v>100.02880599164625</c:v>
                </c:pt>
                <c:pt idx="10">
                  <c:v>95.131787411781659</c:v>
                </c:pt>
                <c:pt idx="11">
                  <c:v>97.133803831196886</c:v>
                </c:pt>
                <c:pt idx="12">
                  <c:v>93.187382975658934</c:v>
                </c:pt>
                <c:pt idx="13">
                  <c:v>97.580296701713948</c:v>
                </c:pt>
                <c:pt idx="14">
                  <c:v>92.762494598876572</c:v>
                </c:pt>
                <c:pt idx="15">
                  <c:v>95.052570934754428</c:v>
                </c:pt>
                <c:pt idx="16">
                  <c:v>91.336598012386574</c:v>
                </c:pt>
                <c:pt idx="17">
                  <c:v>94.82212300158433</c:v>
                </c:pt>
                <c:pt idx="18">
                  <c:v>88.844879734984872</c:v>
                </c:pt>
                <c:pt idx="19">
                  <c:v>92.063949301454713</c:v>
                </c:pt>
                <c:pt idx="20">
                  <c:v>88.492006337318159</c:v>
                </c:pt>
                <c:pt idx="21">
                  <c:v>91.912717845311818</c:v>
                </c:pt>
                <c:pt idx="22">
                  <c:v>86.670027365692064</c:v>
                </c:pt>
                <c:pt idx="23">
                  <c:v>90.119544865331989</c:v>
                </c:pt>
                <c:pt idx="24">
                  <c:v>84.142301598732544</c:v>
                </c:pt>
              </c:numCache>
            </c:numRef>
          </c:val>
          <c:smooth val="0"/>
          <c:extLst>
            <c:ext xmlns:c16="http://schemas.microsoft.com/office/drawing/2014/chart" uri="{C3380CC4-5D6E-409C-BE32-E72D297353CC}">
              <c16:uniqueId val="{00000002-D350-4FC4-AC10-A7844214E9D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350-4FC4-AC10-A7844214E9D5}"/>
                </c:ext>
              </c:extLst>
            </c:dLbl>
            <c:dLbl>
              <c:idx val="1"/>
              <c:delete val="1"/>
              <c:extLst>
                <c:ext xmlns:c15="http://schemas.microsoft.com/office/drawing/2012/chart" uri="{CE6537A1-D6FC-4f65-9D91-7224C49458BB}"/>
                <c:ext xmlns:c16="http://schemas.microsoft.com/office/drawing/2014/chart" uri="{C3380CC4-5D6E-409C-BE32-E72D297353CC}">
                  <c16:uniqueId val="{00000004-D350-4FC4-AC10-A7844214E9D5}"/>
                </c:ext>
              </c:extLst>
            </c:dLbl>
            <c:dLbl>
              <c:idx val="2"/>
              <c:delete val="1"/>
              <c:extLst>
                <c:ext xmlns:c15="http://schemas.microsoft.com/office/drawing/2012/chart" uri="{CE6537A1-D6FC-4f65-9D91-7224C49458BB}"/>
                <c:ext xmlns:c16="http://schemas.microsoft.com/office/drawing/2014/chart" uri="{C3380CC4-5D6E-409C-BE32-E72D297353CC}">
                  <c16:uniqueId val="{00000005-D350-4FC4-AC10-A7844214E9D5}"/>
                </c:ext>
              </c:extLst>
            </c:dLbl>
            <c:dLbl>
              <c:idx val="3"/>
              <c:delete val="1"/>
              <c:extLst>
                <c:ext xmlns:c15="http://schemas.microsoft.com/office/drawing/2012/chart" uri="{CE6537A1-D6FC-4f65-9D91-7224C49458BB}"/>
                <c:ext xmlns:c16="http://schemas.microsoft.com/office/drawing/2014/chart" uri="{C3380CC4-5D6E-409C-BE32-E72D297353CC}">
                  <c16:uniqueId val="{00000006-D350-4FC4-AC10-A7844214E9D5}"/>
                </c:ext>
              </c:extLst>
            </c:dLbl>
            <c:dLbl>
              <c:idx val="4"/>
              <c:delete val="1"/>
              <c:extLst>
                <c:ext xmlns:c15="http://schemas.microsoft.com/office/drawing/2012/chart" uri="{CE6537A1-D6FC-4f65-9D91-7224C49458BB}"/>
                <c:ext xmlns:c16="http://schemas.microsoft.com/office/drawing/2014/chart" uri="{C3380CC4-5D6E-409C-BE32-E72D297353CC}">
                  <c16:uniqueId val="{00000007-D350-4FC4-AC10-A7844214E9D5}"/>
                </c:ext>
              </c:extLst>
            </c:dLbl>
            <c:dLbl>
              <c:idx val="5"/>
              <c:delete val="1"/>
              <c:extLst>
                <c:ext xmlns:c15="http://schemas.microsoft.com/office/drawing/2012/chart" uri="{CE6537A1-D6FC-4f65-9D91-7224C49458BB}"/>
                <c:ext xmlns:c16="http://schemas.microsoft.com/office/drawing/2014/chart" uri="{C3380CC4-5D6E-409C-BE32-E72D297353CC}">
                  <c16:uniqueId val="{00000008-D350-4FC4-AC10-A7844214E9D5}"/>
                </c:ext>
              </c:extLst>
            </c:dLbl>
            <c:dLbl>
              <c:idx val="6"/>
              <c:delete val="1"/>
              <c:extLst>
                <c:ext xmlns:c15="http://schemas.microsoft.com/office/drawing/2012/chart" uri="{CE6537A1-D6FC-4f65-9D91-7224C49458BB}"/>
                <c:ext xmlns:c16="http://schemas.microsoft.com/office/drawing/2014/chart" uri="{C3380CC4-5D6E-409C-BE32-E72D297353CC}">
                  <c16:uniqueId val="{00000009-D350-4FC4-AC10-A7844214E9D5}"/>
                </c:ext>
              </c:extLst>
            </c:dLbl>
            <c:dLbl>
              <c:idx val="7"/>
              <c:delete val="1"/>
              <c:extLst>
                <c:ext xmlns:c15="http://schemas.microsoft.com/office/drawing/2012/chart" uri="{CE6537A1-D6FC-4f65-9D91-7224C49458BB}"/>
                <c:ext xmlns:c16="http://schemas.microsoft.com/office/drawing/2014/chart" uri="{C3380CC4-5D6E-409C-BE32-E72D297353CC}">
                  <c16:uniqueId val="{0000000A-D350-4FC4-AC10-A7844214E9D5}"/>
                </c:ext>
              </c:extLst>
            </c:dLbl>
            <c:dLbl>
              <c:idx val="8"/>
              <c:delete val="1"/>
              <c:extLst>
                <c:ext xmlns:c15="http://schemas.microsoft.com/office/drawing/2012/chart" uri="{CE6537A1-D6FC-4f65-9D91-7224C49458BB}"/>
                <c:ext xmlns:c16="http://schemas.microsoft.com/office/drawing/2014/chart" uri="{C3380CC4-5D6E-409C-BE32-E72D297353CC}">
                  <c16:uniqueId val="{0000000B-D350-4FC4-AC10-A7844214E9D5}"/>
                </c:ext>
              </c:extLst>
            </c:dLbl>
            <c:dLbl>
              <c:idx val="9"/>
              <c:delete val="1"/>
              <c:extLst>
                <c:ext xmlns:c15="http://schemas.microsoft.com/office/drawing/2012/chart" uri="{CE6537A1-D6FC-4f65-9D91-7224C49458BB}"/>
                <c:ext xmlns:c16="http://schemas.microsoft.com/office/drawing/2014/chart" uri="{C3380CC4-5D6E-409C-BE32-E72D297353CC}">
                  <c16:uniqueId val="{0000000C-D350-4FC4-AC10-A7844214E9D5}"/>
                </c:ext>
              </c:extLst>
            </c:dLbl>
            <c:dLbl>
              <c:idx val="10"/>
              <c:delete val="1"/>
              <c:extLst>
                <c:ext xmlns:c15="http://schemas.microsoft.com/office/drawing/2012/chart" uri="{CE6537A1-D6FC-4f65-9D91-7224C49458BB}"/>
                <c:ext xmlns:c16="http://schemas.microsoft.com/office/drawing/2014/chart" uri="{C3380CC4-5D6E-409C-BE32-E72D297353CC}">
                  <c16:uniqueId val="{0000000D-D350-4FC4-AC10-A7844214E9D5}"/>
                </c:ext>
              </c:extLst>
            </c:dLbl>
            <c:dLbl>
              <c:idx val="11"/>
              <c:delete val="1"/>
              <c:extLst>
                <c:ext xmlns:c15="http://schemas.microsoft.com/office/drawing/2012/chart" uri="{CE6537A1-D6FC-4f65-9D91-7224C49458BB}"/>
                <c:ext xmlns:c16="http://schemas.microsoft.com/office/drawing/2014/chart" uri="{C3380CC4-5D6E-409C-BE32-E72D297353CC}">
                  <c16:uniqueId val="{0000000E-D350-4FC4-AC10-A7844214E9D5}"/>
                </c:ext>
              </c:extLst>
            </c:dLbl>
            <c:dLbl>
              <c:idx val="12"/>
              <c:delete val="1"/>
              <c:extLst>
                <c:ext xmlns:c15="http://schemas.microsoft.com/office/drawing/2012/chart" uri="{CE6537A1-D6FC-4f65-9D91-7224C49458BB}"/>
                <c:ext xmlns:c16="http://schemas.microsoft.com/office/drawing/2014/chart" uri="{C3380CC4-5D6E-409C-BE32-E72D297353CC}">
                  <c16:uniqueId val="{0000000F-D350-4FC4-AC10-A7844214E9D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350-4FC4-AC10-A7844214E9D5}"/>
                </c:ext>
              </c:extLst>
            </c:dLbl>
            <c:dLbl>
              <c:idx val="14"/>
              <c:delete val="1"/>
              <c:extLst>
                <c:ext xmlns:c15="http://schemas.microsoft.com/office/drawing/2012/chart" uri="{CE6537A1-D6FC-4f65-9D91-7224C49458BB}"/>
                <c:ext xmlns:c16="http://schemas.microsoft.com/office/drawing/2014/chart" uri="{C3380CC4-5D6E-409C-BE32-E72D297353CC}">
                  <c16:uniqueId val="{00000011-D350-4FC4-AC10-A7844214E9D5}"/>
                </c:ext>
              </c:extLst>
            </c:dLbl>
            <c:dLbl>
              <c:idx val="15"/>
              <c:delete val="1"/>
              <c:extLst>
                <c:ext xmlns:c15="http://schemas.microsoft.com/office/drawing/2012/chart" uri="{CE6537A1-D6FC-4f65-9D91-7224C49458BB}"/>
                <c:ext xmlns:c16="http://schemas.microsoft.com/office/drawing/2014/chart" uri="{C3380CC4-5D6E-409C-BE32-E72D297353CC}">
                  <c16:uniqueId val="{00000012-D350-4FC4-AC10-A7844214E9D5}"/>
                </c:ext>
              </c:extLst>
            </c:dLbl>
            <c:dLbl>
              <c:idx val="16"/>
              <c:delete val="1"/>
              <c:extLst>
                <c:ext xmlns:c15="http://schemas.microsoft.com/office/drawing/2012/chart" uri="{CE6537A1-D6FC-4f65-9D91-7224C49458BB}"/>
                <c:ext xmlns:c16="http://schemas.microsoft.com/office/drawing/2014/chart" uri="{C3380CC4-5D6E-409C-BE32-E72D297353CC}">
                  <c16:uniqueId val="{00000013-D350-4FC4-AC10-A7844214E9D5}"/>
                </c:ext>
              </c:extLst>
            </c:dLbl>
            <c:dLbl>
              <c:idx val="17"/>
              <c:delete val="1"/>
              <c:extLst>
                <c:ext xmlns:c15="http://schemas.microsoft.com/office/drawing/2012/chart" uri="{CE6537A1-D6FC-4f65-9D91-7224C49458BB}"/>
                <c:ext xmlns:c16="http://schemas.microsoft.com/office/drawing/2014/chart" uri="{C3380CC4-5D6E-409C-BE32-E72D297353CC}">
                  <c16:uniqueId val="{00000014-D350-4FC4-AC10-A7844214E9D5}"/>
                </c:ext>
              </c:extLst>
            </c:dLbl>
            <c:dLbl>
              <c:idx val="18"/>
              <c:delete val="1"/>
              <c:extLst>
                <c:ext xmlns:c15="http://schemas.microsoft.com/office/drawing/2012/chart" uri="{CE6537A1-D6FC-4f65-9D91-7224C49458BB}"/>
                <c:ext xmlns:c16="http://schemas.microsoft.com/office/drawing/2014/chart" uri="{C3380CC4-5D6E-409C-BE32-E72D297353CC}">
                  <c16:uniqueId val="{00000015-D350-4FC4-AC10-A7844214E9D5}"/>
                </c:ext>
              </c:extLst>
            </c:dLbl>
            <c:dLbl>
              <c:idx val="19"/>
              <c:delete val="1"/>
              <c:extLst>
                <c:ext xmlns:c15="http://schemas.microsoft.com/office/drawing/2012/chart" uri="{CE6537A1-D6FC-4f65-9D91-7224C49458BB}"/>
                <c:ext xmlns:c16="http://schemas.microsoft.com/office/drawing/2014/chart" uri="{C3380CC4-5D6E-409C-BE32-E72D297353CC}">
                  <c16:uniqueId val="{00000016-D350-4FC4-AC10-A7844214E9D5}"/>
                </c:ext>
              </c:extLst>
            </c:dLbl>
            <c:dLbl>
              <c:idx val="20"/>
              <c:delete val="1"/>
              <c:extLst>
                <c:ext xmlns:c15="http://schemas.microsoft.com/office/drawing/2012/chart" uri="{CE6537A1-D6FC-4f65-9D91-7224C49458BB}"/>
                <c:ext xmlns:c16="http://schemas.microsoft.com/office/drawing/2014/chart" uri="{C3380CC4-5D6E-409C-BE32-E72D297353CC}">
                  <c16:uniqueId val="{00000017-D350-4FC4-AC10-A7844214E9D5}"/>
                </c:ext>
              </c:extLst>
            </c:dLbl>
            <c:dLbl>
              <c:idx val="21"/>
              <c:delete val="1"/>
              <c:extLst>
                <c:ext xmlns:c15="http://schemas.microsoft.com/office/drawing/2012/chart" uri="{CE6537A1-D6FC-4f65-9D91-7224C49458BB}"/>
                <c:ext xmlns:c16="http://schemas.microsoft.com/office/drawing/2014/chart" uri="{C3380CC4-5D6E-409C-BE32-E72D297353CC}">
                  <c16:uniqueId val="{00000018-D350-4FC4-AC10-A7844214E9D5}"/>
                </c:ext>
              </c:extLst>
            </c:dLbl>
            <c:dLbl>
              <c:idx val="22"/>
              <c:delete val="1"/>
              <c:extLst>
                <c:ext xmlns:c15="http://schemas.microsoft.com/office/drawing/2012/chart" uri="{CE6537A1-D6FC-4f65-9D91-7224C49458BB}"/>
                <c:ext xmlns:c16="http://schemas.microsoft.com/office/drawing/2014/chart" uri="{C3380CC4-5D6E-409C-BE32-E72D297353CC}">
                  <c16:uniqueId val="{00000019-D350-4FC4-AC10-A7844214E9D5}"/>
                </c:ext>
              </c:extLst>
            </c:dLbl>
            <c:dLbl>
              <c:idx val="23"/>
              <c:delete val="1"/>
              <c:extLst>
                <c:ext xmlns:c15="http://schemas.microsoft.com/office/drawing/2012/chart" uri="{CE6537A1-D6FC-4f65-9D91-7224C49458BB}"/>
                <c:ext xmlns:c16="http://schemas.microsoft.com/office/drawing/2014/chart" uri="{C3380CC4-5D6E-409C-BE32-E72D297353CC}">
                  <c16:uniqueId val="{0000001A-D350-4FC4-AC10-A7844214E9D5}"/>
                </c:ext>
              </c:extLst>
            </c:dLbl>
            <c:dLbl>
              <c:idx val="24"/>
              <c:delete val="1"/>
              <c:extLst>
                <c:ext xmlns:c15="http://schemas.microsoft.com/office/drawing/2012/chart" uri="{CE6537A1-D6FC-4f65-9D91-7224C49458BB}"/>
                <c:ext xmlns:c16="http://schemas.microsoft.com/office/drawing/2014/chart" uri="{C3380CC4-5D6E-409C-BE32-E72D297353CC}">
                  <c16:uniqueId val="{0000001B-D350-4FC4-AC10-A7844214E9D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350-4FC4-AC10-A7844214E9D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Heidelberg, Stadt (08221)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92620</v>
      </c>
      <c r="F11" s="238">
        <v>93071</v>
      </c>
      <c r="G11" s="238">
        <v>92785</v>
      </c>
      <c r="H11" s="238">
        <v>91782</v>
      </c>
      <c r="I11" s="265">
        <v>91171</v>
      </c>
      <c r="J11" s="263">
        <v>1449</v>
      </c>
      <c r="K11" s="266">
        <v>1.5893211657215562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10.737421723169941</v>
      </c>
      <c r="E13" s="115">
        <v>9945</v>
      </c>
      <c r="F13" s="114">
        <v>9948</v>
      </c>
      <c r="G13" s="114">
        <v>10035</v>
      </c>
      <c r="H13" s="114">
        <v>10181</v>
      </c>
      <c r="I13" s="140">
        <v>9982</v>
      </c>
      <c r="J13" s="115">
        <v>-37</v>
      </c>
      <c r="K13" s="116">
        <v>-0.37066720096173111</v>
      </c>
    </row>
    <row r="14" spans="1:255" ht="14.1" customHeight="1" x14ac:dyDescent="0.2">
      <c r="A14" s="306" t="s">
        <v>230</v>
      </c>
      <c r="B14" s="307"/>
      <c r="C14" s="308"/>
      <c r="D14" s="113">
        <v>50.830274238825311</v>
      </c>
      <c r="E14" s="115">
        <v>47079</v>
      </c>
      <c r="F14" s="114">
        <v>47521</v>
      </c>
      <c r="G14" s="114">
        <v>47517</v>
      </c>
      <c r="H14" s="114">
        <v>46915</v>
      </c>
      <c r="I14" s="140">
        <v>46745</v>
      </c>
      <c r="J14" s="115">
        <v>334</v>
      </c>
      <c r="K14" s="116">
        <v>0.71451492138196604</v>
      </c>
    </row>
    <row r="15" spans="1:255" ht="14.1" customHeight="1" x14ac:dyDescent="0.2">
      <c r="A15" s="306" t="s">
        <v>231</v>
      </c>
      <c r="B15" s="307"/>
      <c r="C15" s="308"/>
      <c r="D15" s="113">
        <v>13.391276182250055</v>
      </c>
      <c r="E15" s="115">
        <v>12403</v>
      </c>
      <c r="F15" s="114">
        <v>12352</v>
      </c>
      <c r="G15" s="114">
        <v>12324</v>
      </c>
      <c r="H15" s="114">
        <v>12121</v>
      </c>
      <c r="I15" s="140">
        <v>12093</v>
      </c>
      <c r="J15" s="115">
        <v>310</v>
      </c>
      <c r="K15" s="116">
        <v>2.5634664682047466</v>
      </c>
    </row>
    <row r="16" spans="1:255" ht="14.1" customHeight="1" x14ac:dyDescent="0.2">
      <c r="A16" s="306" t="s">
        <v>232</v>
      </c>
      <c r="B16" s="307"/>
      <c r="C16" s="308"/>
      <c r="D16" s="113">
        <v>24.556251349600519</v>
      </c>
      <c r="E16" s="115">
        <v>22744</v>
      </c>
      <c r="F16" s="114">
        <v>22792</v>
      </c>
      <c r="G16" s="114">
        <v>22446</v>
      </c>
      <c r="H16" s="114">
        <v>22103</v>
      </c>
      <c r="I16" s="140">
        <v>21880</v>
      </c>
      <c r="J16" s="115">
        <v>864</v>
      </c>
      <c r="K16" s="116">
        <v>3.9488117001828154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0.37572878427985318</v>
      </c>
      <c r="E18" s="115">
        <v>348</v>
      </c>
      <c r="F18" s="114">
        <v>333</v>
      </c>
      <c r="G18" s="114">
        <v>377</v>
      </c>
      <c r="H18" s="114">
        <v>377</v>
      </c>
      <c r="I18" s="140">
        <v>348</v>
      </c>
      <c r="J18" s="115">
        <v>0</v>
      </c>
      <c r="K18" s="116">
        <v>0</v>
      </c>
    </row>
    <row r="19" spans="1:255" ht="14.1" customHeight="1" x14ac:dyDescent="0.2">
      <c r="A19" s="306" t="s">
        <v>235</v>
      </c>
      <c r="B19" s="307" t="s">
        <v>236</v>
      </c>
      <c r="C19" s="308"/>
      <c r="D19" s="113">
        <v>0.10256963938674152</v>
      </c>
      <c r="E19" s="115">
        <v>95</v>
      </c>
      <c r="F19" s="114">
        <v>70</v>
      </c>
      <c r="G19" s="114">
        <v>115</v>
      </c>
      <c r="H19" s="114">
        <v>117</v>
      </c>
      <c r="I19" s="140">
        <v>89</v>
      </c>
      <c r="J19" s="115">
        <v>6</v>
      </c>
      <c r="K19" s="116">
        <v>6.7415730337078648</v>
      </c>
    </row>
    <row r="20" spans="1:255" ht="14.1" customHeight="1" x14ac:dyDescent="0.2">
      <c r="A20" s="306">
        <v>12</v>
      </c>
      <c r="B20" s="307" t="s">
        <v>237</v>
      </c>
      <c r="C20" s="308"/>
      <c r="D20" s="113">
        <v>0.54307924854243139</v>
      </c>
      <c r="E20" s="115">
        <v>503</v>
      </c>
      <c r="F20" s="114">
        <v>490</v>
      </c>
      <c r="G20" s="114">
        <v>516</v>
      </c>
      <c r="H20" s="114">
        <v>491</v>
      </c>
      <c r="I20" s="140">
        <v>490</v>
      </c>
      <c r="J20" s="115">
        <v>13</v>
      </c>
      <c r="K20" s="116">
        <v>2.6530612244897958</v>
      </c>
    </row>
    <row r="21" spans="1:255" ht="14.1" customHeight="1" x14ac:dyDescent="0.2">
      <c r="A21" s="306">
        <v>21</v>
      </c>
      <c r="B21" s="307" t="s">
        <v>238</v>
      </c>
      <c r="C21" s="308"/>
      <c r="D21" s="113">
        <v>7.665730943640682E-2</v>
      </c>
      <c r="E21" s="115">
        <v>71</v>
      </c>
      <c r="F21" s="114">
        <v>71</v>
      </c>
      <c r="G21" s="114">
        <v>74</v>
      </c>
      <c r="H21" s="114">
        <v>76</v>
      </c>
      <c r="I21" s="140">
        <v>74</v>
      </c>
      <c r="J21" s="115">
        <v>-3</v>
      </c>
      <c r="K21" s="116">
        <v>-4.0540540540540544</v>
      </c>
    </row>
    <row r="22" spans="1:255" ht="14.1" customHeight="1" x14ac:dyDescent="0.2">
      <c r="A22" s="306">
        <v>22</v>
      </c>
      <c r="B22" s="307" t="s">
        <v>239</v>
      </c>
      <c r="C22" s="308"/>
      <c r="D22" s="113">
        <v>0.55171669185920968</v>
      </c>
      <c r="E22" s="115">
        <v>511</v>
      </c>
      <c r="F22" s="114">
        <v>497</v>
      </c>
      <c r="G22" s="114">
        <v>520</v>
      </c>
      <c r="H22" s="114">
        <v>522</v>
      </c>
      <c r="I22" s="140">
        <v>532</v>
      </c>
      <c r="J22" s="115">
        <v>-21</v>
      </c>
      <c r="K22" s="116">
        <v>-3.9473684210526314</v>
      </c>
    </row>
    <row r="23" spans="1:255" ht="14.1" customHeight="1" x14ac:dyDescent="0.2">
      <c r="A23" s="306">
        <v>23</v>
      </c>
      <c r="B23" s="307" t="s">
        <v>240</v>
      </c>
      <c r="C23" s="308"/>
      <c r="D23" s="113">
        <v>0.66292377456272944</v>
      </c>
      <c r="E23" s="115">
        <v>614</v>
      </c>
      <c r="F23" s="114">
        <v>606</v>
      </c>
      <c r="G23" s="114">
        <v>609</v>
      </c>
      <c r="H23" s="114">
        <v>605</v>
      </c>
      <c r="I23" s="140">
        <v>615</v>
      </c>
      <c r="J23" s="115">
        <v>-1</v>
      </c>
      <c r="K23" s="116">
        <v>-0.16260162601626016</v>
      </c>
    </row>
    <row r="24" spans="1:255" ht="14.1" customHeight="1" x14ac:dyDescent="0.2">
      <c r="A24" s="306">
        <v>24</v>
      </c>
      <c r="B24" s="307" t="s">
        <v>241</v>
      </c>
      <c r="C24" s="308"/>
      <c r="D24" s="113">
        <v>1.4726840855106889</v>
      </c>
      <c r="E24" s="115">
        <v>1364</v>
      </c>
      <c r="F24" s="114">
        <v>1366</v>
      </c>
      <c r="G24" s="114">
        <v>1374</v>
      </c>
      <c r="H24" s="114">
        <v>1403</v>
      </c>
      <c r="I24" s="140">
        <v>1433</v>
      </c>
      <c r="J24" s="115">
        <v>-69</v>
      </c>
      <c r="K24" s="116">
        <v>-4.8150732728541525</v>
      </c>
    </row>
    <row r="25" spans="1:255" ht="14.1" customHeight="1" x14ac:dyDescent="0.2">
      <c r="A25" s="306">
        <v>25</v>
      </c>
      <c r="B25" s="307" t="s">
        <v>242</v>
      </c>
      <c r="C25" s="308"/>
      <c r="D25" s="113">
        <v>2.2738069531418699</v>
      </c>
      <c r="E25" s="115">
        <v>2106</v>
      </c>
      <c r="F25" s="114">
        <v>2116</v>
      </c>
      <c r="G25" s="114">
        <v>2144</v>
      </c>
      <c r="H25" s="114">
        <v>2116</v>
      </c>
      <c r="I25" s="140">
        <v>2083</v>
      </c>
      <c r="J25" s="115">
        <v>23</v>
      </c>
      <c r="K25" s="116">
        <v>1.1041766682669227</v>
      </c>
    </row>
    <row r="26" spans="1:255" ht="14.1" customHeight="1" x14ac:dyDescent="0.2">
      <c r="A26" s="306">
        <v>26</v>
      </c>
      <c r="B26" s="307" t="s">
        <v>243</v>
      </c>
      <c r="C26" s="308"/>
      <c r="D26" s="113">
        <v>2.1798747570719068</v>
      </c>
      <c r="E26" s="115">
        <v>2019</v>
      </c>
      <c r="F26" s="114">
        <v>2069</v>
      </c>
      <c r="G26" s="114">
        <v>2083</v>
      </c>
      <c r="H26" s="114">
        <v>2030</v>
      </c>
      <c r="I26" s="140">
        <v>2049</v>
      </c>
      <c r="J26" s="115">
        <v>-30</v>
      </c>
      <c r="K26" s="116">
        <v>-1.4641288433382138</v>
      </c>
    </row>
    <row r="27" spans="1:255" ht="14.1" customHeight="1" x14ac:dyDescent="0.2">
      <c r="A27" s="306">
        <v>27</v>
      </c>
      <c r="B27" s="307" t="s">
        <v>244</v>
      </c>
      <c r="C27" s="308"/>
      <c r="D27" s="113">
        <v>1.9445044266896998</v>
      </c>
      <c r="E27" s="115">
        <v>1801</v>
      </c>
      <c r="F27" s="114">
        <v>1848</v>
      </c>
      <c r="G27" s="114">
        <v>1858</v>
      </c>
      <c r="H27" s="114">
        <v>1810</v>
      </c>
      <c r="I27" s="140">
        <v>1813</v>
      </c>
      <c r="J27" s="115">
        <v>-12</v>
      </c>
      <c r="K27" s="116">
        <v>-0.66188637617209045</v>
      </c>
    </row>
    <row r="28" spans="1:255" ht="14.1" customHeight="1" x14ac:dyDescent="0.2">
      <c r="A28" s="306">
        <v>28</v>
      </c>
      <c r="B28" s="307" t="s">
        <v>245</v>
      </c>
      <c r="C28" s="308"/>
      <c r="D28" s="113">
        <v>8.8533793996976889E-2</v>
      </c>
      <c r="E28" s="115">
        <v>82</v>
      </c>
      <c r="F28" s="114">
        <v>88</v>
      </c>
      <c r="G28" s="114">
        <v>90</v>
      </c>
      <c r="H28" s="114">
        <v>88</v>
      </c>
      <c r="I28" s="140">
        <v>92</v>
      </c>
      <c r="J28" s="115">
        <v>-10</v>
      </c>
      <c r="K28" s="116">
        <v>-10.869565217391305</v>
      </c>
    </row>
    <row r="29" spans="1:255" ht="14.1" customHeight="1" x14ac:dyDescent="0.2">
      <c r="A29" s="306">
        <v>29</v>
      </c>
      <c r="B29" s="307" t="s">
        <v>246</v>
      </c>
      <c r="C29" s="308"/>
      <c r="D29" s="113">
        <v>2.4875836752321314</v>
      </c>
      <c r="E29" s="115">
        <v>2304</v>
      </c>
      <c r="F29" s="114">
        <v>2358</v>
      </c>
      <c r="G29" s="114">
        <v>2340</v>
      </c>
      <c r="H29" s="114">
        <v>2353</v>
      </c>
      <c r="I29" s="140">
        <v>2281</v>
      </c>
      <c r="J29" s="115">
        <v>23</v>
      </c>
      <c r="K29" s="116">
        <v>1.0083296799649277</v>
      </c>
    </row>
    <row r="30" spans="1:255" ht="14.1" customHeight="1" x14ac:dyDescent="0.2">
      <c r="A30" s="306" t="s">
        <v>247</v>
      </c>
      <c r="B30" s="307" t="s">
        <v>248</v>
      </c>
      <c r="C30" s="308"/>
      <c r="D30" s="113">
        <v>0.35305549557331029</v>
      </c>
      <c r="E30" s="115">
        <v>327</v>
      </c>
      <c r="F30" s="114">
        <v>318</v>
      </c>
      <c r="G30" s="114">
        <v>319</v>
      </c>
      <c r="H30" s="114">
        <v>329</v>
      </c>
      <c r="I30" s="140">
        <v>328</v>
      </c>
      <c r="J30" s="115">
        <v>-1</v>
      </c>
      <c r="K30" s="116">
        <v>-0.3048780487804878</v>
      </c>
    </row>
    <row r="31" spans="1:255" ht="14.1" customHeight="1" x14ac:dyDescent="0.2">
      <c r="A31" s="306" t="s">
        <v>249</v>
      </c>
      <c r="B31" s="307" t="s">
        <v>250</v>
      </c>
      <c r="C31" s="308"/>
      <c r="D31" s="113">
        <v>2.1204923342690565</v>
      </c>
      <c r="E31" s="115">
        <v>1964</v>
      </c>
      <c r="F31" s="114">
        <v>2028</v>
      </c>
      <c r="G31" s="114">
        <v>2009</v>
      </c>
      <c r="H31" s="114">
        <v>2008</v>
      </c>
      <c r="I31" s="140">
        <v>1936</v>
      </c>
      <c r="J31" s="115">
        <v>28</v>
      </c>
      <c r="K31" s="116">
        <v>1.4462809917355373</v>
      </c>
    </row>
    <row r="32" spans="1:255" ht="14.1" customHeight="1" x14ac:dyDescent="0.2">
      <c r="A32" s="306">
        <v>31</v>
      </c>
      <c r="B32" s="307" t="s">
        <v>251</v>
      </c>
      <c r="C32" s="308"/>
      <c r="D32" s="113">
        <v>1.028935435111207</v>
      </c>
      <c r="E32" s="115">
        <v>953</v>
      </c>
      <c r="F32" s="114">
        <v>960</v>
      </c>
      <c r="G32" s="114">
        <v>940</v>
      </c>
      <c r="H32" s="114">
        <v>911</v>
      </c>
      <c r="I32" s="140">
        <v>919</v>
      </c>
      <c r="J32" s="115">
        <v>34</v>
      </c>
      <c r="K32" s="116">
        <v>3.6996735582154514</v>
      </c>
    </row>
    <row r="33" spans="1:11" ht="14.1" customHeight="1" x14ac:dyDescent="0.2">
      <c r="A33" s="306">
        <v>32</v>
      </c>
      <c r="B33" s="307" t="s">
        <v>252</v>
      </c>
      <c r="C33" s="308"/>
      <c r="D33" s="113">
        <v>0.64780824875836751</v>
      </c>
      <c r="E33" s="115">
        <v>600</v>
      </c>
      <c r="F33" s="114">
        <v>588</v>
      </c>
      <c r="G33" s="114">
        <v>589</v>
      </c>
      <c r="H33" s="114">
        <v>580</v>
      </c>
      <c r="I33" s="140">
        <v>561</v>
      </c>
      <c r="J33" s="115">
        <v>39</v>
      </c>
      <c r="K33" s="116">
        <v>6.9518716577540109</v>
      </c>
    </row>
    <row r="34" spans="1:11" ht="14.1" customHeight="1" x14ac:dyDescent="0.2">
      <c r="A34" s="306">
        <v>33</v>
      </c>
      <c r="B34" s="307" t="s">
        <v>253</v>
      </c>
      <c r="C34" s="308"/>
      <c r="D34" s="113">
        <v>0.5711509393219607</v>
      </c>
      <c r="E34" s="115">
        <v>529</v>
      </c>
      <c r="F34" s="114">
        <v>529</v>
      </c>
      <c r="G34" s="114">
        <v>547</v>
      </c>
      <c r="H34" s="114">
        <v>536</v>
      </c>
      <c r="I34" s="140">
        <v>534</v>
      </c>
      <c r="J34" s="115">
        <v>-5</v>
      </c>
      <c r="K34" s="116">
        <v>-0.93632958801498123</v>
      </c>
    </row>
    <row r="35" spans="1:11" ht="14.1" customHeight="1" x14ac:dyDescent="0.2">
      <c r="A35" s="306">
        <v>34</v>
      </c>
      <c r="B35" s="307" t="s">
        <v>254</v>
      </c>
      <c r="C35" s="308"/>
      <c r="D35" s="113">
        <v>1.8721658389116822</v>
      </c>
      <c r="E35" s="115">
        <v>1734</v>
      </c>
      <c r="F35" s="114">
        <v>1739</v>
      </c>
      <c r="G35" s="114">
        <v>1749</v>
      </c>
      <c r="H35" s="114">
        <v>1718</v>
      </c>
      <c r="I35" s="140">
        <v>1695</v>
      </c>
      <c r="J35" s="115">
        <v>39</v>
      </c>
      <c r="K35" s="116">
        <v>2.3008849557522124</v>
      </c>
    </row>
    <row r="36" spans="1:11" ht="14.1" customHeight="1" x14ac:dyDescent="0.2">
      <c r="A36" s="306">
        <v>41</v>
      </c>
      <c r="B36" s="307" t="s">
        <v>255</v>
      </c>
      <c r="C36" s="308"/>
      <c r="D36" s="113">
        <v>3.9440725545238609</v>
      </c>
      <c r="E36" s="115">
        <v>3653</v>
      </c>
      <c r="F36" s="114">
        <v>3668</v>
      </c>
      <c r="G36" s="114">
        <v>3661</v>
      </c>
      <c r="H36" s="114">
        <v>3635</v>
      </c>
      <c r="I36" s="140">
        <v>3660</v>
      </c>
      <c r="J36" s="115">
        <v>-7</v>
      </c>
      <c r="K36" s="116">
        <v>-0.19125683060109289</v>
      </c>
    </row>
    <row r="37" spans="1:11" ht="14.1" customHeight="1" x14ac:dyDescent="0.2">
      <c r="A37" s="306">
        <v>42</v>
      </c>
      <c r="B37" s="307" t="s">
        <v>256</v>
      </c>
      <c r="C37" s="308"/>
      <c r="D37" s="113">
        <v>0.58302742388253082</v>
      </c>
      <c r="E37" s="115">
        <v>540</v>
      </c>
      <c r="F37" s="114">
        <v>536</v>
      </c>
      <c r="G37" s="114">
        <v>515</v>
      </c>
      <c r="H37" s="114">
        <v>491</v>
      </c>
      <c r="I37" s="140">
        <v>493</v>
      </c>
      <c r="J37" s="115">
        <v>47</v>
      </c>
      <c r="K37" s="116">
        <v>9.5334685598377273</v>
      </c>
    </row>
    <row r="38" spans="1:11" ht="14.1" customHeight="1" x14ac:dyDescent="0.2">
      <c r="A38" s="306">
        <v>43</v>
      </c>
      <c r="B38" s="307" t="s">
        <v>257</v>
      </c>
      <c r="C38" s="308"/>
      <c r="D38" s="113">
        <v>4.4569207514575684</v>
      </c>
      <c r="E38" s="115">
        <v>4128</v>
      </c>
      <c r="F38" s="114">
        <v>4093</v>
      </c>
      <c r="G38" s="114">
        <v>4041</v>
      </c>
      <c r="H38" s="114">
        <v>3861</v>
      </c>
      <c r="I38" s="140">
        <v>3815</v>
      </c>
      <c r="J38" s="115">
        <v>313</v>
      </c>
      <c r="K38" s="116">
        <v>8.2044560943643514</v>
      </c>
    </row>
    <row r="39" spans="1:11" ht="14.1" customHeight="1" x14ac:dyDescent="0.2">
      <c r="A39" s="306">
        <v>51</v>
      </c>
      <c r="B39" s="307" t="s">
        <v>258</v>
      </c>
      <c r="C39" s="308"/>
      <c r="D39" s="113">
        <v>2.5070179226948821</v>
      </c>
      <c r="E39" s="115">
        <v>2322</v>
      </c>
      <c r="F39" s="114">
        <v>2283</v>
      </c>
      <c r="G39" s="114">
        <v>2386</v>
      </c>
      <c r="H39" s="114">
        <v>2375</v>
      </c>
      <c r="I39" s="140">
        <v>2348</v>
      </c>
      <c r="J39" s="115">
        <v>-26</v>
      </c>
      <c r="K39" s="116">
        <v>-1.1073253833049403</v>
      </c>
    </row>
    <row r="40" spans="1:11" ht="14.1" customHeight="1" x14ac:dyDescent="0.2">
      <c r="A40" s="306" t="s">
        <v>259</v>
      </c>
      <c r="B40" s="307" t="s">
        <v>260</v>
      </c>
      <c r="C40" s="308"/>
      <c r="D40" s="113">
        <v>2.0373569423450659</v>
      </c>
      <c r="E40" s="115">
        <v>1887</v>
      </c>
      <c r="F40" s="114">
        <v>1874</v>
      </c>
      <c r="G40" s="114">
        <v>1978</v>
      </c>
      <c r="H40" s="114">
        <v>1954</v>
      </c>
      <c r="I40" s="140">
        <v>1930</v>
      </c>
      <c r="J40" s="115">
        <v>-43</v>
      </c>
      <c r="K40" s="116">
        <v>-2.2279792746113989</v>
      </c>
    </row>
    <row r="41" spans="1:11" ht="14.1" customHeight="1" x14ac:dyDescent="0.2">
      <c r="A41" s="306"/>
      <c r="B41" s="307" t="s">
        <v>261</v>
      </c>
      <c r="C41" s="308"/>
      <c r="D41" s="113">
        <v>1.635715828114878</v>
      </c>
      <c r="E41" s="115">
        <v>1515</v>
      </c>
      <c r="F41" s="114">
        <v>1526</v>
      </c>
      <c r="G41" s="114">
        <v>1622</v>
      </c>
      <c r="H41" s="114">
        <v>1611</v>
      </c>
      <c r="I41" s="140">
        <v>1586</v>
      </c>
      <c r="J41" s="115">
        <v>-71</v>
      </c>
      <c r="K41" s="116">
        <v>-4.4766708701134927</v>
      </c>
    </row>
    <row r="42" spans="1:11" ht="14.1" customHeight="1" x14ac:dyDescent="0.2">
      <c r="A42" s="306">
        <v>52</v>
      </c>
      <c r="B42" s="307" t="s">
        <v>262</v>
      </c>
      <c r="C42" s="308"/>
      <c r="D42" s="113">
        <v>1.7264089829410494</v>
      </c>
      <c r="E42" s="115">
        <v>1599</v>
      </c>
      <c r="F42" s="114">
        <v>1607</v>
      </c>
      <c r="G42" s="114">
        <v>1634</v>
      </c>
      <c r="H42" s="114">
        <v>1598</v>
      </c>
      <c r="I42" s="140">
        <v>1576</v>
      </c>
      <c r="J42" s="115">
        <v>23</v>
      </c>
      <c r="K42" s="116">
        <v>1.4593908629441625</v>
      </c>
    </row>
    <row r="43" spans="1:11" ht="14.1" customHeight="1" x14ac:dyDescent="0.2">
      <c r="A43" s="306" t="s">
        <v>263</v>
      </c>
      <c r="B43" s="307" t="s">
        <v>264</v>
      </c>
      <c r="C43" s="308"/>
      <c r="D43" s="113">
        <v>1.4694450442668969</v>
      </c>
      <c r="E43" s="115">
        <v>1361</v>
      </c>
      <c r="F43" s="114">
        <v>1376</v>
      </c>
      <c r="G43" s="114">
        <v>1386</v>
      </c>
      <c r="H43" s="114">
        <v>1354</v>
      </c>
      <c r="I43" s="140">
        <v>1332</v>
      </c>
      <c r="J43" s="115">
        <v>29</v>
      </c>
      <c r="K43" s="116">
        <v>2.1771771771771773</v>
      </c>
    </row>
    <row r="44" spans="1:11" ht="14.1" customHeight="1" x14ac:dyDescent="0.2">
      <c r="A44" s="306">
        <v>53</v>
      </c>
      <c r="B44" s="307" t="s">
        <v>265</v>
      </c>
      <c r="C44" s="308"/>
      <c r="D44" s="113">
        <v>0.67480025912329955</v>
      </c>
      <c r="E44" s="115">
        <v>625</v>
      </c>
      <c r="F44" s="114">
        <v>634</v>
      </c>
      <c r="G44" s="114">
        <v>631</v>
      </c>
      <c r="H44" s="114">
        <v>643</v>
      </c>
      <c r="I44" s="140">
        <v>661</v>
      </c>
      <c r="J44" s="115">
        <v>-36</v>
      </c>
      <c r="K44" s="116">
        <v>-5.4462934947049924</v>
      </c>
    </row>
    <row r="45" spans="1:11" ht="14.1" customHeight="1" x14ac:dyDescent="0.2">
      <c r="A45" s="306" t="s">
        <v>266</v>
      </c>
      <c r="B45" s="307" t="s">
        <v>267</v>
      </c>
      <c r="C45" s="308"/>
      <c r="D45" s="113">
        <v>0.56143381559058514</v>
      </c>
      <c r="E45" s="115">
        <v>520</v>
      </c>
      <c r="F45" s="114">
        <v>534</v>
      </c>
      <c r="G45" s="114">
        <v>532</v>
      </c>
      <c r="H45" s="114">
        <v>546</v>
      </c>
      <c r="I45" s="140">
        <v>564</v>
      </c>
      <c r="J45" s="115">
        <v>-44</v>
      </c>
      <c r="K45" s="116">
        <v>-7.8014184397163122</v>
      </c>
    </row>
    <row r="46" spans="1:11" ht="14.1" customHeight="1" x14ac:dyDescent="0.2">
      <c r="A46" s="306">
        <v>54</v>
      </c>
      <c r="B46" s="307" t="s">
        <v>268</v>
      </c>
      <c r="C46" s="308"/>
      <c r="D46" s="113">
        <v>2.722954005614338</v>
      </c>
      <c r="E46" s="115">
        <v>2522</v>
      </c>
      <c r="F46" s="114">
        <v>2556</v>
      </c>
      <c r="G46" s="114">
        <v>2521</v>
      </c>
      <c r="H46" s="114">
        <v>2510</v>
      </c>
      <c r="I46" s="140">
        <v>2496</v>
      </c>
      <c r="J46" s="115">
        <v>26</v>
      </c>
      <c r="K46" s="116">
        <v>1.0416666666666667</v>
      </c>
    </row>
    <row r="47" spans="1:11" ht="14.1" customHeight="1" x14ac:dyDescent="0.2">
      <c r="A47" s="306">
        <v>61</v>
      </c>
      <c r="B47" s="307" t="s">
        <v>269</v>
      </c>
      <c r="C47" s="308"/>
      <c r="D47" s="113">
        <v>2.4001295616497518</v>
      </c>
      <c r="E47" s="115">
        <v>2223</v>
      </c>
      <c r="F47" s="114">
        <v>2171</v>
      </c>
      <c r="G47" s="114">
        <v>2156</v>
      </c>
      <c r="H47" s="114">
        <v>2158</v>
      </c>
      <c r="I47" s="140">
        <v>2135</v>
      </c>
      <c r="J47" s="115">
        <v>88</v>
      </c>
      <c r="K47" s="116">
        <v>4.1217798594847777</v>
      </c>
    </row>
    <row r="48" spans="1:11" ht="14.1" customHeight="1" x14ac:dyDescent="0.2">
      <c r="A48" s="306">
        <v>62</v>
      </c>
      <c r="B48" s="307" t="s">
        <v>270</v>
      </c>
      <c r="C48" s="308"/>
      <c r="D48" s="113">
        <v>5.0561433815590586</v>
      </c>
      <c r="E48" s="115">
        <v>4683</v>
      </c>
      <c r="F48" s="114">
        <v>4673</v>
      </c>
      <c r="G48" s="114">
        <v>4614</v>
      </c>
      <c r="H48" s="114">
        <v>4527</v>
      </c>
      <c r="I48" s="140">
        <v>4525</v>
      </c>
      <c r="J48" s="115">
        <v>158</v>
      </c>
      <c r="K48" s="116">
        <v>3.4917127071823204</v>
      </c>
    </row>
    <row r="49" spans="1:11" ht="14.1" customHeight="1" x14ac:dyDescent="0.2">
      <c r="A49" s="306">
        <v>63</v>
      </c>
      <c r="B49" s="307" t="s">
        <v>271</v>
      </c>
      <c r="C49" s="308"/>
      <c r="D49" s="113">
        <v>3.2541567695961997</v>
      </c>
      <c r="E49" s="115">
        <v>3014</v>
      </c>
      <c r="F49" s="114">
        <v>3187</v>
      </c>
      <c r="G49" s="114">
        <v>3245</v>
      </c>
      <c r="H49" s="114">
        <v>3256</v>
      </c>
      <c r="I49" s="140">
        <v>3127</v>
      </c>
      <c r="J49" s="115">
        <v>-113</v>
      </c>
      <c r="K49" s="116">
        <v>-3.6136872401662936</v>
      </c>
    </row>
    <row r="50" spans="1:11" ht="14.1" customHeight="1" x14ac:dyDescent="0.2">
      <c r="A50" s="306" t="s">
        <v>272</v>
      </c>
      <c r="B50" s="307" t="s">
        <v>273</v>
      </c>
      <c r="C50" s="308"/>
      <c r="D50" s="113">
        <v>0.98466853811271859</v>
      </c>
      <c r="E50" s="115">
        <v>912</v>
      </c>
      <c r="F50" s="114">
        <v>950</v>
      </c>
      <c r="G50" s="114">
        <v>962</v>
      </c>
      <c r="H50" s="114">
        <v>954</v>
      </c>
      <c r="I50" s="140">
        <v>936</v>
      </c>
      <c r="J50" s="115">
        <v>-24</v>
      </c>
      <c r="K50" s="116">
        <v>-2.5641025641025643</v>
      </c>
    </row>
    <row r="51" spans="1:11" ht="14.1" customHeight="1" x14ac:dyDescent="0.2">
      <c r="A51" s="306" t="s">
        <v>274</v>
      </c>
      <c r="B51" s="307" t="s">
        <v>275</v>
      </c>
      <c r="C51" s="308"/>
      <c r="D51" s="113">
        <v>1.9833729216152018</v>
      </c>
      <c r="E51" s="115">
        <v>1837</v>
      </c>
      <c r="F51" s="114">
        <v>1964</v>
      </c>
      <c r="G51" s="114">
        <v>2013</v>
      </c>
      <c r="H51" s="114">
        <v>2023</v>
      </c>
      <c r="I51" s="140">
        <v>1929</v>
      </c>
      <c r="J51" s="115">
        <v>-92</v>
      </c>
      <c r="K51" s="116">
        <v>-4.7693105235873512</v>
      </c>
    </row>
    <row r="52" spans="1:11" ht="14.1" customHeight="1" x14ac:dyDescent="0.2">
      <c r="A52" s="306">
        <v>71</v>
      </c>
      <c r="B52" s="307" t="s">
        <v>276</v>
      </c>
      <c r="C52" s="308"/>
      <c r="D52" s="113">
        <v>13.018786439213992</v>
      </c>
      <c r="E52" s="115">
        <v>12058</v>
      </c>
      <c r="F52" s="114">
        <v>12025</v>
      </c>
      <c r="G52" s="114">
        <v>11980</v>
      </c>
      <c r="H52" s="114">
        <v>11741</v>
      </c>
      <c r="I52" s="140">
        <v>11726</v>
      </c>
      <c r="J52" s="115">
        <v>332</v>
      </c>
      <c r="K52" s="116">
        <v>2.8313150264369775</v>
      </c>
    </row>
    <row r="53" spans="1:11" ht="14.1" customHeight="1" x14ac:dyDescent="0.2">
      <c r="A53" s="306" t="s">
        <v>277</v>
      </c>
      <c r="B53" s="307" t="s">
        <v>278</v>
      </c>
      <c r="C53" s="308"/>
      <c r="D53" s="113">
        <v>4.1697257611746918</v>
      </c>
      <c r="E53" s="115">
        <v>3862</v>
      </c>
      <c r="F53" s="114">
        <v>3838</v>
      </c>
      <c r="G53" s="114">
        <v>3800</v>
      </c>
      <c r="H53" s="114">
        <v>3702</v>
      </c>
      <c r="I53" s="140">
        <v>3699</v>
      </c>
      <c r="J53" s="115">
        <v>163</v>
      </c>
      <c r="K53" s="116">
        <v>4.4065963773992971</v>
      </c>
    </row>
    <row r="54" spans="1:11" ht="14.1" customHeight="1" x14ac:dyDescent="0.2">
      <c r="A54" s="306" t="s">
        <v>279</v>
      </c>
      <c r="B54" s="307" t="s">
        <v>280</v>
      </c>
      <c r="C54" s="308"/>
      <c r="D54" s="113">
        <v>7.0902612826603324</v>
      </c>
      <c r="E54" s="115">
        <v>6567</v>
      </c>
      <c r="F54" s="114">
        <v>6579</v>
      </c>
      <c r="G54" s="114">
        <v>6578</v>
      </c>
      <c r="H54" s="114">
        <v>6468</v>
      </c>
      <c r="I54" s="140">
        <v>6452</v>
      </c>
      <c r="J54" s="115">
        <v>115</v>
      </c>
      <c r="K54" s="116">
        <v>1.7823930564166151</v>
      </c>
    </row>
    <row r="55" spans="1:11" ht="14.1" customHeight="1" x14ac:dyDescent="0.2">
      <c r="A55" s="306">
        <v>72</v>
      </c>
      <c r="B55" s="307" t="s">
        <v>281</v>
      </c>
      <c r="C55" s="308"/>
      <c r="D55" s="113">
        <v>4.1988771323688185</v>
      </c>
      <c r="E55" s="115">
        <v>3889</v>
      </c>
      <c r="F55" s="114">
        <v>3916</v>
      </c>
      <c r="G55" s="114">
        <v>3946</v>
      </c>
      <c r="H55" s="114">
        <v>3869</v>
      </c>
      <c r="I55" s="140">
        <v>3879</v>
      </c>
      <c r="J55" s="115">
        <v>10</v>
      </c>
      <c r="K55" s="116">
        <v>0.25779840164990975</v>
      </c>
    </row>
    <row r="56" spans="1:11" ht="14.1" customHeight="1" x14ac:dyDescent="0.2">
      <c r="A56" s="306" t="s">
        <v>282</v>
      </c>
      <c r="B56" s="307" t="s">
        <v>283</v>
      </c>
      <c r="C56" s="308"/>
      <c r="D56" s="113">
        <v>2.0924206434895272</v>
      </c>
      <c r="E56" s="115">
        <v>1938</v>
      </c>
      <c r="F56" s="114">
        <v>1965</v>
      </c>
      <c r="G56" s="114">
        <v>1984</v>
      </c>
      <c r="H56" s="114">
        <v>1946</v>
      </c>
      <c r="I56" s="140">
        <v>1962</v>
      </c>
      <c r="J56" s="115">
        <v>-24</v>
      </c>
      <c r="K56" s="116">
        <v>-1.2232415902140672</v>
      </c>
    </row>
    <row r="57" spans="1:11" ht="14.1" customHeight="1" x14ac:dyDescent="0.2">
      <c r="A57" s="306" t="s">
        <v>284</v>
      </c>
      <c r="B57" s="307" t="s">
        <v>285</v>
      </c>
      <c r="C57" s="308"/>
      <c r="D57" s="113">
        <v>1.554739797020082</v>
      </c>
      <c r="E57" s="115">
        <v>1440</v>
      </c>
      <c r="F57" s="114">
        <v>1438</v>
      </c>
      <c r="G57" s="114">
        <v>1431</v>
      </c>
      <c r="H57" s="114">
        <v>1413</v>
      </c>
      <c r="I57" s="140">
        <v>1410</v>
      </c>
      <c r="J57" s="115">
        <v>30</v>
      </c>
      <c r="K57" s="116">
        <v>2.1276595744680851</v>
      </c>
    </row>
    <row r="58" spans="1:11" ht="14.1" customHeight="1" x14ac:dyDescent="0.2">
      <c r="A58" s="306">
        <v>73</v>
      </c>
      <c r="B58" s="307" t="s">
        <v>286</v>
      </c>
      <c r="C58" s="308"/>
      <c r="D58" s="113">
        <v>4.5173828546750165</v>
      </c>
      <c r="E58" s="115">
        <v>4184</v>
      </c>
      <c r="F58" s="114">
        <v>4213</v>
      </c>
      <c r="G58" s="114">
        <v>4178</v>
      </c>
      <c r="H58" s="114">
        <v>4089</v>
      </c>
      <c r="I58" s="140">
        <v>4095</v>
      </c>
      <c r="J58" s="115">
        <v>89</v>
      </c>
      <c r="K58" s="116">
        <v>2.1733821733821732</v>
      </c>
    </row>
    <row r="59" spans="1:11" ht="14.1" customHeight="1" x14ac:dyDescent="0.2">
      <c r="A59" s="306" t="s">
        <v>287</v>
      </c>
      <c r="B59" s="307" t="s">
        <v>288</v>
      </c>
      <c r="C59" s="308"/>
      <c r="D59" s="113">
        <v>2.6894839127618226</v>
      </c>
      <c r="E59" s="115">
        <v>2491</v>
      </c>
      <c r="F59" s="114">
        <v>2532</v>
      </c>
      <c r="G59" s="114">
        <v>2504</v>
      </c>
      <c r="H59" s="114">
        <v>2467</v>
      </c>
      <c r="I59" s="140">
        <v>2450</v>
      </c>
      <c r="J59" s="115">
        <v>41</v>
      </c>
      <c r="K59" s="116">
        <v>1.6734693877551021</v>
      </c>
    </row>
    <row r="60" spans="1:11" ht="14.1" customHeight="1" x14ac:dyDescent="0.2">
      <c r="A60" s="306">
        <v>81</v>
      </c>
      <c r="B60" s="307" t="s">
        <v>289</v>
      </c>
      <c r="C60" s="308"/>
      <c r="D60" s="113">
        <v>15.857266249190239</v>
      </c>
      <c r="E60" s="115">
        <v>14687</v>
      </c>
      <c r="F60" s="114">
        <v>14845</v>
      </c>
      <c r="G60" s="114">
        <v>14704</v>
      </c>
      <c r="H60" s="114">
        <v>14757</v>
      </c>
      <c r="I60" s="140">
        <v>14557</v>
      </c>
      <c r="J60" s="115">
        <v>130</v>
      </c>
      <c r="K60" s="116">
        <v>0.89304114858830808</v>
      </c>
    </row>
    <row r="61" spans="1:11" ht="14.1" customHeight="1" x14ac:dyDescent="0.2">
      <c r="A61" s="306" t="s">
        <v>290</v>
      </c>
      <c r="B61" s="307" t="s">
        <v>291</v>
      </c>
      <c r="C61" s="308"/>
      <c r="D61" s="113">
        <v>2.8309220470740661</v>
      </c>
      <c r="E61" s="115">
        <v>2622</v>
      </c>
      <c r="F61" s="114">
        <v>2631</v>
      </c>
      <c r="G61" s="114">
        <v>2646</v>
      </c>
      <c r="H61" s="114">
        <v>2573</v>
      </c>
      <c r="I61" s="140">
        <v>2564</v>
      </c>
      <c r="J61" s="115">
        <v>58</v>
      </c>
      <c r="K61" s="116">
        <v>2.2620904836193447</v>
      </c>
    </row>
    <row r="62" spans="1:11" ht="14.1" customHeight="1" x14ac:dyDescent="0.2">
      <c r="A62" s="306" t="s">
        <v>292</v>
      </c>
      <c r="B62" s="307" t="s">
        <v>293</v>
      </c>
      <c r="C62" s="308"/>
      <c r="D62" s="113">
        <v>6.7814726840855108</v>
      </c>
      <c r="E62" s="115">
        <v>6281</v>
      </c>
      <c r="F62" s="114">
        <v>6387</v>
      </c>
      <c r="G62" s="114">
        <v>6254</v>
      </c>
      <c r="H62" s="114">
        <v>6273</v>
      </c>
      <c r="I62" s="140">
        <v>6190</v>
      </c>
      <c r="J62" s="115">
        <v>91</v>
      </c>
      <c r="K62" s="116">
        <v>1.4701130856219708</v>
      </c>
    </row>
    <row r="63" spans="1:11" ht="14.1" customHeight="1" x14ac:dyDescent="0.2">
      <c r="A63" s="306"/>
      <c r="B63" s="307" t="s">
        <v>294</v>
      </c>
      <c r="C63" s="308"/>
      <c r="D63" s="113">
        <v>6.0494493629885557</v>
      </c>
      <c r="E63" s="115">
        <v>5603</v>
      </c>
      <c r="F63" s="114">
        <v>5712</v>
      </c>
      <c r="G63" s="114">
        <v>5580</v>
      </c>
      <c r="H63" s="114">
        <v>5619</v>
      </c>
      <c r="I63" s="140">
        <v>5558</v>
      </c>
      <c r="J63" s="115">
        <v>45</v>
      </c>
      <c r="K63" s="116">
        <v>0.80964375674703126</v>
      </c>
    </row>
    <row r="64" spans="1:11" ht="14.1" customHeight="1" x14ac:dyDescent="0.2">
      <c r="A64" s="306" t="s">
        <v>295</v>
      </c>
      <c r="B64" s="307" t="s">
        <v>296</v>
      </c>
      <c r="C64" s="308"/>
      <c r="D64" s="113">
        <v>2.8935435111207082</v>
      </c>
      <c r="E64" s="115">
        <v>2680</v>
      </c>
      <c r="F64" s="114">
        <v>2687</v>
      </c>
      <c r="G64" s="114">
        <v>2687</v>
      </c>
      <c r="H64" s="114">
        <v>2654</v>
      </c>
      <c r="I64" s="140">
        <v>2614</v>
      </c>
      <c r="J64" s="115">
        <v>66</v>
      </c>
      <c r="K64" s="116">
        <v>2.5248661055853097</v>
      </c>
    </row>
    <row r="65" spans="1:11" ht="14.1" customHeight="1" x14ac:dyDescent="0.2">
      <c r="A65" s="306" t="s">
        <v>297</v>
      </c>
      <c r="B65" s="307" t="s">
        <v>298</v>
      </c>
      <c r="C65" s="308"/>
      <c r="D65" s="113">
        <v>0.89505506370114452</v>
      </c>
      <c r="E65" s="115">
        <v>829</v>
      </c>
      <c r="F65" s="114">
        <v>829</v>
      </c>
      <c r="G65" s="114">
        <v>830</v>
      </c>
      <c r="H65" s="114">
        <v>909</v>
      </c>
      <c r="I65" s="140">
        <v>893</v>
      </c>
      <c r="J65" s="115">
        <v>-64</v>
      </c>
      <c r="K65" s="116">
        <v>-7.166853303471445</v>
      </c>
    </row>
    <row r="66" spans="1:11" ht="14.1" customHeight="1" x14ac:dyDescent="0.2">
      <c r="A66" s="306">
        <v>82</v>
      </c>
      <c r="B66" s="307" t="s">
        <v>299</v>
      </c>
      <c r="C66" s="308"/>
      <c r="D66" s="113">
        <v>2.177715396242712</v>
      </c>
      <c r="E66" s="115">
        <v>2017</v>
      </c>
      <c r="F66" s="114">
        <v>2031</v>
      </c>
      <c r="G66" s="114">
        <v>2001</v>
      </c>
      <c r="H66" s="114">
        <v>1976</v>
      </c>
      <c r="I66" s="140">
        <v>1961</v>
      </c>
      <c r="J66" s="115">
        <v>56</v>
      </c>
      <c r="K66" s="116">
        <v>2.855685874553799</v>
      </c>
    </row>
    <row r="67" spans="1:11" ht="14.1" customHeight="1" x14ac:dyDescent="0.2">
      <c r="A67" s="306" t="s">
        <v>300</v>
      </c>
      <c r="B67" s="307" t="s">
        <v>301</v>
      </c>
      <c r="C67" s="308"/>
      <c r="D67" s="113">
        <v>1.1271863528395596</v>
      </c>
      <c r="E67" s="115">
        <v>1044</v>
      </c>
      <c r="F67" s="114">
        <v>1049</v>
      </c>
      <c r="G67" s="114">
        <v>1019</v>
      </c>
      <c r="H67" s="114">
        <v>1022</v>
      </c>
      <c r="I67" s="140">
        <v>1009</v>
      </c>
      <c r="J67" s="115">
        <v>35</v>
      </c>
      <c r="K67" s="116">
        <v>3.4687809712586719</v>
      </c>
    </row>
    <row r="68" spans="1:11" ht="14.1" customHeight="1" x14ac:dyDescent="0.2">
      <c r="A68" s="306" t="s">
        <v>302</v>
      </c>
      <c r="B68" s="307" t="s">
        <v>303</v>
      </c>
      <c r="C68" s="308"/>
      <c r="D68" s="113">
        <v>0.44806737205787089</v>
      </c>
      <c r="E68" s="115">
        <v>415</v>
      </c>
      <c r="F68" s="114">
        <v>419</v>
      </c>
      <c r="G68" s="114">
        <v>416</v>
      </c>
      <c r="H68" s="114">
        <v>404</v>
      </c>
      <c r="I68" s="140">
        <v>401</v>
      </c>
      <c r="J68" s="115">
        <v>14</v>
      </c>
      <c r="K68" s="116">
        <v>3.491271820448878</v>
      </c>
    </row>
    <row r="69" spans="1:11" ht="14.1" customHeight="1" x14ac:dyDescent="0.2">
      <c r="A69" s="306">
        <v>83</v>
      </c>
      <c r="B69" s="307" t="s">
        <v>304</v>
      </c>
      <c r="C69" s="308"/>
      <c r="D69" s="113">
        <v>5.1036493198013391</v>
      </c>
      <c r="E69" s="115">
        <v>4727</v>
      </c>
      <c r="F69" s="114">
        <v>4749</v>
      </c>
      <c r="G69" s="114">
        <v>4711</v>
      </c>
      <c r="H69" s="114">
        <v>4693</v>
      </c>
      <c r="I69" s="140">
        <v>4711</v>
      </c>
      <c r="J69" s="115">
        <v>16</v>
      </c>
      <c r="K69" s="116">
        <v>0.3396306516663129</v>
      </c>
    </row>
    <row r="70" spans="1:11" ht="14.1" customHeight="1" x14ac:dyDescent="0.2">
      <c r="A70" s="306" t="s">
        <v>305</v>
      </c>
      <c r="B70" s="307" t="s">
        <v>306</v>
      </c>
      <c r="C70" s="308"/>
      <c r="D70" s="113">
        <v>4.0585186784711729</v>
      </c>
      <c r="E70" s="115">
        <v>3759</v>
      </c>
      <c r="F70" s="114">
        <v>3758</v>
      </c>
      <c r="G70" s="114">
        <v>3696</v>
      </c>
      <c r="H70" s="114">
        <v>3675</v>
      </c>
      <c r="I70" s="140">
        <v>3689</v>
      </c>
      <c r="J70" s="115">
        <v>70</v>
      </c>
      <c r="K70" s="116">
        <v>1.8975332068311195</v>
      </c>
    </row>
    <row r="71" spans="1:11" ht="14.1" customHeight="1" x14ac:dyDescent="0.2">
      <c r="A71" s="306"/>
      <c r="B71" s="307" t="s">
        <v>307</v>
      </c>
      <c r="C71" s="308"/>
      <c r="D71" s="113">
        <v>2.1658389116821422</v>
      </c>
      <c r="E71" s="115">
        <v>2006</v>
      </c>
      <c r="F71" s="114">
        <v>2008</v>
      </c>
      <c r="G71" s="114">
        <v>1982</v>
      </c>
      <c r="H71" s="114">
        <v>1965</v>
      </c>
      <c r="I71" s="140">
        <v>1984</v>
      </c>
      <c r="J71" s="115">
        <v>22</v>
      </c>
      <c r="K71" s="116">
        <v>1.1088709677419355</v>
      </c>
    </row>
    <row r="72" spans="1:11" ht="14.1" customHeight="1" x14ac:dyDescent="0.2">
      <c r="A72" s="306">
        <v>84</v>
      </c>
      <c r="B72" s="307" t="s">
        <v>308</v>
      </c>
      <c r="C72" s="308"/>
      <c r="D72" s="113">
        <v>6.6918592096739369</v>
      </c>
      <c r="E72" s="115">
        <v>6198</v>
      </c>
      <c r="F72" s="114">
        <v>6279</v>
      </c>
      <c r="G72" s="114">
        <v>6148</v>
      </c>
      <c r="H72" s="114">
        <v>6099</v>
      </c>
      <c r="I72" s="140">
        <v>6010</v>
      </c>
      <c r="J72" s="115">
        <v>188</v>
      </c>
      <c r="K72" s="116">
        <v>3.1281198003327786</v>
      </c>
    </row>
    <row r="73" spans="1:11" ht="14.1" customHeight="1" x14ac:dyDescent="0.2">
      <c r="A73" s="306" t="s">
        <v>309</v>
      </c>
      <c r="B73" s="307" t="s">
        <v>310</v>
      </c>
      <c r="C73" s="308"/>
      <c r="D73" s="113">
        <v>0.49881235154394299</v>
      </c>
      <c r="E73" s="115">
        <v>462</v>
      </c>
      <c r="F73" s="114">
        <v>474</v>
      </c>
      <c r="G73" s="114">
        <v>477</v>
      </c>
      <c r="H73" s="114">
        <v>474</v>
      </c>
      <c r="I73" s="140">
        <v>472</v>
      </c>
      <c r="J73" s="115">
        <v>-10</v>
      </c>
      <c r="K73" s="116">
        <v>-2.1186440677966103</v>
      </c>
    </row>
    <row r="74" spans="1:11" ht="14.1" customHeight="1" x14ac:dyDescent="0.2">
      <c r="A74" s="306" t="s">
        <v>311</v>
      </c>
      <c r="B74" s="307" t="s">
        <v>312</v>
      </c>
      <c r="C74" s="308"/>
      <c r="D74" s="113">
        <v>0.44266896998488448</v>
      </c>
      <c r="E74" s="115">
        <v>410</v>
      </c>
      <c r="F74" s="114">
        <v>414</v>
      </c>
      <c r="G74" s="114">
        <v>398</v>
      </c>
      <c r="H74" s="114">
        <v>392</v>
      </c>
      <c r="I74" s="140">
        <v>393</v>
      </c>
      <c r="J74" s="115">
        <v>17</v>
      </c>
      <c r="K74" s="116">
        <v>4.325699745547074</v>
      </c>
    </row>
    <row r="75" spans="1:11" ht="14.1" customHeight="1" x14ac:dyDescent="0.2">
      <c r="A75" s="306" t="s">
        <v>313</v>
      </c>
      <c r="B75" s="307" t="s">
        <v>314</v>
      </c>
      <c r="C75" s="308"/>
      <c r="D75" s="113">
        <v>5.1911034333837183</v>
      </c>
      <c r="E75" s="115">
        <v>4808</v>
      </c>
      <c r="F75" s="114">
        <v>4871</v>
      </c>
      <c r="G75" s="114">
        <v>4758</v>
      </c>
      <c r="H75" s="114">
        <v>4718</v>
      </c>
      <c r="I75" s="140">
        <v>4642</v>
      </c>
      <c r="J75" s="115">
        <v>166</v>
      </c>
      <c r="K75" s="116">
        <v>3.5760448082722962</v>
      </c>
    </row>
    <row r="76" spans="1:11" ht="14.1" customHeight="1" x14ac:dyDescent="0.2">
      <c r="A76" s="306">
        <v>91</v>
      </c>
      <c r="B76" s="307" t="s">
        <v>315</v>
      </c>
      <c r="C76" s="308"/>
      <c r="D76" s="113">
        <v>0.69531418700064784</v>
      </c>
      <c r="E76" s="115">
        <v>644</v>
      </c>
      <c r="F76" s="114">
        <v>637</v>
      </c>
      <c r="G76" s="114">
        <v>625</v>
      </c>
      <c r="H76" s="114">
        <v>615</v>
      </c>
      <c r="I76" s="140">
        <v>608</v>
      </c>
      <c r="J76" s="115">
        <v>36</v>
      </c>
      <c r="K76" s="116">
        <v>5.9210526315789478</v>
      </c>
    </row>
    <row r="77" spans="1:11" ht="14.1" customHeight="1" x14ac:dyDescent="0.2">
      <c r="A77" s="306">
        <v>92</v>
      </c>
      <c r="B77" s="307" t="s">
        <v>316</v>
      </c>
      <c r="C77" s="308"/>
      <c r="D77" s="113">
        <v>2.513496005182466</v>
      </c>
      <c r="E77" s="115">
        <v>2328</v>
      </c>
      <c r="F77" s="114">
        <v>2246</v>
      </c>
      <c r="G77" s="114">
        <v>2232</v>
      </c>
      <c r="H77" s="114">
        <v>2227</v>
      </c>
      <c r="I77" s="140">
        <v>2221</v>
      </c>
      <c r="J77" s="115">
        <v>107</v>
      </c>
      <c r="K77" s="116">
        <v>4.8176497073390365</v>
      </c>
    </row>
    <row r="78" spans="1:11" ht="14.1" customHeight="1" x14ac:dyDescent="0.2">
      <c r="A78" s="306">
        <v>93</v>
      </c>
      <c r="B78" s="307" t="s">
        <v>317</v>
      </c>
      <c r="C78" s="308"/>
      <c r="D78" s="113">
        <v>0.20513927877348304</v>
      </c>
      <c r="E78" s="115">
        <v>190</v>
      </c>
      <c r="F78" s="114">
        <v>191</v>
      </c>
      <c r="G78" s="114">
        <v>191</v>
      </c>
      <c r="H78" s="114">
        <v>190</v>
      </c>
      <c r="I78" s="140">
        <v>191</v>
      </c>
      <c r="J78" s="115">
        <v>-1</v>
      </c>
      <c r="K78" s="116">
        <v>-0.52356020942408377</v>
      </c>
    </row>
    <row r="79" spans="1:11" ht="14.1" customHeight="1" x14ac:dyDescent="0.2">
      <c r="A79" s="306">
        <v>94</v>
      </c>
      <c r="B79" s="307" t="s">
        <v>318</v>
      </c>
      <c r="C79" s="308"/>
      <c r="D79" s="113">
        <v>0.42107536169293891</v>
      </c>
      <c r="E79" s="115">
        <v>390</v>
      </c>
      <c r="F79" s="114">
        <v>406</v>
      </c>
      <c r="G79" s="114">
        <v>382</v>
      </c>
      <c r="H79" s="114">
        <v>385</v>
      </c>
      <c r="I79" s="140">
        <v>380</v>
      </c>
      <c r="J79" s="115">
        <v>10</v>
      </c>
      <c r="K79" s="116">
        <v>2.6315789473684212</v>
      </c>
    </row>
    <row r="80" spans="1:11" ht="14.1" customHeight="1" x14ac:dyDescent="0.2">
      <c r="A80" s="306" t="s">
        <v>319</v>
      </c>
      <c r="B80" s="307" t="s">
        <v>320</v>
      </c>
      <c r="C80" s="308"/>
      <c r="D80" s="113">
        <v>1.1876484560570071E-2</v>
      </c>
      <c r="E80" s="115">
        <v>11</v>
      </c>
      <c r="F80" s="114">
        <v>9</v>
      </c>
      <c r="G80" s="114">
        <v>10</v>
      </c>
      <c r="H80" s="114">
        <v>9</v>
      </c>
      <c r="I80" s="140">
        <v>6</v>
      </c>
      <c r="J80" s="115">
        <v>5</v>
      </c>
      <c r="K80" s="116">
        <v>83.333333333333329</v>
      </c>
    </row>
    <row r="81" spans="1:11" ht="14.1" customHeight="1" x14ac:dyDescent="0.2">
      <c r="A81" s="310" t="s">
        <v>321</v>
      </c>
      <c r="B81" s="311" t="s">
        <v>224</v>
      </c>
      <c r="C81" s="312"/>
      <c r="D81" s="125">
        <v>0.48477650615417839</v>
      </c>
      <c r="E81" s="143">
        <v>449</v>
      </c>
      <c r="F81" s="144">
        <v>458</v>
      </c>
      <c r="G81" s="144">
        <v>463</v>
      </c>
      <c r="H81" s="144">
        <v>462</v>
      </c>
      <c r="I81" s="145">
        <v>471</v>
      </c>
      <c r="J81" s="143">
        <v>-22</v>
      </c>
      <c r="K81" s="146">
        <v>-4.6709129511677281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18552</v>
      </c>
      <c r="E12" s="114">
        <v>19612</v>
      </c>
      <c r="F12" s="114">
        <v>19115</v>
      </c>
      <c r="G12" s="114">
        <v>19693</v>
      </c>
      <c r="H12" s="140">
        <v>19026</v>
      </c>
      <c r="I12" s="115">
        <v>-474</v>
      </c>
      <c r="J12" s="116">
        <v>-2.4913276568905709</v>
      </c>
      <c r="K12"/>
      <c r="L12"/>
      <c r="M12"/>
      <c r="N12"/>
      <c r="O12"/>
      <c r="P12"/>
    </row>
    <row r="13" spans="1:16" s="110" customFormat="1" ht="14.45" customHeight="1" x14ac:dyDescent="0.2">
      <c r="A13" s="120" t="s">
        <v>105</v>
      </c>
      <c r="B13" s="119" t="s">
        <v>106</v>
      </c>
      <c r="C13" s="113">
        <v>40.378395860284606</v>
      </c>
      <c r="D13" s="115">
        <v>7491</v>
      </c>
      <c r="E13" s="114">
        <v>7885</v>
      </c>
      <c r="F13" s="114">
        <v>7679</v>
      </c>
      <c r="G13" s="114">
        <v>7852</v>
      </c>
      <c r="H13" s="140">
        <v>7574</v>
      </c>
      <c r="I13" s="115">
        <v>-83</v>
      </c>
      <c r="J13" s="116">
        <v>-1.0958542381832586</v>
      </c>
      <c r="K13"/>
      <c r="L13"/>
      <c r="M13"/>
      <c r="N13"/>
      <c r="O13"/>
      <c r="P13"/>
    </row>
    <row r="14" spans="1:16" s="110" customFormat="1" ht="14.45" customHeight="1" x14ac:dyDescent="0.2">
      <c r="A14" s="120"/>
      <c r="B14" s="119" t="s">
        <v>107</v>
      </c>
      <c r="C14" s="113">
        <v>59.621604139715394</v>
      </c>
      <c r="D14" s="115">
        <v>11061</v>
      </c>
      <c r="E14" s="114">
        <v>11727</v>
      </c>
      <c r="F14" s="114">
        <v>11436</v>
      </c>
      <c r="G14" s="114">
        <v>11841</v>
      </c>
      <c r="H14" s="140">
        <v>11452</v>
      </c>
      <c r="I14" s="115">
        <v>-391</v>
      </c>
      <c r="J14" s="116">
        <v>-3.4142507858889277</v>
      </c>
      <c r="K14"/>
      <c r="L14"/>
      <c r="M14"/>
      <c r="N14"/>
      <c r="O14"/>
      <c r="P14"/>
    </row>
    <row r="15" spans="1:16" s="110" customFormat="1" ht="14.45" customHeight="1" x14ac:dyDescent="0.2">
      <c r="A15" s="118" t="s">
        <v>105</v>
      </c>
      <c r="B15" s="121" t="s">
        <v>108</v>
      </c>
      <c r="C15" s="113">
        <v>27.921517895644673</v>
      </c>
      <c r="D15" s="115">
        <v>5180</v>
      </c>
      <c r="E15" s="114">
        <v>5677</v>
      </c>
      <c r="F15" s="114">
        <v>5389</v>
      </c>
      <c r="G15" s="114">
        <v>5814</v>
      </c>
      <c r="H15" s="140">
        <v>5373</v>
      </c>
      <c r="I15" s="115">
        <v>-193</v>
      </c>
      <c r="J15" s="116">
        <v>-3.5920342453005771</v>
      </c>
      <c r="K15"/>
      <c r="L15"/>
      <c r="M15"/>
      <c r="N15"/>
      <c r="O15"/>
      <c r="P15"/>
    </row>
    <row r="16" spans="1:16" s="110" customFormat="1" ht="14.45" customHeight="1" x14ac:dyDescent="0.2">
      <c r="A16" s="118"/>
      <c r="B16" s="121" t="s">
        <v>109</v>
      </c>
      <c r="C16" s="113">
        <v>48.178094006037085</v>
      </c>
      <c r="D16" s="115">
        <v>8938</v>
      </c>
      <c r="E16" s="114">
        <v>9414</v>
      </c>
      <c r="F16" s="114">
        <v>9224</v>
      </c>
      <c r="G16" s="114">
        <v>9423</v>
      </c>
      <c r="H16" s="140">
        <v>9244</v>
      </c>
      <c r="I16" s="115">
        <v>-306</v>
      </c>
      <c r="J16" s="116">
        <v>-3.3102553007356121</v>
      </c>
      <c r="K16"/>
      <c r="L16"/>
      <c r="M16"/>
      <c r="N16"/>
      <c r="O16"/>
      <c r="P16"/>
    </row>
    <row r="17" spans="1:16" s="110" customFormat="1" ht="14.45" customHeight="1" x14ac:dyDescent="0.2">
      <c r="A17" s="118"/>
      <c r="B17" s="121" t="s">
        <v>110</v>
      </c>
      <c r="C17" s="113">
        <v>12.791073738680465</v>
      </c>
      <c r="D17" s="115">
        <v>2373</v>
      </c>
      <c r="E17" s="114">
        <v>2422</v>
      </c>
      <c r="F17" s="114">
        <v>2433</v>
      </c>
      <c r="G17" s="114">
        <v>2429</v>
      </c>
      <c r="H17" s="140">
        <v>2438</v>
      </c>
      <c r="I17" s="115">
        <v>-65</v>
      </c>
      <c r="J17" s="116">
        <v>-2.6661197703035273</v>
      </c>
      <c r="K17"/>
      <c r="L17"/>
      <c r="M17"/>
      <c r="N17"/>
      <c r="O17"/>
      <c r="P17"/>
    </row>
    <row r="18" spans="1:16" s="110" customFormat="1" ht="14.45" customHeight="1" x14ac:dyDescent="0.2">
      <c r="A18" s="120"/>
      <c r="B18" s="121" t="s">
        <v>111</v>
      </c>
      <c r="C18" s="113">
        <v>11.103924105217766</v>
      </c>
      <c r="D18" s="115">
        <v>2060</v>
      </c>
      <c r="E18" s="114">
        <v>2098</v>
      </c>
      <c r="F18" s="114">
        <v>2068</v>
      </c>
      <c r="G18" s="114">
        <v>2026</v>
      </c>
      <c r="H18" s="140">
        <v>1970</v>
      </c>
      <c r="I18" s="115">
        <v>90</v>
      </c>
      <c r="J18" s="116">
        <v>4.5685279187817258</v>
      </c>
      <c r="K18"/>
      <c r="L18"/>
      <c r="M18"/>
      <c r="N18"/>
      <c r="O18"/>
      <c r="P18"/>
    </row>
    <row r="19" spans="1:16" s="110" customFormat="1" ht="14.45" customHeight="1" x14ac:dyDescent="0.2">
      <c r="A19" s="120"/>
      <c r="B19" s="121" t="s">
        <v>112</v>
      </c>
      <c r="C19" s="113">
        <v>0.98641655886157831</v>
      </c>
      <c r="D19" s="115">
        <v>183</v>
      </c>
      <c r="E19" s="114">
        <v>195</v>
      </c>
      <c r="F19" s="114">
        <v>204</v>
      </c>
      <c r="G19" s="114">
        <v>191</v>
      </c>
      <c r="H19" s="140">
        <v>175</v>
      </c>
      <c r="I19" s="115">
        <v>8</v>
      </c>
      <c r="J19" s="116">
        <v>4.5714285714285712</v>
      </c>
      <c r="K19"/>
      <c r="L19"/>
      <c r="M19"/>
      <c r="N19"/>
      <c r="O19"/>
      <c r="P19"/>
    </row>
    <row r="20" spans="1:16" s="110" customFormat="1" ht="14.45" customHeight="1" x14ac:dyDescent="0.2">
      <c r="A20" s="120" t="s">
        <v>113</v>
      </c>
      <c r="B20" s="119" t="s">
        <v>116</v>
      </c>
      <c r="C20" s="113">
        <v>82.298404484691673</v>
      </c>
      <c r="D20" s="115">
        <v>15268</v>
      </c>
      <c r="E20" s="114">
        <v>16135</v>
      </c>
      <c r="F20" s="114">
        <v>15659</v>
      </c>
      <c r="G20" s="114">
        <v>16207</v>
      </c>
      <c r="H20" s="140">
        <v>15695</v>
      </c>
      <c r="I20" s="115">
        <v>-427</v>
      </c>
      <c r="J20" s="116">
        <v>-2.720611659764256</v>
      </c>
      <c r="K20"/>
      <c r="L20"/>
      <c r="M20"/>
      <c r="N20"/>
      <c r="O20"/>
      <c r="P20"/>
    </row>
    <row r="21" spans="1:16" s="110" customFormat="1" ht="14.45" customHeight="1" x14ac:dyDescent="0.2">
      <c r="A21" s="123"/>
      <c r="B21" s="124" t="s">
        <v>117</v>
      </c>
      <c r="C21" s="125">
        <v>17.502156101768005</v>
      </c>
      <c r="D21" s="143">
        <v>3247</v>
      </c>
      <c r="E21" s="144">
        <v>3434</v>
      </c>
      <c r="F21" s="144">
        <v>3415</v>
      </c>
      <c r="G21" s="144">
        <v>3452</v>
      </c>
      <c r="H21" s="145">
        <v>3295</v>
      </c>
      <c r="I21" s="143">
        <v>-48</v>
      </c>
      <c r="J21" s="146">
        <v>-1.4567526555386949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13817</v>
      </c>
      <c r="E56" s="114">
        <v>14707</v>
      </c>
      <c r="F56" s="114">
        <v>14246</v>
      </c>
      <c r="G56" s="114">
        <v>14701</v>
      </c>
      <c r="H56" s="140">
        <v>14147</v>
      </c>
      <c r="I56" s="115">
        <v>-330</v>
      </c>
      <c r="J56" s="116">
        <v>-2.3326500318088641</v>
      </c>
      <c r="K56"/>
      <c r="L56"/>
      <c r="M56"/>
      <c r="N56"/>
      <c r="O56"/>
      <c r="P56"/>
    </row>
    <row r="57" spans="1:16" s="110" customFormat="1" ht="14.45" customHeight="1" x14ac:dyDescent="0.2">
      <c r="A57" s="120" t="s">
        <v>105</v>
      </c>
      <c r="B57" s="119" t="s">
        <v>106</v>
      </c>
      <c r="C57" s="113">
        <v>41.629876239415211</v>
      </c>
      <c r="D57" s="115">
        <v>5752</v>
      </c>
      <c r="E57" s="114">
        <v>6052</v>
      </c>
      <c r="F57" s="114">
        <v>5858</v>
      </c>
      <c r="G57" s="114">
        <v>6024</v>
      </c>
      <c r="H57" s="140">
        <v>5821</v>
      </c>
      <c r="I57" s="115">
        <v>-69</v>
      </c>
      <c r="J57" s="116">
        <v>-1.1853633396323655</v>
      </c>
    </row>
    <row r="58" spans="1:16" s="110" customFormat="1" ht="14.45" customHeight="1" x14ac:dyDescent="0.2">
      <c r="A58" s="120"/>
      <c r="B58" s="119" t="s">
        <v>107</v>
      </c>
      <c r="C58" s="113">
        <v>58.370123760584789</v>
      </c>
      <c r="D58" s="115">
        <v>8065</v>
      </c>
      <c r="E58" s="114">
        <v>8655</v>
      </c>
      <c r="F58" s="114">
        <v>8388</v>
      </c>
      <c r="G58" s="114">
        <v>8677</v>
      </c>
      <c r="H58" s="140">
        <v>8326</v>
      </c>
      <c r="I58" s="115">
        <v>-261</v>
      </c>
      <c r="J58" s="116">
        <v>-3.1347585875570503</v>
      </c>
    </row>
    <row r="59" spans="1:16" s="110" customFormat="1" ht="14.45" customHeight="1" x14ac:dyDescent="0.2">
      <c r="A59" s="118" t="s">
        <v>105</v>
      </c>
      <c r="B59" s="121" t="s">
        <v>108</v>
      </c>
      <c r="C59" s="113">
        <v>32.850835926756893</v>
      </c>
      <c r="D59" s="115">
        <v>4539</v>
      </c>
      <c r="E59" s="114">
        <v>4912</v>
      </c>
      <c r="F59" s="114">
        <v>4610</v>
      </c>
      <c r="G59" s="114">
        <v>4961</v>
      </c>
      <c r="H59" s="140">
        <v>4686</v>
      </c>
      <c r="I59" s="115">
        <v>-147</v>
      </c>
      <c r="J59" s="116">
        <v>-3.1370038412291934</v>
      </c>
    </row>
    <row r="60" spans="1:16" s="110" customFormat="1" ht="14.45" customHeight="1" x14ac:dyDescent="0.2">
      <c r="A60" s="118"/>
      <c r="B60" s="121" t="s">
        <v>109</v>
      </c>
      <c r="C60" s="113">
        <v>46.406600564521966</v>
      </c>
      <c r="D60" s="115">
        <v>6412</v>
      </c>
      <c r="E60" s="114">
        <v>6848</v>
      </c>
      <c r="F60" s="114">
        <v>6704</v>
      </c>
      <c r="G60" s="114">
        <v>6848</v>
      </c>
      <c r="H60" s="140">
        <v>6635</v>
      </c>
      <c r="I60" s="115">
        <v>-223</v>
      </c>
      <c r="J60" s="116">
        <v>-3.3609645817633762</v>
      </c>
    </row>
    <row r="61" spans="1:16" s="110" customFormat="1" ht="14.45" customHeight="1" x14ac:dyDescent="0.2">
      <c r="A61" s="118"/>
      <c r="B61" s="121" t="s">
        <v>110</v>
      </c>
      <c r="C61" s="113">
        <v>11.514800607946732</v>
      </c>
      <c r="D61" s="115">
        <v>1591</v>
      </c>
      <c r="E61" s="114">
        <v>1625</v>
      </c>
      <c r="F61" s="114">
        <v>1627</v>
      </c>
      <c r="G61" s="114">
        <v>1607</v>
      </c>
      <c r="H61" s="140">
        <v>1582</v>
      </c>
      <c r="I61" s="115">
        <v>9</v>
      </c>
      <c r="J61" s="116">
        <v>0.5689001264222503</v>
      </c>
    </row>
    <row r="62" spans="1:16" s="110" customFormat="1" ht="14.45" customHeight="1" x14ac:dyDescent="0.2">
      <c r="A62" s="120"/>
      <c r="B62" s="121" t="s">
        <v>111</v>
      </c>
      <c r="C62" s="113">
        <v>9.220525439675761</v>
      </c>
      <c r="D62" s="115">
        <v>1274</v>
      </c>
      <c r="E62" s="114">
        <v>1321</v>
      </c>
      <c r="F62" s="114">
        <v>1304</v>
      </c>
      <c r="G62" s="114">
        <v>1284</v>
      </c>
      <c r="H62" s="140">
        <v>1243</v>
      </c>
      <c r="I62" s="115">
        <v>31</v>
      </c>
      <c r="J62" s="116">
        <v>2.49396621078037</v>
      </c>
    </row>
    <row r="63" spans="1:16" s="110" customFormat="1" ht="14.45" customHeight="1" x14ac:dyDescent="0.2">
      <c r="A63" s="120"/>
      <c r="B63" s="121" t="s">
        <v>112</v>
      </c>
      <c r="C63" s="113">
        <v>0.71650864876601283</v>
      </c>
      <c r="D63" s="115">
        <v>99</v>
      </c>
      <c r="E63" s="114">
        <v>109</v>
      </c>
      <c r="F63" s="114">
        <v>108</v>
      </c>
      <c r="G63" s="114">
        <v>105</v>
      </c>
      <c r="H63" s="140">
        <v>94</v>
      </c>
      <c r="I63" s="115">
        <v>5</v>
      </c>
      <c r="J63" s="116">
        <v>5.3191489361702127</v>
      </c>
    </row>
    <row r="64" spans="1:16" s="110" customFormat="1" ht="14.45" customHeight="1" x14ac:dyDescent="0.2">
      <c r="A64" s="120" t="s">
        <v>113</v>
      </c>
      <c r="B64" s="119" t="s">
        <v>116</v>
      </c>
      <c r="C64" s="113">
        <v>83.216327712238552</v>
      </c>
      <c r="D64" s="115">
        <v>11498</v>
      </c>
      <c r="E64" s="114">
        <v>12228</v>
      </c>
      <c r="F64" s="114">
        <v>11826</v>
      </c>
      <c r="G64" s="114">
        <v>12207</v>
      </c>
      <c r="H64" s="140">
        <v>11769</v>
      </c>
      <c r="I64" s="115">
        <v>-271</v>
      </c>
      <c r="J64" s="116">
        <v>-2.3026595292718159</v>
      </c>
    </row>
    <row r="65" spans="1:10" s="110" customFormat="1" ht="14.45" customHeight="1" x14ac:dyDescent="0.2">
      <c r="A65" s="123"/>
      <c r="B65" s="124" t="s">
        <v>117</v>
      </c>
      <c r="C65" s="125">
        <v>16.552073532604762</v>
      </c>
      <c r="D65" s="143">
        <v>2287</v>
      </c>
      <c r="E65" s="144">
        <v>2446</v>
      </c>
      <c r="F65" s="144">
        <v>2389</v>
      </c>
      <c r="G65" s="144">
        <v>2467</v>
      </c>
      <c r="H65" s="145">
        <v>2351</v>
      </c>
      <c r="I65" s="143">
        <v>-64</v>
      </c>
      <c r="J65" s="146">
        <v>-2.7222458528285838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18552</v>
      </c>
      <c r="G11" s="114">
        <v>19612</v>
      </c>
      <c r="H11" s="114">
        <v>19115</v>
      </c>
      <c r="I11" s="114">
        <v>19693</v>
      </c>
      <c r="J11" s="140">
        <v>19026</v>
      </c>
      <c r="K11" s="114">
        <v>-474</v>
      </c>
      <c r="L11" s="116">
        <v>-2.4913276568905709</v>
      </c>
    </row>
    <row r="12" spans="1:17" s="110" customFormat="1" ht="24" customHeight="1" x14ac:dyDescent="0.2">
      <c r="A12" s="604" t="s">
        <v>185</v>
      </c>
      <c r="B12" s="605"/>
      <c r="C12" s="605"/>
      <c r="D12" s="606"/>
      <c r="E12" s="113">
        <v>40.378395860284606</v>
      </c>
      <c r="F12" s="115">
        <v>7491</v>
      </c>
      <c r="G12" s="114">
        <v>7885</v>
      </c>
      <c r="H12" s="114">
        <v>7679</v>
      </c>
      <c r="I12" s="114">
        <v>7852</v>
      </c>
      <c r="J12" s="140">
        <v>7574</v>
      </c>
      <c r="K12" s="114">
        <v>-83</v>
      </c>
      <c r="L12" s="116">
        <v>-1.0958542381832586</v>
      </c>
    </row>
    <row r="13" spans="1:17" s="110" customFormat="1" ht="15" customHeight="1" x14ac:dyDescent="0.2">
      <c r="A13" s="120"/>
      <c r="B13" s="612" t="s">
        <v>107</v>
      </c>
      <c r="C13" s="612"/>
      <c r="E13" s="113">
        <v>59.621604139715394</v>
      </c>
      <c r="F13" s="115">
        <v>11061</v>
      </c>
      <c r="G13" s="114">
        <v>11727</v>
      </c>
      <c r="H13" s="114">
        <v>11436</v>
      </c>
      <c r="I13" s="114">
        <v>11841</v>
      </c>
      <c r="J13" s="140">
        <v>11452</v>
      </c>
      <c r="K13" s="114">
        <v>-391</v>
      </c>
      <c r="L13" s="116">
        <v>-3.4142507858889277</v>
      </c>
    </row>
    <row r="14" spans="1:17" s="110" customFormat="1" ht="22.5" customHeight="1" x14ac:dyDescent="0.2">
      <c r="A14" s="604" t="s">
        <v>186</v>
      </c>
      <c r="B14" s="605"/>
      <c r="C14" s="605"/>
      <c r="D14" s="606"/>
      <c r="E14" s="113">
        <v>27.921517895644673</v>
      </c>
      <c r="F14" s="115">
        <v>5180</v>
      </c>
      <c r="G14" s="114">
        <v>5677</v>
      </c>
      <c r="H14" s="114">
        <v>5389</v>
      </c>
      <c r="I14" s="114">
        <v>5814</v>
      </c>
      <c r="J14" s="140">
        <v>5373</v>
      </c>
      <c r="K14" s="114">
        <v>-193</v>
      </c>
      <c r="L14" s="116">
        <v>-3.5920342453005771</v>
      </c>
    </row>
    <row r="15" spans="1:17" s="110" customFormat="1" ht="15" customHeight="1" x14ac:dyDescent="0.2">
      <c r="A15" s="120"/>
      <c r="B15" s="119"/>
      <c r="C15" s="258" t="s">
        <v>106</v>
      </c>
      <c r="E15" s="113">
        <v>41.428571428571431</v>
      </c>
      <c r="F15" s="115">
        <v>2146</v>
      </c>
      <c r="G15" s="114">
        <v>2285</v>
      </c>
      <c r="H15" s="114">
        <v>2164</v>
      </c>
      <c r="I15" s="114">
        <v>2309</v>
      </c>
      <c r="J15" s="140">
        <v>2132</v>
      </c>
      <c r="K15" s="114">
        <v>14</v>
      </c>
      <c r="L15" s="116">
        <v>0.65666041275797371</v>
      </c>
    </row>
    <row r="16" spans="1:17" s="110" customFormat="1" ht="15" customHeight="1" x14ac:dyDescent="0.2">
      <c r="A16" s="120"/>
      <c r="B16" s="119"/>
      <c r="C16" s="258" t="s">
        <v>107</v>
      </c>
      <c r="E16" s="113">
        <v>58.571428571428569</v>
      </c>
      <c r="F16" s="115">
        <v>3034</v>
      </c>
      <c r="G16" s="114">
        <v>3392</v>
      </c>
      <c r="H16" s="114">
        <v>3225</v>
      </c>
      <c r="I16" s="114">
        <v>3505</v>
      </c>
      <c r="J16" s="140">
        <v>3241</v>
      </c>
      <c r="K16" s="114">
        <v>-207</v>
      </c>
      <c r="L16" s="116">
        <v>-6.3869176180191296</v>
      </c>
    </row>
    <row r="17" spans="1:12" s="110" customFormat="1" ht="15" customHeight="1" x14ac:dyDescent="0.2">
      <c r="A17" s="120"/>
      <c r="B17" s="121" t="s">
        <v>109</v>
      </c>
      <c r="C17" s="258"/>
      <c r="E17" s="113">
        <v>48.178094006037085</v>
      </c>
      <c r="F17" s="115">
        <v>8938</v>
      </c>
      <c r="G17" s="114">
        <v>9414</v>
      </c>
      <c r="H17" s="114">
        <v>9224</v>
      </c>
      <c r="I17" s="114">
        <v>9423</v>
      </c>
      <c r="J17" s="140">
        <v>9244</v>
      </c>
      <c r="K17" s="114">
        <v>-306</v>
      </c>
      <c r="L17" s="116">
        <v>-3.3102553007356121</v>
      </c>
    </row>
    <row r="18" spans="1:12" s="110" customFormat="1" ht="15" customHeight="1" x14ac:dyDescent="0.2">
      <c r="A18" s="120"/>
      <c r="B18" s="119"/>
      <c r="C18" s="258" t="s">
        <v>106</v>
      </c>
      <c r="E18" s="113">
        <v>40.422913403445961</v>
      </c>
      <c r="F18" s="115">
        <v>3613</v>
      </c>
      <c r="G18" s="114">
        <v>3824</v>
      </c>
      <c r="H18" s="114">
        <v>3734</v>
      </c>
      <c r="I18" s="114">
        <v>3802</v>
      </c>
      <c r="J18" s="140">
        <v>3715</v>
      </c>
      <c r="K18" s="114">
        <v>-102</v>
      </c>
      <c r="L18" s="116">
        <v>-2.7456258411843875</v>
      </c>
    </row>
    <row r="19" spans="1:12" s="110" customFormat="1" ht="15" customHeight="1" x14ac:dyDescent="0.2">
      <c r="A19" s="120"/>
      <c r="B19" s="119"/>
      <c r="C19" s="258" t="s">
        <v>107</v>
      </c>
      <c r="E19" s="113">
        <v>59.577086596554039</v>
      </c>
      <c r="F19" s="115">
        <v>5325</v>
      </c>
      <c r="G19" s="114">
        <v>5590</v>
      </c>
      <c r="H19" s="114">
        <v>5490</v>
      </c>
      <c r="I19" s="114">
        <v>5621</v>
      </c>
      <c r="J19" s="140">
        <v>5529</v>
      </c>
      <c r="K19" s="114">
        <v>-204</v>
      </c>
      <c r="L19" s="116">
        <v>-3.6896364622897448</v>
      </c>
    </row>
    <row r="20" spans="1:12" s="110" customFormat="1" ht="15" customHeight="1" x14ac:dyDescent="0.2">
      <c r="A20" s="120"/>
      <c r="B20" s="121" t="s">
        <v>110</v>
      </c>
      <c r="C20" s="258"/>
      <c r="E20" s="113">
        <v>12.791073738680465</v>
      </c>
      <c r="F20" s="115">
        <v>2373</v>
      </c>
      <c r="G20" s="114">
        <v>2422</v>
      </c>
      <c r="H20" s="114">
        <v>2433</v>
      </c>
      <c r="I20" s="114">
        <v>2429</v>
      </c>
      <c r="J20" s="140">
        <v>2438</v>
      </c>
      <c r="K20" s="114">
        <v>-65</v>
      </c>
      <c r="L20" s="116">
        <v>-2.6661197703035273</v>
      </c>
    </row>
    <row r="21" spans="1:12" s="110" customFormat="1" ht="15" customHeight="1" x14ac:dyDescent="0.2">
      <c r="A21" s="120"/>
      <c r="B21" s="119"/>
      <c r="C21" s="258" t="s">
        <v>106</v>
      </c>
      <c r="E21" s="113">
        <v>33.628318584070797</v>
      </c>
      <c r="F21" s="115">
        <v>798</v>
      </c>
      <c r="G21" s="114">
        <v>831</v>
      </c>
      <c r="H21" s="114">
        <v>833</v>
      </c>
      <c r="I21" s="114">
        <v>820</v>
      </c>
      <c r="J21" s="140">
        <v>835</v>
      </c>
      <c r="K21" s="114">
        <v>-37</v>
      </c>
      <c r="L21" s="116">
        <v>-4.431137724550898</v>
      </c>
    </row>
    <row r="22" spans="1:12" s="110" customFormat="1" ht="15" customHeight="1" x14ac:dyDescent="0.2">
      <c r="A22" s="120"/>
      <c r="B22" s="119"/>
      <c r="C22" s="258" t="s">
        <v>107</v>
      </c>
      <c r="E22" s="113">
        <v>66.371681415929203</v>
      </c>
      <c r="F22" s="115">
        <v>1575</v>
      </c>
      <c r="G22" s="114">
        <v>1591</v>
      </c>
      <c r="H22" s="114">
        <v>1600</v>
      </c>
      <c r="I22" s="114">
        <v>1609</v>
      </c>
      <c r="J22" s="140">
        <v>1603</v>
      </c>
      <c r="K22" s="114">
        <v>-28</v>
      </c>
      <c r="L22" s="116">
        <v>-1.7467248908296944</v>
      </c>
    </row>
    <row r="23" spans="1:12" s="110" customFormat="1" ht="15" customHeight="1" x14ac:dyDescent="0.2">
      <c r="A23" s="120"/>
      <c r="B23" s="121" t="s">
        <v>111</v>
      </c>
      <c r="C23" s="258"/>
      <c r="E23" s="113">
        <v>11.103924105217766</v>
      </c>
      <c r="F23" s="115">
        <v>2060</v>
      </c>
      <c r="G23" s="114">
        <v>2098</v>
      </c>
      <c r="H23" s="114">
        <v>2068</v>
      </c>
      <c r="I23" s="114">
        <v>2026</v>
      </c>
      <c r="J23" s="140">
        <v>1970</v>
      </c>
      <c r="K23" s="114">
        <v>90</v>
      </c>
      <c r="L23" s="116">
        <v>4.5685279187817258</v>
      </c>
    </row>
    <row r="24" spans="1:12" s="110" customFormat="1" ht="15" customHeight="1" x14ac:dyDescent="0.2">
      <c r="A24" s="120"/>
      <c r="B24" s="119"/>
      <c r="C24" s="258" t="s">
        <v>106</v>
      </c>
      <c r="E24" s="113">
        <v>45.291262135922331</v>
      </c>
      <c r="F24" s="115">
        <v>933</v>
      </c>
      <c r="G24" s="114">
        <v>944</v>
      </c>
      <c r="H24" s="114">
        <v>947</v>
      </c>
      <c r="I24" s="114">
        <v>920</v>
      </c>
      <c r="J24" s="140">
        <v>891</v>
      </c>
      <c r="K24" s="114">
        <v>42</v>
      </c>
      <c r="L24" s="116">
        <v>4.7138047138047137</v>
      </c>
    </row>
    <row r="25" spans="1:12" s="110" customFormat="1" ht="15" customHeight="1" x14ac:dyDescent="0.2">
      <c r="A25" s="120"/>
      <c r="B25" s="119"/>
      <c r="C25" s="258" t="s">
        <v>107</v>
      </c>
      <c r="E25" s="113">
        <v>54.708737864077669</v>
      </c>
      <c r="F25" s="115">
        <v>1127</v>
      </c>
      <c r="G25" s="114">
        <v>1154</v>
      </c>
      <c r="H25" s="114">
        <v>1121</v>
      </c>
      <c r="I25" s="114">
        <v>1106</v>
      </c>
      <c r="J25" s="140">
        <v>1079</v>
      </c>
      <c r="K25" s="114">
        <v>48</v>
      </c>
      <c r="L25" s="116">
        <v>4.4485634847080631</v>
      </c>
    </row>
    <row r="26" spans="1:12" s="110" customFormat="1" ht="15" customHeight="1" x14ac:dyDescent="0.2">
      <c r="A26" s="120"/>
      <c r="C26" s="121" t="s">
        <v>187</v>
      </c>
      <c r="D26" s="110" t="s">
        <v>188</v>
      </c>
      <c r="E26" s="113">
        <v>0.98641655886157831</v>
      </c>
      <c r="F26" s="115">
        <v>183</v>
      </c>
      <c r="G26" s="114">
        <v>195</v>
      </c>
      <c r="H26" s="114">
        <v>204</v>
      </c>
      <c r="I26" s="114">
        <v>191</v>
      </c>
      <c r="J26" s="140">
        <v>175</v>
      </c>
      <c r="K26" s="114">
        <v>8</v>
      </c>
      <c r="L26" s="116">
        <v>4.5714285714285712</v>
      </c>
    </row>
    <row r="27" spans="1:12" s="110" customFormat="1" ht="15" customHeight="1" x14ac:dyDescent="0.2">
      <c r="A27" s="120"/>
      <c r="B27" s="119"/>
      <c r="D27" s="259" t="s">
        <v>106</v>
      </c>
      <c r="E27" s="113">
        <v>41.530054644808743</v>
      </c>
      <c r="F27" s="115">
        <v>76</v>
      </c>
      <c r="G27" s="114">
        <v>79</v>
      </c>
      <c r="H27" s="114">
        <v>92</v>
      </c>
      <c r="I27" s="114">
        <v>78</v>
      </c>
      <c r="J27" s="140">
        <v>67</v>
      </c>
      <c r="K27" s="114">
        <v>9</v>
      </c>
      <c r="L27" s="116">
        <v>13.432835820895523</v>
      </c>
    </row>
    <row r="28" spans="1:12" s="110" customFormat="1" ht="15" customHeight="1" x14ac:dyDescent="0.2">
      <c r="A28" s="120"/>
      <c r="B28" s="119"/>
      <c r="D28" s="259" t="s">
        <v>107</v>
      </c>
      <c r="E28" s="113">
        <v>58.469945355191257</v>
      </c>
      <c r="F28" s="115">
        <v>107</v>
      </c>
      <c r="G28" s="114">
        <v>116</v>
      </c>
      <c r="H28" s="114">
        <v>112</v>
      </c>
      <c r="I28" s="114">
        <v>113</v>
      </c>
      <c r="J28" s="140">
        <v>108</v>
      </c>
      <c r="K28" s="114">
        <v>-1</v>
      </c>
      <c r="L28" s="116">
        <v>-0.92592592592592593</v>
      </c>
    </row>
    <row r="29" spans="1:12" s="110" customFormat="1" ht="24" customHeight="1" x14ac:dyDescent="0.2">
      <c r="A29" s="604" t="s">
        <v>189</v>
      </c>
      <c r="B29" s="605"/>
      <c r="C29" s="605"/>
      <c r="D29" s="606"/>
      <c r="E29" s="113">
        <v>82.298404484691673</v>
      </c>
      <c r="F29" s="115">
        <v>15268</v>
      </c>
      <c r="G29" s="114">
        <v>16135</v>
      </c>
      <c r="H29" s="114">
        <v>15659</v>
      </c>
      <c r="I29" s="114">
        <v>16207</v>
      </c>
      <c r="J29" s="140">
        <v>15695</v>
      </c>
      <c r="K29" s="114">
        <v>-427</v>
      </c>
      <c r="L29" s="116">
        <v>-2.720611659764256</v>
      </c>
    </row>
    <row r="30" spans="1:12" s="110" customFormat="1" ht="15" customHeight="1" x14ac:dyDescent="0.2">
      <c r="A30" s="120"/>
      <c r="B30" s="119"/>
      <c r="C30" s="258" t="s">
        <v>106</v>
      </c>
      <c r="E30" s="113">
        <v>40.06418653392717</v>
      </c>
      <c r="F30" s="115">
        <v>6117</v>
      </c>
      <c r="G30" s="114">
        <v>6425</v>
      </c>
      <c r="H30" s="114">
        <v>6226</v>
      </c>
      <c r="I30" s="114">
        <v>6388</v>
      </c>
      <c r="J30" s="140">
        <v>6194</v>
      </c>
      <c r="K30" s="114">
        <v>-77</v>
      </c>
      <c r="L30" s="116">
        <v>-1.2431385211494994</v>
      </c>
    </row>
    <row r="31" spans="1:12" s="110" customFormat="1" ht="15" customHeight="1" x14ac:dyDescent="0.2">
      <c r="A31" s="120"/>
      <c r="B31" s="119"/>
      <c r="C31" s="258" t="s">
        <v>107</v>
      </c>
      <c r="E31" s="113">
        <v>59.93581346607283</v>
      </c>
      <c r="F31" s="115">
        <v>9151</v>
      </c>
      <c r="G31" s="114">
        <v>9710</v>
      </c>
      <c r="H31" s="114">
        <v>9433</v>
      </c>
      <c r="I31" s="114">
        <v>9819</v>
      </c>
      <c r="J31" s="140">
        <v>9501</v>
      </c>
      <c r="K31" s="114">
        <v>-350</v>
      </c>
      <c r="L31" s="116">
        <v>-3.683822755499421</v>
      </c>
    </row>
    <row r="32" spans="1:12" s="110" customFormat="1" ht="15" customHeight="1" x14ac:dyDescent="0.2">
      <c r="A32" s="120"/>
      <c r="B32" s="119" t="s">
        <v>117</v>
      </c>
      <c r="C32" s="258"/>
      <c r="E32" s="113">
        <v>17.502156101768005</v>
      </c>
      <c r="F32" s="114">
        <v>3247</v>
      </c>
      <c r="G32" s="114">
        <v>3434</v>
      </c>
      <c r="H32" s="114">
        <v>3415</v>
      </c>
      <c r="I32" s="114">
        <v>3452</v>
      </c>
      <c r="J32" s="140">
        <v>3295</v>
      </c>
      <c r="K32" s="114">
        <v>-48</v>
      </c>
      <c r="L32" s="116">
        <v>-1.4567526555386949</v>
      </c>
    </row>
    <row r="33" spans="1:12" s="110" customFormat="1" ht="15" customHeight="1" x14ac:dyDescent="0.2">
      <c r="A33" s="120"/>
      <c r="B33" s="119"/>
      <c r="C33" s="258" t="s">
        <v>106</v>
      </c>
      <c r="E33" s="113">
        <v>42.131198028949797</v>
      </c>
      <c r="F33" s="114">
        <v>1368</v>
      </c>
      <c r="G33" s="114">
        <v>1450</v>
      </c>
      <c r="H33" s="114">
        <v>1445</v>
      </c>
      <c r="I33" s="114">
        <v>1457</v>
      </c>
      <c r="J33" s="140">
        <v>1371</v>
      </c>
      <c r="K33" s="114">
        <v>-3</v>
      </c>
      <c r="L33" s="116">
        <v>-0.21881838074398249</v>
      </c>
    </row>
    <row r="34" spans="1:12" s="110" customFormat="1" ht="15" customHeight="1" x14ac:dyDescent="0.2">
      <c r="A34" s="120"/>
      <c r="B34" s="119"/>
      <c r="C34" s="258" t="s">
        <v>107</v>
      </c>
      <c r="E34" s="113">
        <v>57.868801971050203</v>
      </c>
      <c r="F34" s="114">
        <v>1879</v>
      </c>
      <c r="G34" s="114">
        <v>1984</v>
      </c>
      <c r="H34" s="114">
        <v>1970</v>
      </c>
      <c r="I34" s="114">
        <v>1995</v>
      </c>
      <c r="J34" s="140">
        <v>1924</v>
      </c>
      <c r="K34" s="114">
        <v>-45</v>
      </c>
      <c r="L34" s="116">
        <v>-2.3388773388773387</v>
      </c>
    </row>
    <row r="35" spans="1:12" s="110" customFormat="1" ht="24" customHeight="1" x14ac:dyDescent="0.2">
      <c r="A35" s="604" t="s">
        <v>192</v>
      </c>
      <c r="B35" s="605"/>
      <c r="C35" s="605"/>
      <c r="D35" s="606"/>
      <c r="E35" s="113">
        <v>30.492669253988787</v>
      </c>
      <c r="F35" s="114">
        <v>5657</v>
      </c>
      <c r="G35" s="114">
        <v>6128</v>
      </c>
      <c r="H35" s="114">
        <v>5863</v>
      </c>
      <c r="I35" s="114">
        <v>6259</v>
      </c>
      <c r="J35" s="114">
        <v>5915</v>
      </c>
      <c r="K35" s="318">
        <v>-258</v>
      </c>
      <c r="L35" s="319">
        <v>-4.3617920540997464</v>
      </c>
    </row>
    <row r="36" spans="1:12" s="110" customFormat="1" ht="15" customHeight="1" x14ac:dyDescent="0.2">
      <c r="A36" s="120"/>
      <c r="B36" s="119"/>
      <c r="C36" s="258" t="s">
        <v>106</v>
      </c>
      <c r="E36" s="113">
        <v>40.816687290083081</v>
      </c>
      <c r="F36" s="114">
        <v>2309</v>
      </c>
      <c r="G36" s="114">
        <v>2483</v>
      </c>
      <c r="H36" s="114">
        <v>2341</v>
      </c>
      <c r="I36" s="114">
        <v>2479</v>
      </c>
      <c r="J36" s="114">
        <v>2350</v>
      </c>
      <c r="K36" s="318">
        <v>-41</v>
      </c>
      <c r="L36" s="116">
        <v>-1.7446808510638299</v>
      </c>
    </row>
    <row r="37" spans="1:12" s="110" customFormat="1" ht="15" customHeight="1" x14ac:dyDescent="0.2">
      <c r="A37" s="120"/>
      <c r="B37" s="119"/>
      <c r="C37" s="258" t="s">
        <v>107</v>
      </c>
      <c r="E37" s="113">
        <v>59.183312709916919</v>
      </c>
      <c r="F37" s="114">
        <v>3348</v>
      </c>
      <c r="G37" s="114">
        <v>3645</v>
      </c>
      <c r="H37" s="114">
        <v>3522</v>
      </c>
      <c r="I37" s="114">
        <v>3780</v>
      </c>
      <c r="J37" s="140">
        <v>3565</v>
      </c>
      <c r="K37" s="114">
        <v>-217</v>
      </c>
      <c r="L37" s="116">
        <v>-6.0869565217391308</v>
      </c>
    </row>
    <row r="38" spans="1:12" s="110" customFormat="1" ht="15" customHeight="1" x14ac:dyDescent="0.2">
      <c r="A38" s="120"/>
      <c r="B38" s="119" t="s">
        <v>328</v>
      </c>
      <c r="C38" s="258"/>
      <c r="E38" s="113">
        <v>36.74536438119879</v>
      </c>
      <c r="F38" s="114">
        <v>6817</v>
      </c>
      <c r="G38" s="114">
        <v>7005</v>
      </c>
      <c r="H38" s="114">
        <v>6953</v>
      </c>
      <c r="I38" s="114">
        <v>6922</v>
      </c>
      <c r="J38" s="140">
        <v>6855</v>
      </c>
      <c r="K38" s="114">
        <v>-38</v>
      </c>
      <c r="L38" s="116">
        <v>-0.55433989788475568</v>
      </c>
    </row>
    <row r="39" spans="1:12" s="110" customFormat="1" ht="15" customHeight="1" x14ac:dyDescent="0.2">
      <c r="A39" s="120"/>
      <c r="B39" s="119"/>
      <c r="C39" s="258" t="s">
        <v>106</v>
      </c>
      <c r="E39" s="113">
        <v>38.888073932815018</v>
      </c>
      <c r="F39" s="115">
        <v>2651</v>
      </c>
      <c r="G39" s="114">
        <v>2737</v>
      </c>
      <c r="H39" s="114">
        <v>2724</v>
      </c>
      <c r="I39" s="114">
        <v>2666</v>
      </c>
      <c r="J39" s="140">
        <v>2628</v>
      </c>
      <c r="K39" s="114">
        <v>23</v>
      </c>
      <c r="L39" s="116">
        <v>0.87519025875190259</v>
      </c>
    </row>
    <row r="40" spans="1:12" s="110" customFormat="1" ht="15" customHeight="1" x14ac:dyDescent="0.2">
      <c r="A40" s="120"/>
      <c r="B40" s="119"/>
      <c r="C40" s="258" t="s">
        <v>107</v>
      </c>
      <c r="E40" s="113">
        <v>61.111926067184982</v>
      </c>
      <c r="F40" s="115">
        <v>4166</v>
      </c>
      <c r="G40" s="114">
        <v>4268</v>
      </c>
      <c r="H40" s="114">
        <v>4229</v>
      </c>
      <c r="I40" s="114">
        <v>4256</v>
      </c>
      <c r="J40" s="140">
        <v>4227</v>
      </c>
      <c r="K40" s="114">
        <v>-61</v>
      </c>
      <c r="L40" s="116">
        <v>-1.4431038561627632</v>
      </c>
    </row>
    <row r="41" spans="1:12" s="110" customFormat="1" ht="15" customHeight="1" x14ac:dyDescent="0.2">
      <c r="A41" s="120"/>
      <c r="B41" s="320" t="s">
        <v>516</v>
      </c>
      <c r="C41" s="258"/>
      <c r="E41" s="113">
        <v>19.124622682190598</v>
      </c>
      <c r="F41" s="115">
        <v>3548</v>
      </c>
      <c r="G41" s="114">
        <v>3767</v>
      </c>
      <c r="H41" s="114">
        <v>3570</v>
      </c>
      <c r="I41" s="114">
        <v>3753</v>
      </c>
      <c r="J41" s="140">
        <v>3460</v>
      </c>
      <c r="K41" s="114">
        <v>88</v>
      </c>
      <c r="L41" s="116">
        <v>2.5433526011560694</v>
      </c>
    </row>
    <row r="42" spans="1:12" s="110" customFormat="1" ht="15" customHeight="1" x14ac:dyDescent="0.2">
      <c r="A42" s="120"/>
      <c r="B42" s="119"/>
      <c r="C42" s="268" t="s">
        <v>106</v>
      </c>
      <c r="D42" s="182"/>
      <c r="E42" s="113">
        <v>41.854565952649381</v>
      </c>
      <c r="F42" s="115">
        <v>1485</v>
      </c>
      <c r="G42" s="114">
        <v>1570</v>
      </c>
      <c r="H42" s="114">
        <v>1477</v>
      </c>
      <c r="I42" s="114">
        <v>1587</v>
      </c>
      <c r="J42" s="140">
        <v>1456</v>
      </c>
      <c r="K42" s="114">
        <v>29</v>
      </c>
      <c r="L42" s="116">
        <v>1.9917582417582418</v>
      </c>
    </row>
    <row r="43" spans="1:12" s="110" customFormat="1" ht="15" customHeight="1" x14ac:dyDescent="0.2">
      <c r="A43" s="120"/>
      <c r="B43" s="119"/>
      <c r="C43" s="268" t="s">
        <v>107</v>
      </c>
      <c r="D43" s="182"/>
      <c r="E43" s="113">
        <v>58.145434047350619</v>
      </c>
      <c r="F43" s="115">
        <v>2063</v>
      </c>
      <c r="G43" s="114">
        <v>2197</v>
      </c>
      <c r="H43" s="114">
        <v>2093</v>
      </c>
      <c r="I43" s="114">
        <v>2166</v>
      </c>
      <c r="J43" s="140">
        <v>2004</v>
      </c>
      <c r="K43" s="114">
        <v>59</v>
      </c>
      <c r="L43" s="116">
        <v>2.9441117764471056</v>
      </c>
    </row>
    <row r="44" spans="1:12" s="110" customFormat="1" ht="15" customHeight="1" x14ac:dyDescent="0.2">
      <c r="A44" s="120"/>
      <c r="B44" s="119" t="s">
        <v>205</v>
      </c>
      <c r="C44" s="268"/>
      <c r="D44" s="182"/>
      <c r="E44" s="113">
        <v>13.63734368262182</v>
      </c>
      <c r="F44" s="115">
        <v>2530</v>
      </c>
      <c r="G44" s="114">
        <v>2712</v>
      </c>
      <c r="H44" s="114">
        <v>2729</v>
      </c>
      <c r="I44" s="114">
        <v>2759</v>
      </c>
      <c r="J44" s="140">
        <v>2796</v>
      </c>
      <c r="K44" s="114">
        <v>-266</v>
      </c>
      <c r="L44" s="116">
        <v>-9.5135908440629464</v>
      </c>
    </row>
    <row r="45" spans="1:12" s="110" customFormat="1" ht="15" customHeight="1" x14ac:dyDescent="0.2">
      <c r="A45" s="120"/>
      <c r="B45" s="119"/>
      <c r="C45" s="268" t="s">
        <v>106</v>
      </c>
      <c r="D45" s="182"/>
      <c r="E45" s="113">
        <v>41.343873517786562</v>
      </c>
      <c r="F45" s="115">
        <v>1046</v>
      </c>
      <c r="G45" s="114">
        <v>1095</v>
      </c>
      <c r="H45" s="114">
        <v>1137</v>
      </c>
      <c r="I45" s="114">
        <v>1120</v>
      </c>
      <c r="J45" s="140">
        <v>1140</v>
      </c>
      <c r="K45" s="114">
        <v>-94</v>
      </c>
      <c r="L45" s="116">
        <v>-8.2456140350877192</v>
      </c>
    </row>
    <row r="46" spans="1:12" s="110" customFormat="1" ht="15" customHeight="1" x14ac:dyDescent="0.2">
      <c r="A46" s="123"/>
      <c r="B46" s="124"/>
      <c r="C46" s="260" t="s">
        <v>107</v>
      </c>
      <c r="D46" s="261"/>
      <c r="E46" s="125">
        <v>58.656126482213438</v>
      </c>
      <c r="F46" s="143">
        <v>1484</v>
      </c>
      <c r="G46" s="144">
        <v>1617</v>
      </c>
      <c r="H46" s="144">
        <v>1592</v>
      </c>
      <c r="I46" s="144">
        <v>1639</v>
      </c>
      <c r="J46" s="145">
        <v>1656</v>
      </c>
      <c r="K46" s="144">
        <v>-172</v>
      </c>
      <c r="L46" s="146">
        <v>-10.386473429951691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18552</v>
      </c>
      <c r="E11" s="114">
        <v>19612</v>
      </c>
      <c r="F11" s="114">
        <v>19115</v>
      </c>
      <c r="G11" s="114">
        <v>19693</v>
      </c>
      <c r="H11" s="140">
        <v>19026</v>
      </c>
      <c r="I11" s="115">
        <v>-474</v>
      </c>
      <c r="J11" s="116">
        <v>-2.4913276568905709</v>
      </c>
    </row>
    <row r="12" spans="1:15" s="110" customFormat="1" ht="24.95" customHeight="1" x14ac:dyDescent="0.2">
      <c r="A12" s="193" t="s">
        <v>132</v>
      </c>
      <c r="B12" s="194" t="s">
        <v>133</v>
      </c>
      <c r="C12" s="113">
        <v>0.24256144890038811</v>
      </c>
      <c r="D12" s="115">
        <v>45</v>
      </c>
      <c r="E12" s="114">
        <v>45</v>
      </c>
      <c r="F12" s="114">
        <v>46</v>
      </c>
      <c r="G12" s="114">
        <v>40</v>
      </c>
      <c r="H12" s="140">
        <v>42</v>
      </c>
      <c r="I12" s="115">
        <v>3</v>
      </c>
      <c r="J12" s="116">
        <v>7.1428571428571432</v>
      </c>
    </row>
    <row r="13" spans="1:15" s="110" customFormat="1" ht="24.95" customHeight="1" x14ac:dyDescent="0.2">
      <c r="A13" s="193" t="s">
        <v>134</v>
      </c>
      <c r="B13" s="199" t="s">
        <v>214</v>
      </c>
      <c r="C13" s="113">
        <v>0.30724450194049158</v>
      </c>
      <c r="D13" s="115">
        <v>57</v>
      </c>
      <c r="E13" s="114">
        <v>60</v>
      </c>
      <c r="F13" s="114">
        <v>62</v>
      </c>
      <c r="G13" s="114">
        <v>57</v>
      </c>
      <c r="H13" s="140">
        <v>61</v>
      </c>
      <c r="I13" s="115">
        <v>-4</v>
      </c>
      <c r="J13" s="116">
        <v>-6.557377049180328</v>
      </c>
    </row>
    <row r="14" spans="1:15" s="287" customFormat="1" ht="24.95" customHeight="1" x14ac:dyDescent="0.2">
      <c r="A14" s="193" t="s">
        <v>215</v>
      </c>
      <c r="B14" s="199" t="s">
        <v>137</v>
      </c>
      <c r="C14" s="113">
        <v>2.9107373868046573</v>
      </c>
      <c r="D14" s="115">
        <v>540</v>
      </c>
      <c r="E14" s="114">
        <v>528</v>
      </c>
      <c r="F14" s="114">
        <v>515</v>
      </c>
      <c r="G14" s="114">
        <v>549</v>
      </c>
      <c r="H14" s="140">
        <v>537</v>
      </c>
      <c r="I14" s="115">
        <v>3</v>
      </c>
      <c r="J14" s="116">
        <v>0.55865921787709494</v>
      </c>
      <c r="K14" s="110"/>
      <c r="L14" s="110"/>
      <c r="M14" s="110"/>
      <c r="N14" s="110"/>
      <c r="O14" s="110"/>
    </row>
    <row r="15" spans="1:15" s="110" customFormat="1" ht="24.95" customHeight="1" x14ac:dyDescent="0.2">
      <c r="A15" s="193" t="s">
        <v>216</v>
      </c>
      <c r="B15" s="199" t="s">
        <v>217</v>
      </c>
      <c r="C15" s="113">
        <v>1.8165157395429063</v>
      </c>
      <c r="D15" s="115">
        <v>337</v>
      </c>
      <c r="E15" s="114">
        <v>329</v>
      </c>
      <c r="F15" s="114">
        <v>311</v>
      </c>
      <c r="G15" s="114">
        <v>333</v>
      </c>
      <c r="H15" s="140">
        <v>324</v>
      </c>
      <c r="I15" s="115">
        <v>13</v>
      </c>
      <c r="J15" s="116">
        <v>4.0123456790123457</v>
      </c>
    </row>
    <row r="16" spans="1:15" s="287" customFormat="1" ht="24.95" customHeight="1" x14ac:dyDescent="0.2">
      <c r="A16" s="193" t="s">
        <v>218</v>
      </c>
      <c r="B16" s="199" t="s">
        <v>141</v>
      </c>
      <c r="C16" s="113">
        <v>0.86783096162138851</v>
      </c>
      <c r="D16" s="115">
        <v>161</v>
      </c>
      <c r="E16" s="114">
        <v>151</v>
      </c>
      <c r="F16" s="114">
        <v>155</v>
      </c>
      <c r="G16" s="114">
        <v>165</v>
      </c>
      <c r="H16" s="140">
        <v>166</v>
      </c>
      <c r="I16" s="115">
        <v>-5</v>
      </c>
      <c r="J16" s="116">
        <v>-3.0120481927710845</v>
      </c>
      <c r="K16" s="110"/>
      <c r="L16" s="110"/>
      <c r="M16" s="110"/>
      <c r="N16" s="110"/>
      <c r="O16" s="110"/>
    </row>
    <row r="17" spans="1:15" s="110" customFormat="1" ht="24.95" customHeight="1" x14ac:dyDescent="0.2">
      <c r="A17" s="193" t="s">
        <v>142</v>
      </c>
      <c r="B17" s="199" t="s">
        <v>220</v>
      </c>
      <c r="C17" s="113">
        <v>0.22639068564036222</v>
      </c>
      <c r="D17" s="115">
        <v>42</v>
      </c>
      <c r="E17" s="114">
        <v>48</v>
      </c>
      <c r="F17" s="114">
        <v>49</v>
      </c>
      <c r="G17" s="114">
        <v>51</v>
      </c>
      <c r="H17" s="140">
        <v>47</v>
      </c>
      <c r="I17" s="115">
        <v>-5</v>
      </c>
      <c r="J17" s="116">
        <v>-10.638297872340425</v>
      </c>
    </row>
    <row r="18" spans="1:15" s="287" customFormat="1" ht="24.95" customHeight="1" x14ac:dyDescent="0.2">
      <c r="A18" s="201" t="s">
        <v>144</v>
      </c>
      <c r="B18" s="202" t="s">
        <v>145</v>
      </c>
      <c r="C18" s="113">
        <v>1.5038809831824063</v>
      </c>
      <c r="D18" s="115">
        <v>279</v>
      </c>
      <c r="E18" s="114">
        <v>282</v>
      </c>
      <c r="F18" s="114">
        <v>284</v>
      </c>
      <c r="G18" s="114">
        <v>284</v>
      </c>
      <c r="H18" s="140">
        <v>282</v>
      </c>
      <c r="I18" s="115">
        <v>-3</v>
      </c>
      <c r="J18" s="116">
        <v>-1.0638297872340425</v>
      </c>
      <c r="K18" s="110"/>
      <c r="L18" s="110"/>
      <c r="M18" s="110"/>
      <c r="N18" s="110"/>
      <c r="O18" s="110"/>
    </row>
    <row r="19" spans="1:15" s="110" customFormat="1" ht="24.95" customHeight="1" x14ac:dyDescent="0.2">
      <c r="A19" s="193" t="s">
        <v>146</v>
      </c>
      <c r="B19" s="199" t="s">
        <v>147</v>
      </c>
      <c r="C19" s="113">
        <v>11.281802501078051</v>
      </c>
      <c r="D19" s="115">
        <v>2093</v>
      </c>
      <c r="E19" s="114">
        <v>2241</v>
      </c>
      <c r="F19" s="114">
        <v>2151</v>
      </c>
      <c r="G19" s="114">
        <v>2208</v>
      </c>
      <c r="H19" s="140">
        <v>2142</v>
      </c>
      <c r="I19" s="115">
        <v>-49</v>
      </c>
      <c r="J19" s="116">
        <v>-2.2875816993464051</v>
      </c>
    </row>
    <row r="20" spans="1:15" s="287" customFormat="1" ht="24.95" customHeight="1" x14ac:dyDescent="0.2">
      <c r="A20" s="193" t="s">
        <v>148</v>
      </c>
      <c r="B20" s="199" t="s">
        <v>149</v>
      </c>
      <c r="C20" s="113">
        <v>2.8891763691246228</v>
      </c>
      <c r="D20" s="115">
        <v>536</v>
      </c>
      <c r="E20" s="114">
        <v>563</v>
      </c>
      <c r="F20" s="114">
        <v>545</v>
      </c>
      <c r="G20" s="114">
        <v>549</v>
      </c>
      <c r="H20" s="140">
        <v>532</v>
      </c>
      <c r="I20" s="115">
        <v>4</v>
      </c>
      <c r="J20" s="116">
        <v>0.75187969924812026</v>
      </c>
      <c r="K20" s="110"/>
      <c r="L20" s="110"/>
      <c r="M20" s="110"/>
      <c r="N20" s="110"/>
      <c r="O20" s="110"/>
    </row>
    <row r="21" spans="1:15" s="110" customFormat="1" ht="24.95" customHeight="1" x14ac:dyDescent="0.2">
      <c r="A21" s="201" t="s">
        <v>150</v>
      </c>
      <c r="B21" s="202" t="s">
        <v>151</v>
      </c>
      <c r="C21" s="113">
        <v>15.696420871065115</v>
      </c>
      <c r="D21" s="115">
        <v>2912</v>
      </c>
      <c r="E21" s="114">
        <v>3411</v>
      </c>
      <c r="F21" s="114">
        <v>3569</v>
      </c>
      <c r="G21" s="114">
        <v>3580</v>
      </c>
      <c r="H21" s="140">
        <v>3391</v>
      </c>
      <c r="I21" s="115">
        <v>-479</v>
      </c>
      <c r="J21" s="116">
        <v>-14.125626658802712</v>
      </c>
    </row>
    <row r="22" spans="1:15" s="110" customFormat="1" ht="24.95" customHeight="1" x14ac:dyDescent="0.2">
      <c r="A22" s="201" t="s">
        <v>152</v>
      </c>
      <c r="B22" s="199" t="s">
        <v>153</v>
      </c>
      <c r="C22" s="113">
        <v>1.4445881845623114</v>
      </c>
      <c r="D22" s="115">
        <v>268</v>
      </c>
      <c r="E22" s="114">
        <v>260</v>
      </c>
      <c r="F22" s="114">
        <v>259</v>
      </c>
      <c r="G22" s="114">
        <v>267</v>
      </c>
      <c r="H22" s="140">
        <v>263</v>
      </c>
      <c r="I22" s="115">
        <v>5</v>
      </c>
      <c r="J22" s="116">
        <v>1.9011406844106464</v>
      </c>
    </row>
    <row r="23" spans="1:15" s="110" customFormat="1" ht="24.95" customHeight="1" x14ac:dyDescent="0.2">
      <c r="A23" s="193" t="s">
        <v>154</v>
      </c>
      <c r="B23" s="199" t="s">
        <v>155</v>
      </c>
      <c r="C23" s="113">
        <v>0.65761103924105213</v>
      </c>
      <c r="D23" s="115">
        <v>122</v>
      </c>
      <c r="E23" s="114">
        <v>114</v>
      </c>
      <c r="F23" s="114">
        <v>113</v>
      </c>
      <c r="G23" s="114">
        <v>113</v>
      </c>
      <c r="H23" s="140">
        <v>122</v>
      </c>
      <c r="I23" s="115">
        <v>0</v>
      </c>
      <c r="J23" s="116">
        <v>0</v>
      </c>
    </row>
    <row r="24" spans="1:15" s="110" customFormat="1" ht="24.95" customHeight="1" x14ac:dyDescent="0.2">
      <c r="A24" s="193" t="s">
        <v>156</v>
      </c>
      <c r="B24" s="199" t="s">
        <v>221</v>
      </c>
      <c r="C24" s="113">
        <v>10.58106942647693</v>
      </c>
      <c r="D24" s="115">
        <v>1963</v>
      </c>
      <c r="E24" s="114">
        <v>2006</v>
      </c>
      <c r="F24" s="114">
        <v>1981</v>
      </c>
      <c r="G24" s="114">
        <v>2027</v>
      </c>
      <c r="H24" s="140">
        <v>1978</v>
      </c>
      <c r="I24" s="115">
        <v>-15</v>
      </c>
      <c r="J24" s="116">
        <v>-0.75834175935288173</v>
      </c>
    </row>
    <row r="25" spans="1:15" s="110" customFormat="1" ht="24.95" customHeight="1" x14ac:dyDescent="0.2">
      <c r="A25" s="193" t="s">
        <v>222</v>
      </c>
      <c r="B25" s="204" t="s">
        <v>159</v>
      </c>
      <c r="C25" s="113">
        <v>10.61880120741699</v>
      </c>
      <c r="D25" s="115">
        <v>1970</v>
      </c>
      <c r="E25" s="114">
        <v>1993</v>
      </c>
      <c r="F25" s="114">
        <v>1986</v>
      </c>
      <c r="G25" s="114">
        <v>1961</v>
      </c>
      <c r="H25" s="140">
        <v>1944</v>
      </c>
      <c r="I25" s="115">
        <v>26</v>
      </c>
      <c r="J25" s="116">
        <v>1.3374485596707819</v>
      </c>
    </row>
    <row r="26" spans="1:15" s="110" customFormat="1" ht="24.95" customHeight="1" x14ac:dyDescent="0.2">
      <c r="A26" s="201">
        <v>782.78300000000002</v>
      </c>
      <c r="B26" s="203" t="s">
        <v>160</v>
      </c>
      <c r="C26" s="113">
        <v>0.22639068564036222</v>
      </c>
      <c r="D26" s="115">
        <v>42</v>
      </c>
      <c r="E26" s="114">
        <v>39</v>
      </c>
      <c r="F26" s="114">
        <v>34</v>
      </c>
      <c r="G26" s="114">
        <v>27</v>
      </c>
      <c r="H26" s="140">
        <v>26</v>
      </c>
      <c r="I26" s="115">
        <v>16</v>
      </c>
      <c r="J26" s="116">
        <v>61.53846153846154</v>
      </c>
    </row>
    <row r="27" spans="1:15" s="110" customFormat="1" ht="24.95" customHeight="1" x14ac:dyDescent="0.2">
      <c r="A27" s="193" t="s">
        <v>161</v>
      </c>
      <c r="B27" s="199" t="s">
        <v>162</v>
      </c>
      <c r="C27" s="113">
        <v>0.23717119448037946</v>
      </c>
      <c r="D27" s="115">
        <v>44</v>
      </c>
      <c r="E27" s="114">
        <v>47</v>
      </c>
      <c r="F27" s="114">
        <v>46</v>
      </c>
      <c r="G27" s="114">
        <v>48</v>
      </c>
      <c r="H27" s="140">
        <v>51</v>
      </c>
      <c r="I27" s="115">
        <v>-7</v>
      </c>
      <c r="J27" s="116">
        <v>-13.725490196078431</v>
      </c>
    </row>
    <row r="28" spans="1:15" s="110" customFormat="1" ht="24.95" customHeight="1" x14ac:dyDescent="0.2">
      <c r="A28" s="193" t="s">
        <v>163</v>
      </c>
      <c r="B28" s="199" t="s">
        <v>164</v>
      </c>
      <c r="C28" s="113">
        <v>12.710219922380336</v>
      </c>
      <c r="D28" s="115">
        <v>2358</v>
      </c>
      <c r="E28" s="114">
        <v>2624</v>
      </c>
      <c r="F28" s="114">
        <v>2219</v>
      </c>
      <c r="G28" s="114">
        <v>2594</v>
      </c>
      <c r="H28" s="140">
        <v>2349</v>
      </c>
      <c r="I28" s="115">
        <v>9</v>
      </c>
      <c r="J28" s="116">
        <v>0.38314176245210729</v>
      </c>
    </row>
    <row r="29" spans="1:15" s="110" customFormat="1" ht="24.95" customHeight="1" x14ac:dyDescent="0.2">
      <c r="A29" s="193">
        <v>86</v>
      </c>
      <c r="B29" s="199" t="s">
        <v>165</v>
      </c>
      <c r="C29" s="113">
        <v>12.521561017680035</v>
      </c>
      <c r="D29" s="115">
        <v>2323</v>
      </c>
      <c r="E29" s="114">
        <v>2302</v>
      </c>
      <c r="F29" s="114">
        <v>2238</v>
      </c>
      <c r="G29" s="114">
        <v>2333</v>
      </c>
      <c r="H29" s="140">
        <v>2281</v>
      </c>
      <c r="I29" s="115">
        <v>42</v>
      </c>
      <c r="J29" s="116">
        <v>1.841297676457694</v>
      </c>
    </row>
    <row r="30" spans="1:15" s="110" customFormat="1" ht="24.95" customHeight="1" x14ac:dyDescent="0.2">
      <c r="A30" s="193">
        <v>87.88</v>
      </c>
      <c r="B30" s="204" t="s">
        <v>166</v>
      </c>
      <c r="C30" s="113">
        <v>3.9941785252263906</v>
      </c>
      <c r="D30" s="115">
        <v>741</v>
      </c>
      <c r="E30" s="114">
        <v>758</v>
      </c>
      <c r="F30" s="114">
        <v>741</v>
      </c>
      <c r="G30" s="114">
        <v>723</v>
      </c>
      <c r="H30" s="140">
        <v>707</v>
      </c>
      <c r="I30" s="115">
        <v>34</v>
      </c>
      <c r="J30" s="116">
        <v>4.809052333804809</v>
      </c>
    </row>
    <row r="31" spans="1:15" s="110" customFormat="1" ht="24.95" customHeight="1" x14ac:dyDescent="0.2">
      <c r="A31" s="193" t="s">
        <v>167</v>
      </c>
      <c r="B31" s="199" t="s">
        <v>168</v>
      </c>
      <c r="C31" s="113">
        <v>12.176584734799482</v>
      </c>
      <c r="D31" s="115">
        <v>2259</v>
      </c>
      <c r="E31" s="114">
        <v>2339</v>
      </c>
      <c r="F31" s="114">
        <v>2325</v>
      </c>
      <c r="G31" s="114">
        <v>2332</v>
      </c>
      <c r="H31" s="140">
        <v>2318</v>
      </c>
      <c r="I31" s="115">
        <v>-59</v>
      </c>
      <c r="J31" s="116">
        <v>-2.5452976704055219</v>
      </c>
    </row>
    <row r="32" spans="1:15" s="110" customFormat="1" ht="24.95" customHeight="1" x14ac:dyDescent="0.2">
      <c r="A32" s="193"/>
      <c r="B32" s="204" t="s">
        <v>169</v>
      </c>
      <c r="C32" s="113">
        <v>0</v>
      </c>
      <c r="D32" s="115">
        <v>0</v>
      </c>
      <c r="E32" s="114">
        <v>0</v>
      </c>
      <c r="F32" s="114" t="s">
        <v>513</v>
      </c>
      <c r="G32" s="114" t="s">
        <v>513</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0.24256144890038811</v>
      </c>
      <c r="D34" s="115">
        <v>45</v>
      </c>
      <c r="E34" s="114">
        <v>45</v>
      </c>
      <c r="F34" s="114">
        <v>46</v>
      </c>
      <c r="G34" s="114">
        <v>40</v>
      </c>
      <c r="H34" s="140">
        <v>42</v>
      </c>
      <c r="I34" s="115">
        <v>3</v>
      </c>
      <c r="J34" s="116">
        <v>7.1428571428571432</v>
      </c>
    </row>
    <row r="35" spans="1:10" s="110" customFormat="1" ht="24.95" customHeight="1" x14ac:dyDescent="0.2">
      <c r="A35" s="292" t="s">
        <v>171</v>
      </c>
      <c r="B35" s="293" t="s">
        <v>172</v>
      </c>
      <c r="C35" s="113">
        <v>4.7218628719275548</v>
      </c>
      <c r="D35" s="115">
        <v>876</v>
      </c>
      <c r="E35" s="114">
        <v>870</v>
      </c>
      <c r="F35" s="114">
        <v>861</v>
      </c>
      <c r="G35" s="114">
        <v>890</v>
      </c>
      <c r="H35" s="140">
        <v>880</v>
      </c>
      <c r="I35" s="115">
        <v>-4</v>
      </c>
      <c r="J35" s="116">
        <v>-0.45454545454545453</v>
      </c>
    </row>
    <row r="36" spans="1:10" s="110" customFormat="1" ht="24.95" customHeight="1" x14ac:dyDescent="0.2">
      <c r="A36" s="294" t="s">
        <v>173</v>
      </c>
      <c r="B36" s="295" t="s">
        <v>174</v>
      </c>
      <c r="C36" s="125">
        <v>95.035575679172055</v>
      </c>
      <c r="D36" s="143">
        <v>17631</v>
      </c>
      <c r="E36" s="144">
        <v>18697</v>
      </c>
      <c r="F36" s="144">
        <v>18207</v>
      </c>
      <c r="G36" s="144">
        <v>18762</v>
      </c>
      <c r="H36" s="145">
        <v>18104</v>
      </c>
      <c r="I36" s="143">
        <v>-473</v>
      </c>
      <c r="J36" s="146">
        <v>-2.6126822801590808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18552</v>
      </c>
      <c r="F11" s="264">
        <v>19612</v>
      </c>
      <c r="G11" s="264">
        <v>19115</v>
      </c>
      <c r="H11" s="264">
        <v>19693</v>
      </c>
      <c r="I11" s="265">
        <v>19026</v>
      </c>
      <c r="J11" s="263">
        <v>-474</v>
      </c>
      <c r="K11" s="266">
        <v>-2.4913276568905709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37.429926692539887</v>
      </c>
      <c r="E13" s="115">
        <v>6944</v>
      </c>
      <c r="F13" s="114">
        <v>7142</v>
      </c>
      <c r="G13" s="114">
        <v>7086</v>
      </c>
      <c r="H13" s="114">
        <v>7165</v>
      </c>
      <c r="I13" s="140">
        <v>7085</v>
      </c>
      <c r="J13" s="115">
        <v>-141</v>
      </c>
      <c r="K13" s="116">
        <v>-1.990119971771348</v>
      </c>
    </row>
    <row r="14" spans="1:15" ht="15.95" customHeight="1" x14ac:dyDescent="0.2">
      <c r="A14" s="306" t="s">
        <v>230</v>
      </c>
      <c r="B14" s="307"/>
      <c r="C14" s="308"/>
      <c r="D14" s="113">
        <v>37.96895213454075</v>
      </c>
      <c r="E14" s="115">
        <v>7044</v>
      </c>
      <c r="F14" s="114">
        <v>7586</v>
      </c>
      <c r="G14" s="114">
        <v>7613</v>
      </c>
      <c r="H14" s="114">
        <v>7664</v>
      </c>
      <c r="I14" s="140">
        <v>7427</v>
      </c>
      <c r="J14" s="115">
        <v>-383</v>
      </c>
      <c r="K14" s="116">
        <v>-5.1568601050222158</v>
      </c>
    </row>
    <row r="15" spans="1:15" ht="15.95" customHeight="1" x14ac:dyDescent="0.2">
      <c r="A15" s="306" t="s">
        <v>231</v>
      </c>
      <c r="B15" s="307"/>
      <c r="C15" s="308"/>
      <c r="D15" s="113">
        <v>5.1962052608883136</v>
      </c>
      <c r="E15" s="115">
        <v>964</v>
      </c>
      <c r="F15" s="114">
        <v>1007</v>
      </c>
      <c r="G15" s="114">
        <v>958</v>
      </c>
      <c r="H15" s="114">
        <v>956</v>
      </c>
      <c r="I15" s="140">
        <v>929</v>
      </c>
      <c r="J15" s="115">
        <v>35</v>
      </c>
      <c r="K15" s="116">
        <v>3.767491926803014</v>
      </c>
    </row>
    <row r="16" spans="1:15" ht="15.95" customHeight="1" x14ac:dyDescent="0.2">
      <c r="A16" s="306" t="s">
        <v>232</v>
      </c>
      <c r="B16" s="307"/>
      <c r="C16" s="308"/>
      <c r="D16" s="113">
        <v>15.647908581285037</v>
      </c>
      <c r="E16" s="115">
        <v>2903</v>
      </c>
      <c r="F16" s="114">
        <v>3147</v>
      </c>
      <c r="G16" s="114">
        <v>2738</v>
      </c>
      <c r="H16" s="114">
        <v>3176</v>
      </c>
      <c r="I16" s="140">
        <v>2888</v>
      </c>
      <c r="J16" s="115">
        <v>15</v>
      </c>
      <c r="K16" s="116">
        <v>0.51939058171745156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0.22100043122035359</v>
      </c>
      <c r="E18" s="115">
        <v>41</v>
      </c>
      <c r="F18" s="114">
        <v>41</v>
      </c>
      <c r="G18" s="114">
        <v>44</v>
      </c>
      <c r="H18" s="114">
        <v>43</v>
      </c>
      <c r="I18" s="140">
        <v>45</v>
      </c>
      <c r="J18" s="115">
        <v>-4</v>
      </c>
      <c r="K18" s="116">
        <v>-8.8888888888888893</v>
      </c>
    </row>
    <row r="19" spans="1:11" ht="14.1" customHeight="1" x14ac:dyDescent="0.2">
      <c r="A19" s="306" t="s">
        <v>235</v>
      </c>
      <c r="B19" s="307" t="s">
        <v>236</v>
      </c>
      <c r="C19" s="308"/>
      <c r="D19" s="113">
        <v>6.4683053040103494E-2</v>
      </c>
      <c r="E19" s="115">
        <v>12</v>
      </c>
      <c r="F19" s="114">
        <v>12</v>
      </c>
      <c r="G19" s="114">
        <v>18</v>
      </c>
      <c r="H19" s="114">
        <v>17</v>
      </c>
      <c r="I19" s="140">
        <v>17</v>
      </c>
      <c r="J19" s="115">
        <v>-5</v>
      </c>
      <c r="K19" s="116">
        <v>-29.411764705882351</v>
      </c>
    </row>
    <row r="20" spans="1:11" ht="14.1" customHeight="1" x14ac:dyDescent="0.2">
      <c r="A20" s="306">
        <v>12</v>
      </c>
      <c r="B20" s="307" t="s">
        <v>237</v>
      </c>
      <c r="C20" s="308"/>
      <c r="D20" s="113">
        <v>0.60909874946097453</v>
      </c>
      <c r="E20" s="115">
        <v>113</v>
      </c>
      <c r="F20" s="114">
        <v>119</v>
      </c>
      <c r="G20" s="114">
        <v>119</v>
      </c>
      <c r="H20" s="114">
        <v>123</v>
      </c>
      <c r="I20" s="140">
        <v>117</v>
      </c>
      <c r="J20" s="115">
        <v>-4</v>
      </c>
      <c r="K20" s="116">
        <v>-3.4188034188034186</v>
      </c>
    </row>
    <row r="21" spans="1:11" ht="14.1" customHeight="1" x14ac:dyDescent="0.2">
      <c r="A21" s="306">
        <v>21</v>
      </c>
      <c r="B21" s="307" t="s">
        <v>238</v>
      </c>
      <c r="C21" s="308"/>
      <c r="D21" s="113">
        <v>1.6170763260025874E-2</v>
      </c>
      <c r="E21" s="115">
        <v>3</v>
      </c>
      <c r="F21" s="114" t="s">
        <v>513</v>
      </c>
      <c r="G21" s="114" t="s">
        <v>513</v>
      </c>
      <c r="H21" s="114" t="s">
        <v>513</v>
      </c>
      <c r="I21" s="140" t="s">
        <v>513</v>
      </c>
      <c r="J21" s="115" t="s">
        <v>513</v>
      </c>
      <c r="K21" s="116" t="s">
        <v>513</v>
      </c>
    </row>
    <row r="22" spans="1:11" ht="14.1" customHeight="1" x14ac:dyDescent="0.2">
      <c r="A22" s="306">
        <v>22</v>
      </c>
      <c r="B22" s="307" t="s">
        <v>239</v>
      </c>
      <c r="C22" s="308"/>
      <c r="D22" s="113">
        <v>0.12397585166019837</v>
      </c>
      <c r="E22" s="115">
        <v>23</v>
      </c>
      <c r="F22" s="114">
        <v>20</v>
      </c>
      <c r="G22" s="114">
        <v>22</v>
      </c>
      <c r="H22" s="114">
        <v>23</v>
      </c>
      <c r="I22" s="140">
        <v>21</v>
      </c>
      <c r="J22" s="115">
        <v>2</v>
      </c>
      <c r="K22" s="116">
        <v>9.5238095238095237</v>
      </c>
    </row>
    <row r="23" spans="1:11" ht="14.1" customHeight="1" x14ac:dyDescent="0.2">
      <c r="A23" s="306">
        <v>23</v>
      </c>
      <c r="B23" s="307" t="s">
        <v>240</v>
      </c>
      <c r="C23" s="308"/>
      <c r="D23" s="113">
        <v>0.29107373868046571</v>
      </c>
      <c r="E23" s="115">
        <v>54</v>
      </c>
      <c r="F23" s="114">
        <v>53</v>
      </c>
      <c r="G23" s="114">
        <v>48</v>
      </c>
      <c r="H23" s="114">
        <v>48</v>
      </c>
      <c r="I23" s="140">
        <v>44</v>
      </c>
      <c r="J23" s="115">
        <v>10</v>
      </c>
      <c r="K23" s="116">
        <v>22.727272727272727</v>
      </c>
    </row>
    <row r="24" spans="1:11" ht="14.1" customHeight="1" x14ac:dyDescent="0.2">
      <c r="A24" s="306">
        <v>24</v>
      </c>
      <c r="B24" s="307" t="s">
        <v>241</v>
      </c>
      <c r="C24" s="308"/>
      <c r="D24" s="113">
        <v>0.17248814144027599</v>
      </c>
      <c r="E24" s="115">
        <v>32</v>
      </c>
      <c r="F24" s="114">
        <v>32</v>
      </c>
      <c r="G24" s="114">
        <v>37</v>
      </c>
      <c r="H24" s="114">
        <v>38</v>
      </c>
      <c r="I24" s="140">
        <v>38</v>
      </c>
      <c r="J24" s="115">
        <v>-6</v>
      </c>
      <c r="K24" s="116">
        <v>-15.789473684210526</v>
      </c>
    </row>
    <row r="25" spans="1:11" ht="14.1" customHeight="1" x14ac:dyDescent="0.2">
      <c r="A25" s="306">
        <v>25</v>
      </c>
      <c r="B25" s="307" t="s">
        <v>242</v>
      </c>
      <c r="C25" s="308"/>
      <c r="D25" s="113">
        <v>0.40965933592065545</v>
      </c>
      <c r="E25" s="115">
        <v>76</v>
      </c>
      <c r="F25" s="114">
        <v>78</v>
      </c>
      <c r="G25" s="114">
        <v>87</v>
      </c>
      <c r="H25" s="114">
        <v>89</v>
      </c>
      <c r="I25" s="140">
        <v>85</v>
      </c>
      <c r="J25" s="115">
        <v>-9</v>
      </c>
      <c r="K25" s="116">
        <v>-10.588235294117647</v>
      </c>
    </row>
    <row r="26" spans="1:11" ht="14.1" customHeight="1" x14ac:dyDescent="0.2">
      <c r="A26" s="306">
        <v>26</v>
      </c>
      <c r="B26" s="307" t="s">
        <v>243</v>
      </c>
      <c r="C26" s="308"/>
      <c r="D26" s="113">
        <v>0.35575679172056923</v>
      </c>
      <c r="E26" s="115">
        <v>66</v>
      </c>
      <c r="F26" s="114">
        <v>60</v>
      </c>
      <c r="G26" s="114">
        <v>61</v>
      </c>
      <c r="H26" s="114">
        <v>60</v>
      </c>
      <c r="I26" s="140">
        <v>56</v>
      </c>
      <c r="J26" s="115">
        <v>10</v>
      </c>
      <c r="K26" s="116">
        <v>17.857142857142858</v>
      </c>
    </row>
    <row r="27" spans="1:11" ht="14.1" customHeight="1" x14ac:dyDescent="0.2">
      <c r="A27" s="306">
        <v>27</v>
      </c>
      <c r="B27" s="307" t="s">
        <v>244</v>
      </c>
      <c r="C27" s="308"/>
      <c r="D27" s="113">
        <v>0.32880551962052607</v>
      </c>
      <c r="E27" s="115">
        <v>61</v>
      </c>
      <c r="F27" s="114">
        <v>60</v>
      </c>
      <c r="G27" s="114">
        <v>60</v>
      </c>
      <c r="H27" s="114">
        <v>66</v>
      </c>
      <c r="I27" s="140">
        <v>63</v>
      </c>
      <c r="J27" s="115">
        <v>-2</v>
      </c>
      <c r="K27" s="116">
        <v>-3.1746031746031744</v>
      </c>
    </row>
    <row r="28" spans="1:11" ht="14.1" customHeight="1" x14ac:dyDescent="0.2">
      <c r="A28" s="306">
        <v>28</v>
      </c>
      <c r="B28" s="307" t="s">
        <v>245</v>
      </c>
      <c r="C28" s="308"/>
      <c r="D28" s="113">
        <v>0.13475636050021561</v>
      </c>
      <c r="E28" s="115">
        <v>25</v>
      </c>
      <c r="F28" s="114">
        <v>21</v>
      </c>
      <c r="G28" s="114">
        <v>23</v>
      </c>
      <c r="H28" s="114">
        <v>26</v>
      </c>
      <c r="I28" s="140">
        <v>27</v>
      </c>
      <c r="J28" s="115">
        <v>-2</v>
      </c>
      <c r="K28" s="116">
        <v>-7.4074074074074074</v>
      </c>
    </row>
    <row r="29" spans="1:11" ht="14.1" customHeight="1" x14ac:dyDescent="0.2">
      <c r="A29" s="306">
        <v>29</v>
      </c>
      <c r="B29" s="307" t="s">
        <v>246</v>
      </c>
      <c r="C29" s="308"/>
      <c r="D29" s="113">
        <v>3.8432514014661492</v>
      </c>
      <c r="E29" s="115">
        <v>713</v>
      </c>
      <c r="F29" s="114">
        <v>814</v>
      </c>
      <c r="G29" s="114">
        <v>803</v>
      </c>
      <c r="H29" s="114">
        <v>862</v>
      </c>
      <c r="I29" s="140">
        <v>875</v>
      </c>
      <c r="J29" s="115">
        <v>-162</v>
      </c>
      <c r="K29" s="116">
        <v>-18.514285714285716</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3.4174213022854678</v>
      </c>
      <c r="E31" s="115">
        <v>634</v>
      </c>
      <c r="F31" s="114">
        <v>739</v>
      </c>
      <c r="G31" s="114">
        <v>734</v>
      </c>
      <c r="H31" s="114">
        <v>787</v>
      </c>
      <c r="I31" s="140">
        <v>799</v>
      </c>
      <c r="J31" s="115">
        <v>-165</v>
      </c>
      <c r="K31" s="116">
        <v>-20.650813516896122</v>
      </c>
    </row>
    <row r="32" spans="1:11" ht="14.1" customHeight="1" x14ac:dyDescent="0.2">
      <c r="A32" s="306">
        <v>31</v>
      </c>
      <c r="B32" s="307" t="s">
        <v>251</v>
      </c>
      <c r="C32" s="308"/>
      <c r="D32" s="113">
        <v>0.11858559724018973</v>
      </c>
      <c r="E32" s="115">
        <v>22</v>
      </c>
      <c r="F32" s="114">
        <v>26</v>
      </c>
      <c r="G32" s="114">
        <v>25</v>
      </c>
      <c r="H32" s="114">
        <v>26</v>
      </c>
      <c r="I32" s="140">
        <v>21</v>
      </c>
      <c r="J32" s="115">
        <v>1</v>
      </c>
      <c r="K32" s="116">
        <v>4.7619047619047619</v>
      </c>
    </row>
    <row r="33" spans="1:11" ht="14.1" customHeight="1" x14ac:dyDescent="0.2">
      <c r="A33" s="306">
        <v>32</v>
      </c>
      <c r="B33" s="307" t="s">
        <v>252</v>
      </c>
      <c r="C33" s="308"/>
      <c r="D33" s="113">
        <v>0.24795170332039673</v>
      </c>
      <c r="E33" s="115">
        <v>46</v>
      </c>
      <c r="F33" s="114">
        <v>49</v>
      </c>
      <c r="G33" s="114">
        <v>45</v>
      </c>
      <c r="H33" s="114">
        <v>42</v>
      </c>
      <c r="I33" s="140">
        <v>42</v>
      </c>
      <c r="J33" s="115">
        <v>4</v>
      </c>
      <c r="K33" s="116">
        <v>9.5238095238095237</v>
      </c>
    </row>
    <row r="34" spans="1:11" ht="14.1" customHeight="1" x14ac:dyDescent="0.2">
      <c r="A34" s="306">
        <v>33</v>
      </c>
      <c r="B34" s="307" t="s">
        <v>253</v>
      </c>
      <c r="C34" s="308"/>
      <c r="D34" s="113">
        <v>0.3126347563605002</v>
      </c>
      <c r="E34" s="115">
        <v>58</v>
      </c>
      <c r="F34" s="114">
        <v>58</v>
      </c>
      <c r="G34" s="114">
        <v>66</v>
      </c>
      <c r="H34" s="114">
        <v>60</v>
      </c>
      <c r="I34" s="140">
        <v>58</v>
      </c>
      <c r="J34" s="115">
        <v>0</v>
      </c>
      <c r="K34" s="116">
        <v>0</v>
      </c>
    </row>
    <row r="35" spans="1:11" ht="14.1" customHeight="1" x14ac:dyDescent="0.2">
      <c r="A35" s="306">
        <v>34</v>
      </c>
      <c r="B35" s="307" t="s">
        <v>254</v>
      </c>
      <c r="C35" s="308"/>
      <c r="D35" s="113">
        <v>3.1425183268650279</v>
      </c>
      <c r="E35" s="115">
        <v>583</v>
      </c>
      <c r="F35" s="114">
        <v>591</v>
      </c>
      <c r="G35" s="114">
        <v>593</v>
      </c>
      <c r="H35" s="114">
        <v>571</v>
      </c>
      <c r="I35" s="140">
        <v>583</v>
      </c>
      <c r="J35" s="115">
        <v>0</v>
      </c>
      <c r="K35" s="116">
        <v>0</v>
      </c>
    </row>
    <row r="36" spans="1:11" ht="14.1" customHeight="1" x14ac:dyDescent="0.2">
      <c r="A36" s="306">
        <v>41</v>
      </c>
      <c r="B36" s="307" t="s">
        <v>255</v>
      </c>
      <c r="C36" s="308"/>
      <c r="D36" s="113">
        <v>1.1373436826218197</v>
      </c>
      <c r="E36" s="115">
        <v>211</v>
      </c>
      <c r="F36" s="114">
        <v>215</v>
      </c>
      <c r="G36" s="114">
        <v>212</v>
      </c>
      <c r="H36" s="114">
        <v>221</v>
      </c>
      <c r="I36" s="140">
        <v>208</v>
      </c>
      <c r="J36" s="115">
        <v>3</v>
      </c>
      <c r="K36" s="116">
        <v>1.4423076923076923</v>
      </c>
    </row>
    <row r="37" spans="1:11" ht="14.1" customHeight="1" x14ac:dyDescent="0.2">
      <c r="A37" s="306">
        <v>42</v>
      </c>
      <c r="B37" s="307" t="s">
        <v>256</v>
      </c>
      <c r="C37" s="308"/>
      <c r="D37" s="113">
        <v>3.7731780940060369E-2</v>
      </c>
      <c r="E37" s="115">
        <v>7</v>
      </c>
      <c r="F37" s="114">
        <v>5</v>
      </c>
      <c r="G37" s="114" t="s">
        <v>513</v>
      </c>
      <c r="H37" s="114" t="s">
        <v>513</v>
      </c>
      <c r="I37" s="140" t="s">
        <v>513</v>
      </c>
      <c r="J37" s="115" t="s">
        <v>513</v>
      </c>
      <c r="K37" s="116" t="s">
        <v>513</v>
      </c>
    </row>
    <row r="38" spans="1:11" ht="14.1" customHeight="1" x14ac:dyDescent="0.2">
      <c r="A38" s="306">
        <v>43</v>
      </c>
      <c r="B38" s="307" t="s">
        <v>257</v>
      </c>
      <c r="C38" s="308"/>
      <c r="D38" s="113">
        <v>0.68995256576110398</v>
      </c>
      <c r="E38" s="115">
        <v>128</v>
      </c>
      <c r="F38" s="114">
        <v>123</v>
      </c>
      <c r="G38" s="114">
        <v>110</v>
      </c>
      <c r="H38" s="114">
        <v>118</v>
      </c>
      <c r="I38" s="140">
        <v>108</v>
      </c>
      <c r="J38" s="115">
        <v>20</v>
      </c>
      <c r="K38" s="116">
        <v>18.518518518518519</v>
      </c>
    </row>
    <row r="39" spans="1:11" ht="14.1" customHeight="1" x14ac:dyDescent="0.2">
      <c r="A39" s="306">
        <v>51</v>
      </c>
      <c r="B39" s="307" t="s">
        <v>258</v>
      </c>
      <c r="C39" s="308"/>
      <c r="D39" s="113">
        <v>4.1828374299266926</v>
      </c>
      <c r="E39" s="115">
        <v>776</v>
      </c>
      <c r="F39" s="114">
        <v>782</v>
      </c>
      <c r="G39" s="114">
        <v>792</v>
      </c>
      <c r="H39" s="114">
        <v>787</v>
      </c>
      <c r="I39" s="140">
        <v>805</v>
      </c>
      <c r="J39" s="115">
        <v>-29</v>
      </c>
      <c r="K39" s="116">
        <v>-3.6024844720496896</v>
      </c>
    </row>
    <row r="40" spans="1:11" ht="14.1" customHeight="1" x14ac:dyDescent="0.2">
      <c r="A40" s="306" t="s">
        <v>259</v>
      </c>
      <c r="B40" s="307" t="s">
        <v>260</v>
      </c>
      <c r="C40" s="308"/>
      <c r="D40" s="113">
        <v>3.9294954721862871</v>
      </c>
      <c r="E40" s="115">
        <v>729</v>
      </c>
      <c r="F40" s="114">
        <v>730</v>
      </c>
      <c r="G40" s="114">
        <v>740</v>
      </c>
      <c r="H40" s="114">
        <v>737</v>
      </c>
      <c r="I40" s="140">
        <v>755</v>
      </c>
      <c r="J40" s="115">
        <v>-26</v>
      </c>
      <c r="K40" s="116">
        <v>-3.443708609271523</v>
      </c>
    </row>
    <row r="41" spans="1:11" ht="14.1" customHeight="1" x14ac:dyDescent="0.2">
      <c r="A41" s="306"/>
      <c r="B41" s="307" t="s">
        <v>261</v>
      </c>
      <c r="C41" s="308"/>
      <c r="D41" s="113">
        <v>1.536222509702458</v>
      </c>
      <c r="E41" s="115">
        <v>285</v>
      </c>
      <c r="F41" s="114">
        <v>288</v>
      </c>
      <c r="G41" s="114">
        <v>302</v>
      </c>
      <c r="H41" s="114">
        <v>317</v>
      </c>
      <c r="I41" s="140">
        <v>327</v>
      </c>
      <c r="J41" s="115">
        <v>-42</v>
      </c>
      <c r="K41" s="116">
        <v>-12.844036697247706</v>
      </c>
    </row>
    <row r="42" spans="1:11" ht="14.1" customHeight="1" x14ac:dyDescent="0.2">
      <c r="A42" s="306">
        <v>52</v>
      </c>
      <c r="B42" s="307" t="s">
        <v>262</v>
      </c>
      <c r="C42" s="308"/>
      <c r="D42" s="113">
        <v>2.3231996550237173</v>
      </c>
      <c r="E42" s="115">
        <v>431</v>
      </c>
      <c r="F42" s="114">
        <v>462</v>
      </c>
      <c r="G42" s="114">
        <v>447</v>
      </c>
      <c r="H42" s="114">
        <v>459</v>
      </c>
      <c r="I42" s="140">
        <v>451</v>
      </c>
      <c r="J42" s="115">
        <v>-20</v>
      </c>
      <c r="K42" s="116">
        <v>-4.434589800443459</v>
      </c>
    </row>
    <row r="43" spans="1:11" ht="14.1" customHeight="1" x14ac:dyDescent="0.2">
      <c r="A43" s="306" t="s">
        <v>263</v>
      </c>
      <c r="B43" s="307" t="s">
        <v>264</v>
      </c>
      <c r="C43" s="308"/>
      <c r="D43" s="113">
        <v>2.3124191461837</v>
      </c>
      <c r="E43" s="115">
        <v>429</v>
      </c>
      <c r="F43" s="114">
        <v>459</v>
      </c>
      <c r="G43" s="114">
        <v>441</v>
      </c>
      <c r="H43" s="114">
        <v>455</v>
      </c>
      <c r="I43" s="140">
        <v>448</v>
      </c>
      <c r="J43" s="115">
        <v>-19</v>
      </c>
      <c r="K43" s="116">
        <v>-4.2410714285714288</v>
      </c>
    </row>
    <row r="44" spans="1:11" ht="14.1" customHeight="1" x14ac:dyDescent="0.2">
      <c r="A44" s="306">
        <v>53</v>
      </c>
      <c r="B44" s="307" t="s">
        <v>265</v>
      </c>
      <c r="C44" s="308"/>
      <c r="D44" s="113">
        <v>1.0457093574816732</v>
      </c>
      <c r="E44" s="115">
        <v>194</v>
      </c>
      <c r="F44" s="114">
        <v>208</v>
      </c>
      <c r="G44" s="114">
        <v>242</v>
      </c>
      <c r="H44" s="114">
        <v>236</v>
      </c>
      <c r="I44" s="140">
        <v>245</v>
      </c>
      <c r="J44" s="115">
        <v>-51</v>
      </c>
      <c r="K44" s="116">
        <v>-20.816326530612244</v>
      </c>
    </row>
    <row r="45" spans="1:11" ht="14.1" customHeight="1" x14ac:dyDescent="0.2">
      <c r="A45" s="306" t="s">
        <v>266</v>
      </c>
      <c r="B45" s="307" t="s">
        <v>267</v>
      </c>
      <c r="C45" s="308"/>
      <c r="D45" s="113">
        <v>1.0241483398016387</v>
      </c>
      <c r="E45" s="115">
        <v>190</v>
      </c>
      <c r="F45" s="114">
        <v>203</v>
      </c>
      <c r="G45" s="114">
        <v>239</v>
      </c>
      <c r="H45" s="114">
        <v>233</v>
      </c>
      <c r="I45" s="140">
        <v>241</v>
      </c>
      <c r="J45" s="115">
        <v>-51</v>
      </c>
      <c r="K45" s="116">
        <v>-21.161825726141078</v>
      </c>
    </row>
    <row r="46" spans="1:11" ht="14.1" customHeight="1" x14ac:dyDescent="0.2">
      <c r="A46" s="306">
        <v>54</v>
      </c>
      <c r="B46" s="307" t="s">
        <v>268</v>
      </c>
      <c r="C46" s="308"/>
      <c r="D46" s="113">
        <v>12.726390685640363</v>
      </c>
      <c r="E46" s="115">
        <v>2361</v>
      </c>
      <c r="F46" s="114">
        <v>2382</v>
      </c>
      <c r="G46" s="114">
        <v>2361</v>
      </c>
      <c r="H46" s="114">
        <v>2322</v>
      </c>
      <c r="I46" s="140">
        <v>2305</v>
      </c>
      <c r="J46" s="115">
        <v>56</v>
      </c>
      <c r="K46" s="116">
        <v>2.4295010845986984</v>
      </c>
    </row>
    <row r="47" spans="1:11" ht="14.1" customHeight="1" x14ac:dyDescent="0.2">
      <c r="A47" s="306">
        <v>61</v>
      </c>
      <c r="B47" s="307" t="s">
        <v>269</v>
      </c>
      <c r="C47" s="308"/>
      <c r="D47" s="113">
        <v>0.60370849504096591</v>
      </c>
      <c r="E47" s="115">
        <v>112</v>
      </c>
      <c r="F47" s="114">
        <v>127</v>
      </c>
      <c r="G47" s="114">
        <v>111</v>
      </c>
      <c r="H47" s="114">
        <v>113</v>
      </c>
      <c r="I47" s="140">
        <v>119</v>
      </c>
      <c r="J47" s="115">
        <v>-7</v>
      </c>
      <c r="K47" s="116">
        <v>-5.882352941176471</v>
      </c>
    </row>
    <row r="48" spans="1:11" ht="14.1" customHeight="1" x14ac:dyDescent="0.2">
      <c r="A48" s="306">
        <v>62</v>
      </c>
      <c r="B48" s="307" t="s">
        <v>270</v>
      </c>
      <c r="C48" s="308"/>
      <c r="D48" s="113">
        <v>8.9316515739542908</v>
      </c>
      <c r="E48" s="115">
        <v>1657</v>
      </c>
      <c r="F48" s="114">
        <v>1744</v>
      </c>
      <c r="G48" s="114">
        <v>1692</v>
      </c>
      <c r="H48" s="114">
        <v>1713</v>
      </c>
      <c r="I48" s="140">
        <v>1616</v>
      </c>
      <c r="J48" s="115">
        <v>41</v>
      </c>
      <c r="K48" s="116">
        <v>2.5371287128712869</v>
      </c>
    </row>
    <row r="49" spans="1:11" ht="14.1" customHeight="1" x14ac:dyDescent="0.2">
      <c r="A49" s="306">
        <v>63</v>
      </c>
      <c r="B49" s="307" t="s">
        <v>271</v>
      </c>
      <c r="C49" s="308"/>
      <c r="D49" s="113">
        <v>13.432514014661493</v>
      </c>
      <c r="E49" s="115">
        <v>2492</v>
      </c>
      <c r="F49" s="114">
        <v>2946</v>
      </c>
      <c r="G49" s="114">
        <v>3078</v>
      </c>
      <c r="H49" s="114">
        <v>3060</v>
      </c>
      <c r="I49" s="140">
        <v>2892</v>
      </c>
      <c r="J49" s="115">
        <v>-400</v>
      </c>
      <c r="K49" s="116">
        <v>-13.831258644536653</v>
      </c>
    </row>
    <row r="50" spans="1:11" ht="14.1" customHeight="1" x14ac:dyDescent="0.2">
      <c r="A50" s="306" t="s">
        <v>272</v>
      </c>
      <c r="B50" s="307" t="s">
        <v>273</v>
      </c>
      <c r="C50" s="308"/>
      <c r="D50" s="113">
        <v>1.379905131522208</v>
      </c>
      <c r="E50" s="115">
        <v>256</v>
      </c>
      <c r="F50" s="114">
        <v>283</v>
      </c>
      <c r="G50" s="114">
        <v>299</v>
      </c>
      <c r="H50" s="114">
        <v>295</v>
      </c>
      <c r="I50" s="140">
        <v>302</v>
      </c>
      <c r="J50" s="115">
        <v>-46</v>
      </c>
      <c r="K50" s="116">
        <v>-15.231788079470199</v>
      </c>
    </row>
    <row r="51" spans="1:11" ht="14.1" customHeight="1" x14ac:dyDescent="0.2">
      <c r="A51" s="306" t="s">
        <v>274</v>
      </c>
      <c r="B51" s="307" t="s">
        <v>275</v>
      </c>
      <c r="C51" s="308"/>
      <c r="D51" s="113">
        <v>11.411168607158258</v>
      </c>
      <c r="E51" s="115">
        <v>2117</v>
      </c>
      <c r="F51" s="114">
        <v>2516</v>
      </c>
      <c r="G51" s="114">
        <v>2629</v>
      </c>
      <c r="H51" s="114">
        <v>2612</v>
      </c>
      <c r="I51" s="140">
        <v>2437</v>
      </c>
      <c r="J51" s="115">
        <v>-320</v>
      </c>
      <c r="K51" s="116">
        <v>-13.130898645876076</v>
      </c>
    </row>
    <row r="52" spans="1:11" ht="14.1" customHeight="1" x14ac:dyDescent="0.2">
      <c r="A52" s="306">
        <v>71</v>
      </c>
      <c r="B52" s="307" t="s">
        <v>276</v>
      </c>
      <c r="C52" s="308"/>
      <c r="D52" s="113">
        <v>12.241267787839586</v>
      </c>
      <c r="E52" s="115">
        <v>2271</v>
      </c>
      <c r="F52" s="114">
        <v>2319</v>
      </c>
      <c r="G52" s="114">
        <v>2249</v>
      </c>
      <c r="H52" s="114">
        <v>2296</v>
      </c>
      <c r="I52" s="140">
        <v>2291</v>
      </c>
      <c r="J52" s="115">
        <v>-20</v>
      </c>
      <c r="K52" s="116">
        <v>-0.87298123090353552</v>
      </c>
    </row>
    <row r="53" spans="1:11" ht="14.1" customHeight="1" x14ac:dyDescent="0.2">
      <c r="A53" s="306" t="s">
        <v>277</v>
      </c>
      <c r="B53" s="307" t="s">
        <v>278</v>
      </c>
      <c r="C53" s="308"/>
      <c r="D53" s="113">
        <v>1.0510996119016818</v>
      </c>
      <c r="E53" s="115">
        <v>195</v>
      </c>
      <c r="F53" s="114">
        <v>185</v>
      </c>
      <c r="G53" s="114">
        <v>187</v>
      </c>
      <c r="H53" s="114">
        <v>211</v>
      </c>
      <c r="I53" s="140">
        <v>206</v>
      </c>
      <c r="J53" s="115">
        <v>-11</v>
      </c>
      <c r="K53" s="116">
        <v>-5.3398058252427187</v>
      </c>
    </row>
    <row r="54" spans="1:11" ht="14.1" customHeight="1" x14ac:dyDescent="0.2">
      <c r="A54" s="306" t="s">
        <v>279</v>
      </c>
      <c r="B54" s="307" t="s">
        <v>280</v>
      </c>
      <c r="C54" s="308"/>
      <c r="D54" s="113">
        <v>10.683484260457094</v>
      </c>
      <c r="E54" s="115">
        <v>1982</v>
      </c>
      <c r="F54" s="114">
        <v>2037</v>
      </c>
      <c r="G54" s="114">
        <v>1973</v>
      </c>
      <c r="H54" s="114">
        <v>1999</v>
      </c>
      <c r="I54" s="140">
        <v>2000</v>
      </c>
      <c r="J54" s="115">
        <v>-18</v>
      </c>
      <c r="K54" s="116">
        <v>-0.9</v>
      </c>
    </row>
    <row r="55" spans="1:11" ht="14.1" customHeight="1" x14ac:dyDescent="0.2">
      <c r="A55" s="306">
        <v>72</v>
      </c>
      <c r="B55" s="307" t="s">
        <v>281</v>
      </c>
      <c r="C55" s="308"/>
      <c r="D55" s="113">
        <v>1.2451487710219922</v>
      </c>
      <c r="E55" s="115">
        <v>231</v>
      </c>
      <c r="F55" s="114">
        <v>223</v>
      </c>
      <c r="G55" s="114">
        <v>222</v>
      </c>
      <c r="H55" s="114">
        <v>223</v>
      </c>
      <c r="I55" s="140">
        <v>217</v>
      </c>
      <c r="J55" s="115">
        <v>14</v>
      </c>
      <c r="K55" s="116">
        <v>6.4516129032258061</v>
      </c>
    </row>
    <row r="56" spans="1:11" ht="14.1" customHeight="1" x14ac:dyDescent="0.2">
      <c r="A56" s="306" t="s">
        <v>282</v>
      </c>
      <c r="B56" s="307" t="s">
        <v>283</v>
      </c>
      <c r="C56" s="308"/>
      <c r="D56" s="113">
        <v>0.16709788702026734</v>
      </c>
      <c r="E56" s="115">
        <v>31</v>
      </c>
      <c r="F56" s="114">
        <v>28</v>
      </c>
      <c r="G56" s="114">
        <v>28</v>
      </c>
      <c r="H56" s="114">
        <v>27</v>
      </c>
      <c r="I56" s="140">
        <v>30</v>
      </c>
      <c r="J56" s="115">
        <v>1</v>
      </c>
      <c r="K56" s="116">
        <v>3.3333333333333335</v>
      </c>
    </row>
    <row r="57" spans="1:11" ht="14.1" customHeight="1" x14ac:dyDescent="0.2">
      <c r="A57" s="306" t="s">
        <v>284</v>
      </c>
      <c r="B57" s="307" t="s">
        <v>285</v>
      </c>
      <c r="C57" s="308"/>
      <c r="D57" s="113">
        <v>0.77080638206123331</v>
      </c>
      <c r="E57" s="115">
        <v>143</v>
      </c>
      <c r="F57" s="114">
        <v>136</v>
      </c>
      <c r="G57" s="114">
        <v>135</v>
      </c>
      <c r="H57" s="114">
        <v>133</v>
      </c>
      <c r="I57" s="140">
        <v>124</v>
      </c>
      <c r="J57" s="115">
        <v>19</v>
      </c>
      <c r="K57" s="116">
        <v>15.32258064516129</v>
      </c>
    </row>
    <row r="58" spans="1:11" ht="14.1" customHeight="1" x14ac:dyDescent="0.2">
      <c r="A58" s="306">
        <v>73</v>
      </c>
      <c r="B58" s="307" t="s">
        <v>286</v>
      </c>
      <c r="C58" s="308"/>
      <c r="D58" s="113">
        <v>1.8865890470030184</v>
      </c>
      <c r="E58" s="115">
        <v>350</v>
      </c>
      <c r="F58" s="114">
        <v>361</v>
      </c>
      <c r="G58" s="114">
        <v>353</v>
      </c>
      <c r="H58" s="114">
        <v>360</v>
      </c>
      <c r="I58" s="140">
        <v>349</v>
      </c>
      <c r="J58" s="115">
        <v>1</v>
      </c>
      <c r="K58" s="116">
        <v>0.28653295128939826</v>
      </c>
    </row>
    <row r="59" spans="1:11" ht="14.1" customHeight="1" x14ac:dyDescent="0.2">
      <c r="A59" s="306" t="s">
        <v>287</v>
      </c>
      <c r="B59" s="307" t="s">
        <v>288</v>
      </c>
      <c r="C59" s="308"/>
      <c r="D59" s="113">
        <v>0.91095299698145749</v>
      </c>
      <c r="E59" s="115">
        <v>169</v>
      </c>
      <c r="F59" s="114">
        <v>174</v>
      </c>
      <c r="G59" s="114">
        <v>167</v>
      </c>
      <c r="H59" s="114">
        <v>168</v>
      </c>
      <c r="I59" s="140">
        <v>160</v>
      </c>
      <c r="J59" s="115">
        <v>9</v>
      </c>
      <c r="K59" s="116">
        <v>5.625</v>
      </c>
    </row>
    <row r="60" spans="1:11" ht="14.1" customHeight="1" x14ac:dyDescent="0.2">
      <c r="A60" s="306">
        <v>81</v>
      </c>
      <c r="B60" s="307" t="s">
        <v>289</v>
      </c>
      <c r="C60" s="308"/>
      <c r="D60" s="113">
        <v>7.4655023717119446</v>
      </c>
      <c r="E60" s="115">
        <v>1385</v>
      </c>
      <c r="F60" s="114">
        <v>1373</v>
      </c>
      <c r="G60" s="114">
        <v>1312</v>
      </c>
      <c r="H60" s="114">
        <v>1339</v>
      </c>
      <c r="I60" s="140">
        <v>1290</v>
      </c>
      <c r="J60" s="115">
        <v>95</v>
      </c>
      <c r="K60" s="116">
        <v>7.3643410852713176</v>
      </c>
    </row>
    <row r="61" spans="1:11" ht="14.1" customHeight="1" x14ac:dyDescent="0.2">
      <c r="A61" s="306" t="s">
        <v>290</v>
      </c>
      <c r="B61" s="307" t="s">
        <v>291</v>
      </c>
      <c r="C61" s="308"/>
      <c r="D61" s="113">
        <v>1.8973695558430357</v>
      </c>
      <c r="E61" s="115">
        <v>352</v>
      </c>
      <c r="F61" s="114">
        <v>356</v>
      </c>
      <c r="G61" s="114">
        <v>360</v>
      </c>
      <c r="H61" s="114">
        <v>360</v>
      </c>
      <c r="I61" s="140">
        <v>357</v>
      </c>
      <c r="J61" s="115">
        <v>-5</v>
      </c>
      <c r="K61" s="116">
        <v>-1.4005602240896358</v>
      </c>
    </row>
    <row r="62" spans="1:11" ht="14.1" customHeight="1" x14ac:dyDescent="0.2">
      <c r="A62" s="306" t="s">
        <v>292</v>
      </c>
      <c r="B62" s="307" t="s">
        <v>293</v>
      </c>
      <c r="C62" s="308"/>
      <c r="D62" s="113">
        <v>3.5090556274256146</v>
      </c>
      <c r="E62" s="115">
        <v>651</v>
      </c>
      <c r="F62" s="114">
        <v>631</v>
      </c>
      <c r="G62" s="114">
        <v>584</v>
      </c>
      <c r="H62" s="114">
        <v>587</v>
      </c>
      <c r="I62" s="140">
        <v>544</v>
      </c>
      <c r="J62" s="115">
        <v>107</v>
      </c>
      <c r="K62" s="116">
        <v>19.669117647058822</v>
      </c>
    </row>
    <row r="63" spans="1:11" ht="14.1" customHeight="1" x14ac:dyDescent="0.2">
      <c r="A63" s="306"/>
      <c r="B63" s="307" t="s">
        <v>294</v>
      </c>
      <c r="C63" s="308"/>
      <c r="D63" s="113">
        <v>3.1263475636050022</v>
      </c>
      <c r="E63" s="115">
        <v>580</v>
      </c>
      <c r="F63" s="114">
        <v>556</v>
      </c>
      <c r="G63" s="114">
        <v>512</v>
      </c>
      <c r="H63" s="114">
        <v>522</v>
      </c>
      <c r="I63" s="140">
        <v>484</v>
      </c>
      <c r="J63" s="115">
        <v>96</v>
      </c>
      <c r="K63" s="116">
        <v>19.834710743801654</v>
      </c>
    </row>
    <row r="64" spans="1:11" ht="14.1" customHeight="1" x14ac:dyDescent="0.2">
      <c r="A64" s="306" t="s">
        <v>295</v>
      </c>
      <c r="B64" s="307" t="s">
        <v>296</v>
      </c>
      <c r="C64" s="308"/>
      <c r="D64" s="113">
        <v>0.64683053040103489</v>
      </c>
      <c r="E64" s="115">
        <v>120</v>
      </c>
      <c r="F64" s="114">
        <v>118</v>
      </c>
      <c r="G64" s="114">
        <v>118</v>
      </c>
      <c r="H64" s="114">
        <v>122</v>
      </c>
      <c r="I64" s="140">
        <v>110</v>
      </c>
      <c r="J64" s="115">
        <v>10</v>
      </c>
      <c r="K64" s="116">
        <v>9.0909090909090917</v>
      </c>
    </row>
    <row r="65" spans="1:11" ht="14.1" customHeight="1" x14ac:dyDescent="0.2">
      <c r="A65" s="306" t="s">
        <v>297</v>
      </c>
      <c r="B65" s="307" t="s">
        <v>298</v>
      </c>
      <c r="C65" s="308"/>
      <c r="D65" s="113">
        <v>0.66300129366106075</v>
      </c>
      <c r="E65" s="115">
        <v>123</v>
      </c>
      <c r="F65" s="114">
        <v>118</v>
      </c>
      <c r="G65" s="114">
        <v>112</v>
      </c>
      <c r="H65" s="114">
        <v>117</v>
      </c>
      <c r="I65" s="140">
        <v>124</v>
      </c>
      <c r="J65" s="115">
        <v>-1</v>
      </c>
      <c r="K65" s="116">
        <v>-0.80645161290322576</v>
      </c>
    </row>
    <row r="66" spans="1:11" ht="14.1" customHeight="1" x14ac:dyDescent="0.2">
      <c r="A66" s="306">
        <v>82</v>
      </c>
      <c r="B66" s="307" t="s">
        <v>299</v>
      </c>
      <c r="C66" s="308"/>
      <c r="D66" s="113">
        <v>1.4338076757222942</v>
      </c>
      <c r="E66" s="115">
        <v>266</v>
      </c>
      <c r="F66" s="114">
        <v>275</v>
      </c>
      <c r="G66" s="114">
        <v>282</v>
      </c>
      <c r="H66" s="114">
        <v>279</v>
      </c>
      <c r="I66" s="140">
        <v>258</v>
      </c>
      <c r="J66" s="115">
        <v>8</v>
      </c>
      <c r="K66" s="116">
        <v>3.1007751937984498</v>
      </c>
    </row>
    <row r="67" spans="1:11" ht="14.1" customHeight="1" x14ac:dyDescent="0.2">
      <c r="A67" s="306" t="s">
        <v>300</v>
      </c>
      <c r="B67" s="307" t="s">
        <v>301</v>
      </c>
      <c r="C67" s="308"/>
      <c r="D67" s="113">
        <v>0.66839154808106938</v>
      </c>
      <c r="E67" s="115">
        <v>124</v>
      </c>
      <c r="F67" s="114">
        <v>124</v>
      </c>
      <c r="G67" s="114">
        <v>128</v>
      </c>
      <c r="H67" s="114">
        <v>120</v>
      </c>
      <c r="I67" s="140">
        <v>109</v>
      </c>
      <c r="J67" s="115">
        <v>15</v>
      </c>
      <c r="K67" s="116">
        <v>13.761467889908257</v>
      </c>
    </row>
    <row r="68" spans="1:11" ht="14.1" customHeight="1" x14ac:dyDescent="0.2">
      <c r="A68" s="306" t="s">
        <v>302</v>
      </c>
      <c r="B68" s="307" t="s">
        <v>303</v>
      </c>
      <c r="C68" s="308"/>
      <c r="D68" s="113">
        <v>0.44739111686071581</v>
      </c>
      <c r="E68" s="115">
        <v>83</v>
      </c>
      <c r="F68" s="114">
        <v>93</v>
      </c>
      <c r="G68" s="114">
        <v>94</v>
      </c>
      <c r="H68" s="114">
        <v>98</v>
      </c>
      <c r="I68" s="140">
        <v>86</v>
      </c>
      <c r="J68" s="115">
        <v>-3</v>
      </c>
      <c r="K68" s="116">
        <v>-3.4883720930232558</v>
      </c>
    </row>
    <row r="69" spans="1:11" ht="14.1" customHeight="1" x14ac:dyDescent="0.2">
      <c r="A69" s="306">
        <v>83</v>
      </c>
      <c r="B69" s="307" t="s">
        <v>304</v>
      </c>
      <c r="C69" s="308"/>
      <c r="D69" s="113">
        <v>1.8165157395429063</v>
      </c>
      <c r="E69" s="115">
        <v>337</v>
      </c>
      <c r="F69" s="114">
        <v>344</v>
      </c>
      <c r="G69" s="114">
        <v>336</v>
      </c>
      <c r="H69" s="114">
        <v>342</v>
      </c>
      <c r="I69" s="140">
        <v>342</v>
      </c>
      <c r="J69" s="115">
        <v>-5</v>
      </c>
      <c r="K69" s="116">
        <v>-1.4619883040935673</v>
      </c>
    </row>
    <row r="70" spans="1:11" ht="14.1" customHeight="1" x14ac:dyDescent="0.2">
      <c r="A70" s="306" t="s">
        <v>305</v>
      </c>
      <c r="B70" s="307" t="s">
        <v>306</v>
      </c>
      <c r="C70" s="308"/>
      <c r="D70" s="113">
        <v>1.4122466580422597</v>
      </c>
      <c r="E70" s="115">
        <v>262</v>
      </c>
      <c r="F70" s="114">
        <v>265</v>
      </c>
      <c r="G70" s="114">
        <v>258</v>
      </c>
      <c r="H70" s="114">
        <v>267</v>
      </c>
      <c r="I70" s="140">
        <v>267</v>
      </c>
      <c r="J70" s="115">
        <v>-5</v>
      </c>
      <c r="K70" s="116">
        <v>-1.8726591760299625</v>
      </c>
    </row>
    <row r="71" spans="1:11" ht="14.1" customHeight="1" x14ac:dyDescent="0.2">
      <c r="A71" s="306"/>
      <c r="B71" s="307" t="s">
        <v>307</v>
      </c>
      <c r="C71" s="308"/>
      <c r="D71" s="113">
        <v>0.83009918068132815</v>
      </c>
      <c r="E71" s="115">
        <v>154</v>
      </c>
      <c r="F71" s="114">
        <v>155</v>
      </c>
      <c r="G71" s="114">
        <v>142</v>
      </c>
      <c r="H71" s="114">
        <v>152</v>
      </c>
      <c r="I71" s="140">
        <v>150</v>
      </c>
      <c r="J71" s="115">
        <v>4</v>
      </c>
      <c r="K71" s="116">
        <v>2.6666666666666665</v>
      </c>
    </row>
    <row r="72" spans="1:11" ht="14.1" customHeight="1" x14ac:dyDescent="0.2">
      <c r="A72" s="306">
        <v>84</v>
      </c>
      <c r="B72" s="307" t="s">
        <v>308</v>
      </c>
      <c r="C72" s="308"/>
      <c r="D72" s="113">
        <v>12.834195774040534</v>
      </c>
      <c r="E72" s="115">
        <v>2381</v>
      </c>
      <c r="F72" s="114">
        <v>2616</v>
      </c>
      <c r="G72" s="114">
        <v>2217</v>
      </c>
      <c r="H72" s="114">
        <v>2641</v>
      </c>
      <c r="I72" s="140">
        <v>2391</v>
      </c>
      <c r="J72" s="115">
        <v>-10</v>
      </c>
      <c r="K72" s="116">
        <v>-0.41823504809703055</v>
      </c>
    </row>
    <row r="73" spans="1:11" ht="14.1" customHeight="1" x14ac:dyDescent="0.2">
      <c r="A73" s="306" t="s">
        <v>309</v>
      </c>
      <c r="B73" s="307" t="s">
        <v>310</v>
      </c>
      <c r="C73" s="308"/>
      <c r="D73" s="113">
        <v>0.20482966796032773</v>
      </c>
      <c r="E73" s="115">
        <v>38</v>
      </c>
      <c r="F73" s="114">
        <v>56</v>
      </c>
      <c r="G73" s="114">
        <v>48</v>
      </c>
      <c r="H73" s="114">
        <v>51</v>
      </c>
      <c r="I73" s="140">
        <v>48</v>
      </c>
      <c r="J73" s="115">
        <v>-10</v>
      </c>
      <c r="K73" s="116">
        <v>-20.833333333333332</v>
      </c>
    </row>
    <row r="74" spans="1:11" ht="14.1" customHeight="1" x14ac:dyDescent="0.2">
      <c r="A74" s="306" t="s">
        <v>311</v>
      </c>
      <c r="B74" s="307" t="s">
        <v>312</v>
      </c>
      <c r="C74" s="308"/>
      <c r="D74" s="113">
        <v>8.6244070720137997E-2</v>
      </c>
      <c r="E74" s="115">
        <v>16</v>
      </c>
      <c r="F74" s="114">
        <v>13</v>
      </c>
      <c r="G74" s="114">
        <v>14</v>
      </c>
      <c r="H74" s="114">
        <v>19</v>
      </c>
      <c r="I74" s="140">
        <v>18</v>
      </c>
      <c r="J74" s="115">
        <v>-2</v>
      </c>
      <c r="K74" s="116">
        <v>-11.111111111111111</v>
      </c>
    </row>
    <row r="75" spans="1:11" ht="14.1" customHeight="1" x14ac:dyDescent="0.2">
      <c r="A75" s="306" t="s">
        <v>313</v>
      </c>
      <c r="B75" s="307" t="s">
        <v>314</v>
      </c>
      <c r="C75" s="308"/>
      <c r="D75" s="113">
        <v>10.139068564036222</v>
      </c>
      <c r="E75" s="115">
        <v>1881</v>
      </c>
      <c r="F75" s="114">
        <v>2043</v>
      </c>
      <c r="G75" s="114">
        <v>1743</v>
      </c>
      <c r="H75" s="114">
        <v>2059</v>
      </c>
      <c r="I75" s="140">
        <v>1893</v>
      </c>
      <c r="J75" s="115">
        <v>-12</v>
      </c>
      <c r="K75" s="116">
        <v>-0.6339144215530903</v>
      </c>
    </row>
    <row r="76" spans="1:11" ht="14.1" customHeight="1" x14ac:dyDescent="0.2">
      <c r="A76" s="306">
        <v>91</v>
      </c>
      <c r="B76" s="307" t="s">
        <v>315</v>
      </c>
      <c r="C76" s="308"/>
      <c r="D76" s="113">
        <v>0.16709788702026734</v>
      </c>
      <c r="E76" s="115">
        <v>31</v>
      </c>
      <c r="F76" s="114">
        <v>33</v>
      </c>
      <c r="G76" s="114">
        <v>28</v>
      </c>
      <c r="H76" s="114">
        <v>34</v>
      </c>
      <c r="I76" s="140">
        <v>30</v>
      </c>
      <c r="J76" s="115">
        <v>1</v>
      </c>
      <c r="K76" s="116">
        <v>3.3333333333333335</v>
      </c>
    </row>
    <row r="77" spans="1:11" ht="14.1" customHeight="1" x14ac:dyDescent="0.2">
      <c r="A77" s="306">
        <v>92</v>
      </c>
      <c r="B77" s="307" t="s">
        <v>316</v>
      </c>
      <c r="C77" s="308"/>
      <c r="D77" s="113">
        <v>0.98641655886157831</v>
      </c>
      <c r="E77" s="115">
        <v>183</v>
      </c>
      <c r="F77" s="114">
        <v>179</v>
      </c>
      <c r="G77" s="114">
        <v>165</v>
      </c>
      <c r="H77" s="114">
        <v>193</v>
      </c>
      <c r="I77" s="140">
        <v>191</v>
      </c>
      <c r="J77" s="115">
        <v>-8</v>
      </c>
      <c r="K77" s="116">
        <v>-4.1884816753926701</v>
      </c>
    </row>
    <row r="78" spans="1:11" ht="14.1" customHeight="1" x14ac:dyDescent="0.2">
      <c r="A78" s="306">
        <v>93</v>
      </c>
      <c r="B78" s="307" t="s">
        <v>317</v>
      </c>
      <c r="C78" s="308"/>
      <c r="D78" s="113">
        <v>7.0073307460112116E-2</v>
      </c>
      <c r="E78" s="115">
        <v>13</v>
      </c>
      <c r="F78" s="114">
        <v>12</v>
      </c>
      <c r="G78" s="114">
        <v>11</v>
      </c>
      <c r="H78" s="114">
        <v>11</v>
      </c>
      <c r="I78" s="140">
        <v>13</v>
      </c>
      <c r="J78" s="115">
        <v>0</v>
      </c>
      <c r="K78" s="116">
        <v>0</v>
      </c>
    </row>
    <row r="79" spans="1:11" ht="14.1" customHeight="1" x14ac:dyDescent="0.2">
      <c r="A79" s="306">
        <v>94</v>
      </c>
      <c r="B79" s="307" t="s">
        <v>318</v>
      </c>
      <c r="C79" s="308"/>
      <c r="D79" s="113">
        <v>0.64144027598102626</v>
      </c>
      <c r="E79" s="115">
        <v>119</v>
      </c>
      <c r="F79" s="114">
        <v>125</v>
      </c>
      <c r="G79" s="114">
        <v>132</v>
      </c>
      <c r="H79" s="114">
        <v>126</v>
      </c>
      <c r="I79" s="140">
        <v>127</v>
      </c>
      <c r="J79" s="115">
        <v>-8</v>
      </c>
      <c r="K79" s="116">
        <v>-6.2992125984251972</v>
      </c>
    </row>
    <row r="80" spans="1:11" ht="14.1" customHeight="1" x14ac:dyDescent="0.2">
      <c r="A80" s="306" t="s">
        <v>319</v>
      </c>
      <c r="B80" s="307" t="s">
        <v>320</v>
      </c>
      <c r="C80" s="308"/>
      <c r="D80" s="113">
        <v>1.6170763260025874E-2</v>
      </c>
      <c r="E80" s="115">
        <v>3</v>
      </c>
      <c r="F80" s="114" t="s">
        <v>513</v>
      </c>
      <c r="G80" s="114">
        <v>4</v>
      </c>
      <c r="H80" s="114">
        <v>5</v>
      </c>
      <c r="I80" s="140" t="s">
        <v>513</v>
      </c>
      <c r="J80" s="115" t="s">
        <v>513</v>
      </c>
      <c r="K80" s="116" t="s">
        <v>513</v>
      </c>
    </row>
    <row r="81" spans="1:11" ht="14.1" customHeight="1" x14ac:dyDescent="0.2">
      <c r="A81" s="310" t="s">
        <v>321</v>
      </c>
      <c r="B81" s="311" t="s">
        <v>333</v>
      </c>
      <c r="C81" s="312"/>
      <c r="D81" s="125">
        <v>3.7570073307460112</v>
      </c>
      <c r="E81" s="143">
        <v>697</v>
      </c>
      <c r="F81" s="144">
        <v>730</v>
      </c>
      <c r="G81" s="144">
        <v>720</v>
      </c>
      <c r="H81" s="144">
        <v>732</v>
      </c>
      <c r="I81" s="145">
        <v>697</v>
      </c>
      <c r="J81" s="143">
        <v>0</v>
      </c>
      <c r="K81" s="146">
        <v>0</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7583</v>
      </c>
      <c r="G12" s="536">
        <v>7678</v>
      </c>
      <c r="H12" s="536">
        <v>9272</v>
      </c>
      <c r="I12" s="536">
        <v>7084</v>
      </c>
      <c r="J12" s="537">
        <v>7390</v>
      </c>
      <c r="K12" s="538">
        <v>193</v>
      </c>
      <c r="L12" s="349">
        <v>2.6116373477672532</v>
      </c>
    </row>
    <row r="13" spans="1:17" s="110" customFormat="1" ht="15" customHeight="1" x14ac:dyDescent="0.2">
      <c r="A13" s="350" t="s">
        <v>344</v>
      </c>
      <c r="B13" s="351" t="s">
        <v>345</v>
      </c>
      <c r="C13" s="347"/>
      <c r="D13" s="347"/>
      <c r="E13" s="348"/>
      <c r="F13" s="536">
        <v>3968</v>
      </c>
      <c r="G13" s="536">
        <v>3927</v>
      </c>
      <c r="H13" s="536">
        <v>4771</v>
      </c>
      <c r="I13" s="536">
        <v>3617</v>
      </c>
      <c r="J13" s="537">
        <v>3760</v>
      </c>
      <c r="K13" s="538">
        <v>208</v>
      </c>
      <c r="L13" s="349">
        <v>5.5319148936170217</v>
      </c>
    </row>
    <row r="14" spans="1:17" s="110" customFormat="1" ht="22.5" customHeight="1" x14ac:dyDescent="0.2">
      <c r="A14" s="350"/>
      <c r="B14" s="351" t="s">
        <v>346</v>
      </c>
      <c r="C14" s="347"/>
      <c r="D14" s="347"/>
      <c r="E14" s="348"/>
      <c r="F14" s="536">
        <v>3615</v>
      </c>
      <c r="G14" s="536">
        <v>3751</v>
      </c>
      <c r="H14" s="536">
        <v>4501</v>
      </c>
      <c r="I14" s="536">
        <v>3467</v>
      </c>
      <c r="J14" s="537">
        <v>3630</v>
      </c>
      <c r="K14" s="538">
        <v>-15</v>
      </c>
      <c r="L14" s="349">
        <v>-0.41322314049586778</v>
      </c>
    </row>
    <row r="15" spans="1:17" s="110" customFormat="1" ht="15" customHeight="1" x14ac:dyDescent="0.2">
      <c r="A15" s="350" t="s">
        <v>347</v>
      </c>
      <c r="B15" s="351" t="s">
        <v>108</v>
      </c>
      <c r="C15" s="347"/>
      <c r="D15" s="347"/>
      <c r="E15" s="348"/>
      <c r="F15" s="536">
        <v>1557</v>
      </c>
      <c r="G15" s="536">
        <v>1961</v>
      </c>
      <c r="H15" s="536">
        <v>3241</v>
      </c>
      <c r="I15" s="536">
        <v>1572</v>
      </c>
      <c r="J15" s="537">
        <v>1736</v>
      </c>
      <c r="K15" s="538">
        <v>-179</v>
      </c>
      <c r="L15" s="349">
        <v>-10.311059907834101</v>
      </c>
    </row>
    <row r="16" spans="1:17" s="110" customFormat="1" ht="15" customHeight="1" x14ac:dyDescent="0.2">
      <c r="A16" s="350"/>
      <c r="B16" s="351" t="s">
        <v>109</v>
      </c>
      <c r="C16" s="347"/>
      <c r="D16" s="347"/>
      <c r="E16" s="348"/>
      <c r="F16" s="536">
        <v>5394</v>
      </c>
      <c r="G16" s="536">
        <v>5170</v>
      </c>
      <c r="H16" s="536">
        <v>5454</v>
      </c>
      <c r="I16" s="536">
        <v>4943</v>
      </c>
      <c r="J16" s="537">
        <v>5072</v>
      </c>
      <c r="K16" s="538">
        <v>322</v>
      </c>
      <c r="L16" s="349">
        <v>6.3485804416403786</v>
      </c>
    </row>
    <row r="17" spans="1:12" s="110" customFormat="1" ht="15" customHeight="1" x14ac:dyDescent="0.2">
      <c r="A17" s="350"/>
      <c r="B17" s="351" t="s">
        <v>110</v>
      </c>
      <c r="C17" s="347"/>
      <c r="D17" s="347"/>
      <c r="E17" s="348"/>
      <c r="F17" s="536">
        <v>528</v>
      </c>
      <c r="G17" s="536">
        <v>430</v>
      </c>
      <c r="H17" s="536">
        <v>453</v>
      </c>
      <c r="I17" s="536">
        <v>472</v>
      </c>
      <c r="J17" s="537">
        <v>484</v>
      </c>
      <c r="K17" s="538">
        <v>44</v>
      </c>
      <c r="L17" s="349">
        <v>9.0909090909090917</v>
      </c>
    </row>
    <row r="18" spans="1:12" s="110" customFormat="1" ht="15" customHeight="1" x14ac:dyDescent="0.2">
      <c r="A18" s="350"/>
      <c r="B18" s="351" t="s">
        <v>111</v>
      </c>
      <c r="C18" s="347"/>
      <c r="D18" s="347"/>
      <c r="E18" s="348"/>
      <c r="F18" s="536">
        <v>104</v>
      </c>
      <c r="G18" s="536">
        <v>117</v>
      </c>
      <c r="H18" s="536">
        <v>124</v>
      </c>
      <c r="I18" s="536">
        <v>97</v>
      </c>
      <c r="J18" s="537">
        <v>98</v>
      </c>
      <c r="K18" s="538">
        <v>6</v>
      </c>
      <c r="L18" s="349">
        <v>6.1224489795918364</v>
      </c>
    </row>
    <row r="19" spans="1:12" s="110" customFormat="1" ht="15" customHeight="1" x14ac:dyDescent="0.2">
      <c r="A19" s="118" t="s">
        <v>113</v>
      </c>
      <c r="B19" s="119" t="s">
        <v>181</v>
      </c>
      <c r="C19" s="347"/>
      <c r="D19" s="347"/>
      <c r="E19" s="348"/>
      <c r="F19" s="536">
        <v>3910</v>
      </c>
      <c r="G19" s="536">
        <v>3758</v>
      </c>
      <c r="H19" s="536">
        <v>5382</v>
      </c>
      <c r="I19" s="536">
        <v>3751</v>
      </c>
      <c r="J19" s="537">
        <v>4152</v>
      </c>
      <c r="K19" s="538">
        <v>-242</v>
      </c>
      <c r="L19" s="349">
        <v>-5.8285163776493256</v>
      </c>
    </row>
    <row r="20" spans="1:12" s="110" customFormat="1" ht="15" customHeight="1" x14ac:dyDescent="0.2">
      <c r="A20" s="118"/>
      <c r="B20" s="119" t="s">
        <v>182</v>
      </c>
      <c r="C20" s="347"/>
      <c r="D20" s="347"/>
      <c r="E20" s="348"/>
      <c r="F20" s="536">
        <v>3673</v>
      </c>
      <c r="G20" s="536">
        <v>3920</v>
      </c>
      <c r="H20" s="536">
        <v>3890</v>
      </c>
      <c r="I20" s="536">
        <v>3333</v>
      </c>
      <c r="J20" s="537">
        <v>3238</v>
      </c>
      <c r="K20" s="538">
        <v>435</v>
      </c>
      <c r="L20" s="349">
        <v>13.434218653489809</v>
      </c>
    </row>
    <row r="21" spans="1:12" s="110" customFormat="1" ht="15" customHeight="1" x14ac:dyDescent="0.2">
      <c r="A21" s="118" t="s">
        <v>113</v>
      </c>
      <c r="B21" s="119" t="s">
        <v>116</v>
      </c>
      <c r="C21" s="347"/>
      <c r="D21" s="347"/>
      <c r="E21" s="348"/>
      <c r="F21" s="536">
        <v>5642</v>
      </c>
      <c r="G21" s="536">
        <v>5683</v>
      </c>
      <c r="H21" s="536">
        <v>7051</v>
      </c>
      <c r="I21" s="536">
        <v>5188</v>
      </c>
      <c r="J21" s="537">
        <v>5475</v>
      </c>
      <c r="K21" s="538">
        <v>167</v>
      </c>
      <c r="L21" s="349">
        <v>3.0502283105022832</v>
      </c>
    </row>
    <row r="22" spans="1:12" s="110" customFormat="1" ht="15" customHeight="1" x14ac:dyDescent="0.2">
      <c r="A22" s="118"/>
      <c r="B22" s="119" t="s">
        <v>117</v>
      </c>
      <c r="C22" s="347"/>
      <c r="D22" s="347"/>
      <c r="E22" s="348"/>
      <c r="F22" s="536">
        <v>1929</v>
      </c>
      <c r="G22" s="536">
        <v>1985</v>
      </c>
      <c r="H22" s="536">
        <v>2218</v>
      </c>
      <c r="I22" s="536">
        <v>1885</v>
      </c>
      <c r="J22" s="537">
        <v>1910</v>
      </c>
      <c r="K22" s="538">
        <v>19</v>
      </c>
      <c r="L22" s="349">
        <v>0.99476439790575921</v>
      </c>
    </row>
    <row r="23" spans="1:12" s="110" customFormat="1" ht="15" customHeight="1" x14ac:dyDescent="0.2">
      <c r="A23" s="352" t="s">
        <v>347</v>
      </c>
      <c r="B23" s="353" t="s">
        <v>193</v>
      </c>
      <c r="C23" s="354"/>
      <c r="D23" s="354"/>
      <c r="E23" s="355"/>
      <c r="F23" s="539">
        <v>153</v>
      </c>
      <c r="G23" s="539">
        <v>521</v>
      </c>
      <c r="H23" s="539">
        <v>1204</v>
      </c>
      <c r="I23" s="539">
        <v>248</v>
      </c>
      <c r="J23" s="540">
        <v>351</v>
      </c>
      <c r="K23" s="541">
        <v>-198</v>
      </c>
      <c r="L23" s="356">
        <v>-56.410256410256409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54.8</v>
      </c>
      <c r="G25" s="542">
        <v>57.5</v>
      </c>
      <c r="H25" s="542">
        <v>58.6</v>
      </c>
      <c r="I25" s="542">
        <v>55.8</v>
      </c>
      <c r="J25" s="542">
        <v>54.2</v>
      </c>
      <c r="K25" s="543" t="s">
        <v>349</v>
      </c>
      <c r="L25" s="364">
        <v>0.59999999999999432</v>
      </c>
    </row>
    <row r="26" spans="1:12" s="110" customFormat="1" ht="15" customHeight="1" x14ac:dyDescent="0.2">
      <c r="A26" s="365" t="s">
        <v>105</v>
      </c>
      <c r="B26" s="366" t="s">
        <v>345</v>
      </c>
      <c r="C26" s="362"/>
      <c r="D26" s="362"/>
      <c r="E26" s="363"/>
      <c r="F26" s="542">
        <v>56.7</v>
      </c>
      <c r="G26" s="542">
        <v>57.3</v>
      </c>
      <c r="H26" s="542">
        <v>59.2</v>
      </c>
      <c r="I26" s="542">
        <v>55.4</v>
      </c>
      <c r="J26" s="544">
        <v>52.8</v>
      </c>
      <c r="K26" s="543" t="s">
        <v>349</v>
      </c>
      <c r="L26" s="364">
        <v>3.9000000000000057</v>
      </c>
    </row>
    <row r="27" spans="1:12" s="110" customFormat="1" ht="15" customHeight="1" x14ac:dyDescent="0.2">
      <c r="A27" s="365"/>
      <c r="B27" s="366" t="s">
        <v>346</v>
      </c>
      <c r="C27" s="362"/>
      <c r="D27" s="362"/>
      <c r="E27" s="363"/>
      <c r="F27" s="542">
        <v>52.6</v>
      </c>
      <c r="G27" s="542">
        <v>57.7</v>
      </c>
      <c r="H27" s="542">
        <v>57.9</v>
      </c>
      <c r="I27" s="542">
        <v>56.1</v>
      </c>
      <c r="J27" s="542">
        <v>55.7</v>
      </c>
      <c r="K27" s="543" t="s">
        <v>349</v>
      </c>
      <c r="L27" s="364">
        <v>-3.1000000000000014</v>
      </c>
    </row>
    <row r="28" spans="1:12" s="110" customFormat="1" ht="15" customHeight="1" x14ac:dyDescent="0.2">
      <c r="A28" s="365" t="s">
        <v>113</v>
      </c>
      <c r="B28" s="366" t="s">
        <v>108</v>
      </c>
      <c r="C28" s="362"/>
      <c r="D28" s="362"/>
      <c r="E28" s="363"/>
      <c r="F28" s="542">
        <v>59.9</v>
      </c>
      <c r="G28" s="542">
        <v>61.5</v>
      </c>
      <c r="H28" s="542">
        <v>59.6</v>
      </c>
      <c r="I28" s="542">
        <v>59.6</v>
      </c>
      <c r="J28" s="542">
        <v>62.8</v>
      </c>
      <c r="K28" s="543" t="s">
        <v>349</v>
      </c>
      <c r="L28" s="364">
        <v>-2.8999999999999986</v>
      </c>
    </row>
    <row r="29" spans="1:12" s="110" customFormat="1" ht="11.25" x14ac:dyDescent="0.2">
      <c r="A29" s="365"/>
      <c r="B29" s="366" t="s">
        <v>109</v>
      </c>
      <c r="C29" s="362"/>
      <c r="D29" s="362"/>
      <c r="E29" s="363"/>
      <c r="F29" s="542">
        <v>54.4</v>
      </c>
      <c r="G29" s="542">
        <v>57</v>
      </c>
      <c r="H29" s="542">
        <v>58.3</v>
      </c>
      <c r="I29" s="542">
        <v>55.2</v>
      </c>
      <c r="J29" s="544">
        <v>52.3</v>
      </c>
      <c r="K29" s="543" t="s">
        <v>349</v>
      </c>
      <c r="L29" s="364">
        <v>2.1000000000000014</v>
      </c>
    </row>
    <row r="30" spans="1:12" s="110" customFormat="1" ht="15" customHeight="1" x14ac:dyDescent="0.2">
      <c r="A30" s="365"/>
      <c r="B30" s="366" t="s">
        <v>110</v>
      </c>
      <c r="C30" s="362"/>
      <c r="D30" s="362"/>
      <c r="E30" s="363"/>
      <c r="F30" s="542">
        <v>42.8</v>
      </c>
      <c r="G30" s="542">
        <v>45.7</v>
      </c>
      <c r="H30" s="542">
        <v>53.2</v>
      </c>
      <c r="I30" s="542">
        <v>46.3</v>
      </c>
      <c r="J30" s="542">
        <v>46.1</v>
      </c>
      <c r="K30" s="543" t="s">
        <v>349</v>
      </c>
      <c r="L30" s="364">
        <v>-3.3000000000000043</v>
      </c>
    </row>
    <row r="31" spans="1:12" s="110" customFormat="1" ht="15" customHeight="1" x14ac:dyDescent="0.2">
      <c r="A31" s="365"/>
      <c r="B31" s="366" t="s">
        <v>111</v>
      </c>
      <c r="C31" s="362"/>
      <c r="D31" s="362"/>
      <c r="E31" s="363"/>
      <c r="F31" s="542">
        <v>69.2</v>
      </c>
      <c r="G31" s="542">
        <v>74.400000000000006</v>
      </c>
      <c r="H31" s="542">
        <v>75.8</v>
      </c>
      <c r="I31" s="542">
        <v>77.3</v>
      </c>
      <c r="J31" s="542">
        <v>68.400000000000006</v>
      </c>
      <c r="K31" s="543" t="s">
        <v>349</v>
      </c>
      <c r="L31" s="364">
        <v>0.79999999999999716</v>
      </c>
    </row>
    <row r="32" spans="1:12" s="110" customFormat="1" ht="15" customHeight="1" x14ac:dyDescent="0.2">
      <c r="A32" s="367" t="s">
        <v>113</v>
      </c>
      <c r="B32" s="368" t="s">
        <v>181</v>
      </c>
      <c r="C32" s="362"/>
      <c r="D32" s="362"/>
      <c r="E32" s="363"/>
      <c r="F32" s="542">
        <v>42.5</v>
      </c>
      <c r="G32" s="542">
        <v>42.3</v>
      </c>
      <c r="H32" s="542">
        <v>46.6</v>
      </c>
      <c r="I32" s="542">
        <v>44.8</v>
      </c>
      <c r="J32" s="544">
        <v>45.1</v>
      </c>
      <c r="K32" s="543" t="s">
        <v>349</v>
      </c>
      <c r="L32" s="364">
        <v>-2.6000000000000014</v>
      </c>
    </row>
    <row r="33" spans="1:12" s="110" customFormat="1" ht="15" customHeight="1" x14ac:dyDescent="0.2">
      <c r="A33" s="367"/>
      <c r="B33" s="368" t="s">
        <v>182</v>
      </c>
      <c r="C33" s="362"/>
      <c r="D33" s="362"/>
      <c r="E33" s="363"/>
      <c r="F33" s="542">
        <v>67.2</v>
      </c>
      <c r="G33" s="542">
        <v>69.8</v>
      </c>
      <c r="H33" s="542">
        <v>70.599999999999994</v>
      </c>
      <c r="I33" s="542">
        <v>67.2</v>
      </c>
      <c r="J33" s="542">
        <v>64.7</v>
      </c>
      <c r="K33" s="543" t="s">
        <v>349</v>
      </c>
      <c r="L33" s="364">
        <v>2.5</v>
      </c>
    </row>
    <row r="34" spans="1:12" s="369" customFormat="1" ht="15" customHeight="1" x14ac:dyDescent="0.2">
      <c r="A34" s="367" t="s">
        <v>113</v>
      </c>
      <c r="B34" s="368" t="s">
        <v>116</v>
      </c>
      <c r="C34" s="362"/>
      <c r="D34" s="362"/>
      <c r="E34" s="363"/>
      <c r="F34" s="542">
        <v>52.8</v>
      </c>
      <c r="G34" s="542">
        <v>55.9</v>
      </c>
      <c r="H34" s="542">
        <v>57.6</v>
      </c>
      <c r="I34" s="542">
        <v>54.3</v>
      </c>
      <c r="J34" s="542">
        <v>52.2</v>
      </c>
      <c r="K34" s="543" t="s">
        <v>349</v>
      </c>
      <c r="L34" s="364">
        <v>0.59999999999999432</v>
      </c>
    </row>
    <row r="35" spans="1:12" s="369" customFormat="1" ht="11.25" x14ac:dyDescent="0.2">
      <c r="A35" s="370"/>
      <c r="B35" s="371" t="s">
        <v>117</v>
      </c>
      <c r="C35" s="372"/>
      <c r="D35" s="372"/>
      <c r="E35" s="373"/>
      <c r="F35" s="545">
        <v>60.4</v>
      </c>
      <c r="G35" s="545">
        <v>62</v>
      </c>
      <c r="H35" s="545">
        <v>61.5</v>
      </c>
      <c r="I35" s="545">
        <v>59.5</v>
      </c>
      <c r="J35" s="546">
        <v>59.5</v>
      </c>
      <c r="K35" s="547" t="s">
        <v>349</v>
      </c>
      <c r="L35" s="374">
        <v>0.89999999999999858</v>
      </c>
    </row>
    <row r="36" spans="1:12" s="369" customFormat="1" ht="15.95" customHeight="1" x14ac:dyDescent="0.2">
      <c r="A36" s="375" t="s">
        <v>350</v>
      </c>
      <c r="B36" s="376"/>
      <c r="C36" s="377"/>
      <c r="D36" s="376"/>
      <c r="E36" s="378"/>
      <c r="F36" s="548">
        <v>7342</v>
      </c>
      <c r="G36" s="548">
        <v>7014</v>
      </c>
      <c r="H36" s="548">
        <v>7630</v>
      </c>
      <c r="I36" s="548">
        <v>6753</v>
      </c>
      <c r="J36" s="548">
        <v>6947</v>
      </c>
      <c r="K36" s="549">
        <v>395</v>
      </c>
      <c r="L36" s="380">
        <v>5.6859075860083488</v>
      </c>
    </row>
    <row r="37" spans="1:12" s="369" customFormat="1" ht="15.95" customHeight="1" x14ac:dyDescent="0.2">
      <c r="A37" s="381"/>
      <c r="B37" s="382" t="s">
        <v>113</v>
      </c>
      <c r="C37" s="382" t="s">
        <v>351</v>
      </c>
      <c r="D37" s="382"/>
      <c r="E37" s="383"/>
      <c r="F37" s="548">
        <v>4023</v>
      </c>
      <c r="G37" s="548">
        <v>4032</v>
      </c>
      <c r="H37" s="548">
        <v>4471</v>
      </c>
      <c r="I37" s="548">
        <v>3765</v>
      </c>
      <c r="J37" s="548">
        <v>3764</v>
      </c>
      <c r="K37" s="549">
        <v>259</v>
      </c>
      <c r="L37" s="380">
        <v>6.8809776833156215</v>
      </c>
    </row>
    <row r="38" spans="1:12" s="369" customFormat="1" ht="15.95" customHeight="1" x14ac:dyDescent="0.2">
      <c r="A38" s="381"/>
      <c r="B38" s="384" t="s">
        <v>105</v>
      </c>
      <c r="C38" s="384" t="s">
        <v>106</v>
      </c>
      <c r="D38" s="385"/>
      <c r="E38" s="383"/>
      <c r="F38" s="548">
        <v>3845</v>
      </c>
      <c r="G38" s="548">
        <v>3651</v>
      </c>
      <c r="H38" s="548">
        <v>3987</v>
      </c>
      <c r="I38" s="548">
        <v>3498</v>
      </c>
      <c r="J38" s="550">
        <v>3617</v>
      </c>
      <c r="K38" s="549">
        <v>228</v>
      </c>
      <c r="L38" s="380">
        <v>6.3035664915675973</v>
      </c>
    </row>
    <row r="39" spans="1:12" s="369" customFormat="1" ht="15.95" customHeight="1" x14ac:dyDescent="0.2">
      <c r="A39" s="381"/>
      <c r="B39" s="385"/>
      <c r="C39" s="382" t="s">
        <v>352</v>
      </c>
      <c r="D39" s="385"/>
      <c r="E39" s="383"/>
      <c r="F39" s="548">
        <v>2182</v>
      </c>
      <c r="G39" s="548">
        <v>2092</v>
      </c>
      <c r="H39" s="548">
        <v>2362</v>
      </c>
      <c r="I39" s="548">
        <v>1938</v>
      </c>
      <c r="J39" s="548">
        <v>1908</v>
      </c>
      <c r="K39" s="549">
        <v>274</v>
      </c>
      <c r="L39" s="380">
        <v>14.360587002096436</v>
      </c>
    </row>
    <row r="40" spans="1:12" s="369" customFormat="1" ht="15.95" customHeight="1" x14ac:dyDescent="0.2">
      <c r="A40" s="381"/>
      <c r="B40" s="384"/>
      <c r="C40" s="384" t="s">
        <v>107</v>
      </c>
      <c r="D40" s="385"/>
      <c r="E40" s="383"/>
      <c r="F40" s="548">
        <v>3497</v>
      </c>
      <c r="G40" s="548">
        <v>3363</v>
      </c>
      <c r="H40" s="548">
        <v>3643</v>
      </c>
      <c r="I40" s="548">
        <v>3255</v>
      </c>
      <c r="J40" s="548">
        <v>3330</v>
      </c>
      <c r="K40" s="549">
        <v>167</v>
      </c>
      <c r="L40" s="380">
        <v>5.015015015015015</v>
      </c>
    </row>
    <row r="41" spans="1:12" s="369" customFormat="1" ht="24" customHeight="1" x14ac:dyDescent="0.2">
      <c r="A41" s="381"/>
      <c r="B41" s="385"/>
      <c r="C41" s="382" t="s">
        <v>352</v>
      </c>
      <c r="D41" s="385"/>
      <c r="E41" s="383"/>
      <c r="F41" s="548">
        <v>1841</v>
      </c>
      <c r="G41" s="548">
        <v>1940</v>
      </c>
      <c r="H41" s="548">
        <v>2109</v>
      </c>
      <c r="I41" s="548">
        <v>1827</v>
      </c>
      <c r="J41" s="550">
        <v>1856</v>
      </c>
      <c r="K41" s="549">
        <v>-15</v>
      </c>
      <c r="L41" s="380">
        <v>-0.80818965517241381</v>
      </c>
    </row>
    <row r="42" spans="1:12" s="110" customFormat="1" ht="15" customHeight="1" x14ac:dyDescent="0.2">
      <c r="A42" s="381"/>
      <c r="B42" s="384" t="s">
        <v>113</v>
      </c>
      <c r="C42" s="384" t="s">
        <v>353</v>
      </c>
      <c r="D42" s="385"/>
      <c r="E42" s="383"/>
      <c r="F42" s="548">
        <v>1370</v>
      </c>
      <c r="G42" s="548">
        <v>1422</v>
      </c>
      <c r="H42" s="548">
        <v>1791</v>
      </c>
      <c r="I42" s="548">
        <v>1342</v>
      </c>
      <c r="J42" s="548">
        <v>1391</v>
      </c>
      <c r="K42" s="549">
        <v>-21</v>
      </c>
      <c r="L42" s="380">
        <v>-1.5097052480230051</v>
      </c>
    </row>
    <row r="43" spans="1:12" s="110" customFormat="1" ht="15" customHeight="1" x14ac:dyDescent="0.2">
      <c r="A43" s="381"/>
      <c r="B43" s="385"/>
      <c r="C43" s="382" t="s">
        <v>352</v>
      </c>
      <c r="D43" s="385"/>
      <c r="E43" s="383"/>
      <c r="F43" s="548">
        <v>821</v>
      </c>
      <c r="G43" s="548">
        <v>874</v>
      </c>
      <c r="H43" s="548">
        <v>1067</v>
      </c>
      <c r="I43" s="548">
        <v>800</v>
      </c>
      <c r="J43" s="548">
        <v>873</v>
      </c>
      <c r="K43" s="549">
        <v>-52</v>
      </c>
      <c r="L43" s="380">
        <v>-5.9564719358533793</v>
      </c>
    </row>
    <row r="44" spans="1:12" s="110" customFormat="1" ht="15" customHeight="1" x14ac:dyDescent="0.2">
      <c r="A44" s="381"/>
      <c r="B44" s="384"/>
      <c r="C44" s="366" t="s">
        <v>109</v>
      </c>
      <c r="D44" s="385"/>
      <c r="E44" s="383"/>
      <c r="F44" s="548">
        <v>5340</v>
      </c>
      <c r="G44" s="548">
        <v>5046</v>
      </c>
      <c r="H44" s="548">
        <v>5262</v>
      </c>
      <c r="I44" s="548">
        <v>4843</v>
      </c>
      <c r="J44" s="550">
        <v>4976</v>
      </c>
      <c r="K44" s="549">
        <v>364</v>
      </c>
      <c r="L44" s="380">
        <v>7.315112540192926</v>
      </c>
    </row>
    <row r="45" spans="1:12" s="110" customFormat="1" ht="15" customHeight="1" x14ac:dyDescent="0.2">
      <c r="A45" s="381"/>
      <c r="B45" s="385"/>
      <c r="C45" s="382" t="s">
        <v>352</v>
      </c>
      <c r="D45" s="385"/>
      <c r="E45" s="383"/>
      <c r="F45" s="548">
        <v>2904</v>
      </c>
      <c r="G45" s="548">
        <v>2875</v>
      </c>
      <c r="H45" s="548">
        <v>3069</v>
      </c>
      <c r="I45" s="548">
        <v>2672</v>
      </c>
      <c r="J45" s="548">
        <v>2602</v>
      </c>
      <c r="K45" s="549">
        <v>302</v>
      </c>
      <c r="L45" s="380">
        <v>11.606456571867794</v>
      </c>
    </row>
    <row r="46" spans="1:12" s="110" customFormat="1" ht="15" customHeight="1" x14ac:dyDescent="0.2">
      <c r="A46" s="381"/>
      <c r="B46" s="384"/>
      <c r="C46" s="366" t="s">
        <v>110</v>
      </c>
      <c r="D46" s="385"/>
      <c r="E46" s="383"/>
      <c r="F46" s="548">
        <v>528</v>
      </c>
      <c r="G46" s="548">
        <v>429</v>
      </c>
      <c r="H46" s="548">
        <v>453</v>
      </c>
      <c r="I46" s="548">
        <v>471</v>
      </c>
      <c r="J46" s="548">
        <v>482</v>
      </c>
      <c r="K46" s="549">
        <v>46</v>
      </c>
      <c r="L46" s="380">
        <v>9.5435684647302903</v>
      </c>
    </row>
    <row r="47" spans="1:12" s="110" customFormat="1" ht="15" customHeight="1" x14ac:dyDescent="0.2">
      <c r="A47" s="381"/>
      <c r="B47" s="385"/>
      <c r="C47" s="382" t="s">
        <v>352</v>
      </c>
      <c r="D47" s="385"/>
      <c r="E47" s="383"/>
      <c r="F47" s="548">
        <v>226</v>
      </c>
      <c r="G47" s="548">
        <v>196</v>
      </c>
      <c r="H47" s="548">
        <v>241</v>
      </c>
      <c r="I47" s="548">
        <v>218</v>
      </c>
      <c r="J47" s="550">
        <v>222</v>
      </c>
      <c r="K47" s="549">
        <v>4</v>
      </c>
      <c r="L47" s="380">
        <v>1.8018018018018018</v>
      </c>
    </row>
    <row r="48" spans="1:12" s="110" customFormat="1" ht="15" customHeight="1" x14ac:dyDescent="0.2">
      <c r="A48" s="381"/>
      <c r="B48" s="385"/>
      <c r="C48" s="366" t="s">
        <v>111</v>
      </c>
      <c r="D48" s="386"/>
      <c r="E48" s="387"/>
      <c r="F48" s="548">
        <v>104</v>
      </c>
      <c r="G48" s="548">
        <v>117</v>
      </c>
      <c r="H48" s="548">
        <v>124</v>
      </c>
      <c r="I48" s="548">
        <v>97</v>
      </c>
      <c r="J48" s="548">
        <v>98</v>
      </c>
      <c r="K48" s="549">
        <v>6</v>
      </c>
      <c r="L48" s="380">
        <v>6.1224489795918364</v>
      </c>
    </row>
    <row r="49" spans="1:12" s="110" customFormat="1" ht="15" customHeight="1" x14ac:dyDescent="0.2">
      <c r="A49" s="381"/>
      <c r="B49" s="385"/>
      <c r="C49" s="382" t="s">
        <v>352</v>
      </c>
      <c r="D49" s="385"/>
      <c r="E49" s="383"/>
      <c r="F49" s="548">
        <v>72</v>
      </c>
      <c r="G49" s="548">
        <v>87</v>
      </c>
      <c r="H49" s="548">
        <v>94</v>
      </c>
      <c r="I49" s="548">
        <v>75</v>
      </c>
      <c r="J49" s="548">
        <v>67</v>
      </c>
      <c r="K49" s="549">
        <v>5</v>
      </c>
      <c r="L49" s="380">
        <v>7.4626865671641793</v>
      </c>
    </row>
    <row r="50" spans="1:12" s="110" customFormat="1" ht="15" customHeight="1" x14ac:dyDescent="0.2">
      <c r="A50" s="381"/>
      <c r="B50" s="384" t="s">
        <v>113</v>
      </c>
      <c r="C50" s="382" t="s">
        <v>181</v>
      </c>
      <c r="D50" s="385"/>
      <c r="E50" s="383"/>
      <c r="F50" s="548">
        <v>3690</v>
      </c>
      <c r="G50" s="548">
        <v>3144</v>
      </c>
      <c r="H50" s="548">
        <v>3814</v>
      </c>
      <c r="I50" s="548">
        <v>3448</v>
      </c>
      <c r="J50" s="550">
        <v>3734</v>
      </c>
      <c r="K50" s="549">
        <v>-44</v>
      </c>
      <c r="L50" s="380">
        <v>-1.1783610069630424</v>
      </c>
    </row>
    <row r="51" spans="1:12" s="110" customFormat="1" ht="15" customHeight="1" x14ac:dyDescent="0.2">
      <c r="A51" s="381"/>
      <c r="B51" s="385"/>
      <c r="C51" s="382" t="s">
        <v>352</v>
      </c>
      <c r="D51" s="385"/>
      <c r="E51" s="383"/>
      <c r="F51" s="548">
        <v>1568</v>
      </c>
      <c r="G51" s="548">
        <v>1330</v>
      </c>
      <c r="H51" s="548">
        <v>1778</v>
      </c>
      <c r="I51" s="548">
        <v>1545</v>
      </c>
      <c r="J51" s="548">
        <v>1684</v>
      </c>
      <c r="K51" s="549">
        <v>-116</v>
      </c>
      <c r="L51" s="380">
        <v>-6.8883610451306412</v>
      </c>
    </row>
    <row r="52" spans="1:12" s="110" customFormat="1" ht="15" customHeight="1" x14ac:dyDescent="0.2">
      <c r="A52" s="381"/>
      <c r="B52" s="384"/>
      <c r="C52" s="382" t="s">
        <v>182</v>
      </c>
      <c r="D52" s="385"/>
      <c r="E52" s="383"/>
      <c r="F52" s="548">
        <v>3652</v>
      </c>
      <c r="G52" s="548">
        <v>3870</v>
      </c>
      <c r="H52" s="548">
        <v>3816</v>
      </c>
      <c r="I52" s="548">
        <v>3305</v>
      </c>
      <c r="J52" s="548">
        <v>3213</v>
      </c>
      <c r="K52" s="549">
        <v>439</v>
      </c>
      <c r="L52" s="380">
        <v>13.663243075007781</v>
      </c>
    </row>
    <row r="53" spans="1:12" s="269" customFormat="1" ht="11.25" customHeight="1" x14ac:dyDescent="0.2">
      <c r="A53" s="381"/>
      <c r="B53" s="385"/>
      <c r="C53" s="382" t="s">
        <v>352</v>
      </c>
      <c r="D53" s="385"/>
      <c r="E53" s="383"/>
      <c r="F53" s="548">
        <v>2455</v>
      </c>
      <c r="G53" s="548">
        <v>2702</v>
      </c>
      <c r="H53" s="548">
        <v>2693</v>
      </c>
      <c r="I53" s="548">
        <v>2220</v>
      </c>
      <c r="J53" s="550">
        <v>2080</v>
      </c>
      <c r="K53" s="549">
        <v>375</v>
      </c>
      <c r="L53" s="380">
        <v>18.028846153846153</v>
      </c>
    </row>
    <row r="54" spans="1:12" s="151" customFormat="1" ht="12.75" customHeight="1" x14ac:dyDescent="0.2">
      <c r="A54" s="381"/>
      <c r="B54" s="384" t="s">
        <v>113</v>
      </c>
      <c r="C54" s="384" t="s">
        <v>116</v>
      </c>
      <c r="D54" s="385"/>
      <c r="E54" s="383"/>
      <c r="F54" s="548">
        <v>5458</v>
      </c>
      <c r="G54" s="548">
        <v>5162</v>
      </c>
      <c r="H54" s="548">
        <v>5663</v>
      </c>
      <c r="I54" s="548">
        <v>4920</v>
      </c>
      <c r="J54" s="548">
        <v>5093</v>
      </c>
      <c r="K54" s="549">
        <v>365</v>
      </c>
      <c r="L54" s="380">
        <v>7.1666993913214219</v>
      </c>
    </row>
    <row r="55" spans="1:12" ht="11.25" x14ac:dyDescent="0.2">
      <c r="A55" s="381"/>
      <c r="B55" s="385"/>
      <c r="C55" s="382" t="s">
        <v>352</v>
      </c>
      <c r="D55" s="385"/>
      <c r="E55" s="383"/>
      <c r="F55" s="548">
        <v>2881</v>
      </c>
      <c r="G55" s="548">
        <v>2884</v>
      </c>
      <c r="H55" s="548">
        <v>3261</v>
      </c>
      <c r="I55" s="548">
        <v>2672</v>
      </c>
      <c r="J55" s="548">
        <v>2659</v>
      </c>
      <c r="K55" s="549">
        <v>222</v>
      </c>
      <c r="L55" s="380">
        <v>8.3490033847311018</v>
      </c>
    </row>
    <row r="56" spans="1:12" ht="14.25" customHeight="1" x14ac:dyDescent="0.2">
      <c r="A56" s="381"/>
      <c r="B56" s="385"/>
      <c r="C56" s="384" t="s">
        <v>117</v>
      </c>
      <c r="D56" s="385"/>
      <c r="E56" s="383"/>
      <c r="F56" s="548">
        <v>1872</v>
      </c>
      <c r="G56" s="548">
        <v>1844</v>
      </c>
      <c r="H56" s="548">
        <v>1965</v>
      </c>
      <c r="I56" s="548">
        <v>1822</v>
      </c>
      <c r="J56" s="548">
        <v>1849</v>
      </c>
      <c r="K56" s="549">
        <v>23</v>
      </c>
      <c r="L56" s="380">
        <v>1.2439156300703083</v>
      </c>
    </row>
    <row r="57" spans="1:12" ht="18.75" customHeight="1" x14ac:dyDescent="0.2">
      <c r="A57" s="388"/>
      <c r="B57" s="389"/>
      <c r="C57" s="390" t="s">
        <v>352</v>
      </c>
      <c r="D57" s="389"/>
      <c r="E57" s="391"/>
      <c r="F57" s="551">
        <v>1131</v>
      </c>
      <c r="G57" s="552">
        <v>1144</v>
      </c>
      <c r="H57" s="552">
        <v>1208</v>
      </c>
      <c r="I57" s="552">
        <v>1085</v>
      </c>
      <c r="J57" s="552">
        <v>1101</v>
      </c>
      <c r="K57" s="553">
        <f t="shared" ref="K57" si="0">IF(OR(F57=".",J57=".")=TRUE,".",IF(OR(F57="*",J57="*")=TRUE,"*",IF(AND(F57="-",J57="-")=TRUE,"-",IF(AND(ISNUMBER(J57),ISNUMBER(F57))=TRUE,IF(F57-J57=0,0,F57-J57),IF(ISNUMBER(F57)=TRUE,F57,-J57)))))</f>
        <v>30</v>
      </c>
      <c r="L57" s="392">
        <f t="shared" ref="L57" si="1">IF(K57 =".",".",IF(K57 ="*","*",IF(K57="-","-",IF(K57=0,0,IF(OR(J57="-",J57=".",F57="-",F57=".")=TRUE,"X",IF(J57=0,"0,0",IF(ABS(K57*100/J57)&gt;250,".X",(K57*100/J57))))))))</f>
        <v>2.7247956403269753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7583</v>
      </c>
      <c r="E11" s="114">
        <v>7678</v>
      </c>
      <c r="F11" s="114">
        <v>9272</v>
      </c>
      <c r="G11" s="114">
        <v>7084</v>
      </c>
      <c r="H11" s="140">
        <v>7390</v>
      </c>
      <c r="I11" s="115">
        <v>193</v>
      </c>
      <c r="J11" s="116">
        <v>2.6116373477672532</v>
      </c>
    </row>
    <row r="12" spans="1:15" s="110" customFormat="1" ht="24.95" customHeight="1" x14ac:dyDescent="0.2">
      <c r="A12" s="193" t="s">
        <v>132</v>
      </c>
      <c r="B12" s="194" t="s">
        <v>133</v>
      </c>
      <c r="C12" s="113">
        <v>0.5143083212448899</v>
      </c>
      <c r="D12" s="115">
        <v>39</v>
      </c>
      <c r="E12" s="114">
        <v>23</v>
      </c>
      <c r="F12" s="114">
        <v>54</v>
      </c>
      <c r="G12" s="114">
        <v>58</v>
      </c>
      <c r="H12" s="140">
        <v>55</v>
      </c>
      <c r="I12" s="115">
        <v>-16</v>
      </c>
      <c r="J12" s="116">
        <v>-29.09090909090909</v>
      </c>
    </row>
    <row r="13" spans="1:15" s="110" customFormat="1" ht="24.95" customHeight="1" x14ac:dyDescent="0.2">
      <c r="A13" s="193" t="s">
        <v>134</v>
      </c>
      <c r="B13" s="199" t="s">
        <v>214</v>
      </c>
      <c r="C13" s="113">
        <v>0.54068310694975608</v>
      </c>
      <c r="D13" s="115">
        <v>41</v>
      </c>
      <c r="E13" s="114">
        <v>36</v>
      </c>
      <c r="F13" s="114">
        <v>50</v>
      </c>
      <c r="G13" s="114">
        <v>39</v>
      </c>
      <c r="H13" s="140">
        <v>42</v>
      </c>
      <c r="I13" s="115">
        <v>-1</v>
      </c>
      <c r="J13" s="116">
        <v>-2.3809523809523809</v>
      </c>
    </row>
    <row r="14" spans="1:15" s="287" customFormat="1" ht="24.95" customHeight="1" x14ac:dyDescent="0.2">
      <c r="A14" s="193" t="s">
        <v>215</v>
      </c>
      <c r="B14" s="199" t="s">
        <v>137</v>
      </c>
      <c r="C14" s="113">
        <v>5.3408941052353951</v>
      </c>
      <c r="D14" s="115">
        <v>405</v>
      </c>
      <c r="E14" s="114">
        <v>269</v>
      </c>
      <c r="F14" s="114">
        <v>506</v>
      </c>
      <c r="G14" s="114">
        <v>380</v>
      </c>
      <c r="H14" s="140">
        <v>434</v>
      </c>
      <c r="I14" s="115">
        <v>-29</v>
      </c>
      <c r="J14" s="116">
        <v>-6.6820276497695854</v>
      </c>
      <c r="K14" s="110"/>
      <c r="L14" s="110"/>
      <c r="M14" s="110"/>
      <c r="N14" s="110"/>
      <c r="O14" s="110"/>
    </row>
    <row r="15" spans="1:15" s="110" customFormat="1" ht="24.95" customHeight="1" x14ac:dyDescent="0.2">
      <c r="A15" s="193" t="s">
        <v>216</v>
      </c>
      <c r="B15" s="199" t="s">
        <v>217</v>
      </c>
      <c r="C15" s="113">
        <v>1.0945536067519452</v>
      </c>
      <c r="D15" s="115">
        <v>83</v>
      </c>
      <c r="E15" s="114">
        <v>57</v>
      </c>
      <c r="F15" s="114">
        <v>112</v>
      </c>
      <c r="G15" s="114">
        <v>79</v>
      </c>
      <c r="H15" s="140">
        <v>96</v>
      </c>
      <c r="I15" s="115">
        <v>-13</v>
      </c>
      <c r="J15" s="116">
        <v>-13.541666666666666</v>
      </c>
    </row>
    <row r="16" spans="1:15" s="287" customFormat="1" ht="24.95" customHeight="1" x14ac:dyDescent="0.2">
      <c r="A16" s="193" t="s">
        <v>218</v>
      </c>
      <c r="B16" s="199" t="s">
        <v>141</v>
      </c>
      <c r="C16" s="113">
        <v>2.4924172491098511</v>
      </c>
      <c r="D16" s="115">
        <v>189</v>
      </c>
      <c r="E16" s="114">
        <v>154</v>
      </c>
      <c r="F16" s="114">
        <v>299</v>
      </c>
      <c r="G16" s="114">
        <v>244</v>
      </c>
      <c r="H16" s="140">
        <v>264</v>
      </c>
      <c r="I16" s="115">
        <v>-75</v>
      </c>
      <c r="J16" s="116">
        <v>-28.40909090909091</v>
      </c>
      <c r="K16" s="110"/>
      <c r="L16" s="110"/>
      <c r="M16" s="110"/>
      <c r="N16" s="110"/>
      <c r="O16" s="110"/>
    </row>
    <row r="17" spans="1:15" s="110" customFormat="1" ht="24.95" customHeight="1" x14ac:dyDescent="0.2">
      <c r="A17" s="193" t="s">
        <v>142</v>
      </c>
      <c r="B17" s="199" t="s">
        <v>220</v>
      </c>
      <c r="C17" s="113">
        <v>1.7539232493735988</v>
      </c>
      <c r="D17" s="115">
        <v>133</v>
      </c>
      <c r="E17" s="114">
        <v>58</v>
      </c>
      <c r="F17" s="114">
        <v>95</v>
      </c>
      <c r="G17" s="114">
        <v>57</v>
      </c>
      <c r="H17" s="140">
        <v>74</v>
      </c>
      <c r="I17" s="115">
        <v>59</v>
      </c>
      <c r="J17" s="116">
        <v>79.729729729729726</v>
      </c>
    </row>
    <row r="18" spans="1:15" s="287" customFormat="1" ht="24.95" customHeight="1" x14ac:dyDescent="0.2">
      <c r="A18" s="201" t="s">
        <v>144</v>
      </c>
      <c r="B18" s="202" t="s">
        <v>145</v>
      </c>
      <c r="C18" s="113">
        <v>1.8857971778979297</v>
      </c>
      <c r="D18" s="115">
        <v>143</v>
      </c>
      <c r="E18" s="114">
        <v>115</v>
      </c>
      <c r="F18" s="114">
        <v>211</v>
      </c>
      <c r="G18" s="114">
        <v>112</v>
      </c>
      <c r="H18" s="140">
        <v>127</v>
      </c>
      <c r="I18" s="115">
        <v>16</v>
      </c>
      <c r="J18" s="116">
        <v>12.598425196850394</v>
      </c>
      <c r="K18" s="110"/>
      <c r="L18" s="110"/>
      <c r="M18" s="110"/>
      <c r="N18" s="110"/>
      <c r="O18" s="110"/>
    </row>
    <row r="19" spans="1:15" s="110" customFormat="1" ht="24.95" customHeight="1" x14ac:dyDescent="0.2">
      <c r="A19" s="193" t="s">
        <v>146</v>
      </c>
      <c r="B19" s="199" t="s">
        <v>147</v>
      </c>
      <c r="C19" s="113">
        <v>8.7036792826058296</v>
      </c>
      <c r="D19" s="115">
        <v>660</v>
      </c>
      <c r="E19" s="114">
        <v>884</v>
      </c>
      <c r="F19" s="114">
        <v>841</v>
      </c>
      <c r="G19" s="114">
        <v>548</v>
      </c>
      <c r="H19" s="140">
        <v>573</v>
      </c>
      <c r="I19" s="115">
        <v>87</v>
      </c>
      <c r="J19" s="116">
        <v>15.183246073298429</v>
      </c>
    </row>
    <row r="20" spans="1:15" s="287" customFormat="1" ht="24.95" customHeight="1" x14ac:dyDescent="0.2">
      <c r="A20" s="193" t="s">
        <v>148</v>
      </c>
      <c r="B20" s="199" t="s">
        <v>149</v>
      </c>
      <c r="C20" s="113">
        <v>2.0704206778319927</v>
      </c>
      <c r="D20" s="115">
        <v>157</v>
      </c>
      <c r="E20" s="114">
        <v>100</v>
      </c>
      <c r="F20" s="114">
        <v>179</v>
      </c>
      <c r="G20" s="114">
        <v>158</v>
      </c>
      <c r="H20" s="140">
        <v>159</v>
      </c>
      <c r="I20" s="115">
        <v>-2</v>
      </c>
      <c r="J20" s="116">
        <v>-1.2578616352201257</v>
      </c>
      <c r="K20" s="110"/>
      <c r="L20" s="110"/>
      <c r="M20" s="110"/>
      <c r="N20" s="110"/>
      <c r="O20" s="110"/>
    </row>
    <row r="21" spans="1:15" s="110" customFormat="1" ht="24.95" customHeight="1" x14ac:dyDescent="0.2">
      <c r="A21" s="201" t="s">
        <v>150</v>
      </c>
      <c r="B21" s="202" t="s">
        <v>151</v>
      </c>
      <c r="C21" s="113">
        <v>9.0069893182117902</v>
      </c>
      <c r="D21" s="115">
        <v>683</v>
      </c>
      <c r="E21" s="114">
        <v>678</v>
      </c>
      <c r="F21" s="114">
        <v>823</v>
      </c>
      <c r="G21" s="114">
        <v>786</v>
      </c>
      <c r="H21" s="140">
        <v>666</v>
      </c>
      <c r="I21" s="115">
        <v>17</v>
      </c>
      <c r="J21" s="116">
        <v>2.5525525525525525</v>
      </c>
    </row>
    <row r="22" spans="1:15" s="110" customFormat="1" ht="24.95" customHeight="1" x14ac:dyDescent="0.2">
      <c r="A22" s="201" t="s">
        <v>152</v>
      </c>
      <c r="B22" s="199" t="s">
        <v>153</v>
      </c>
      <c r="C22" s="113">
        <v>4.9188975339575363</v>
      </c>
      <c r="D22" s="115">
        <v>373</v>
      </c>
      <c r="E22" s="114">
        <v>326</v>
      </c>
      <c r="F22" s="114">
        <v>432</v>
      </c>
      <c r="G22" s="114">
        <v>274</v>
      </c>
      <c r="H22" s="140">
        <v>414</v>
      </c>
      <c r="I22" s="115">
        <v>-41</v>
      </c>
      <c r="J22" s="116">
        <v>-9.9033816425120769</v>
      </c>
    </row>
    <row r="23" spans="1:15" s="110" customFormat="1" ht="24.95" customHeight="1" x14ac:dyDescent="0.2">
      <c r="A23" s="193" t="s">
        <v>154</v>
      </c>
      <c r="B23" s="199" t="s">
        <v>155</v>
      </c>
      <c r="C23" s="113">
        <v>1.5429249637346696</v>
      </c>
      <c r="D23" s="115">
        <v>117</v>
      </c>
      <c r="E23" s="114">
        <v>97</v>
      </c>
      <c r="F23" s="114">
        <v>174</v>
      </c>
      <c r="G23" s="114">
        <v>97</v>
      </c>
      <c r="H23" s="140">
        <v>97</v>
      </c>
      <c r="I23" s="115">
        <v>20</v>
      </c>
      <c r="J23" s="116">
        <v>20.618556701030929</v>
      </c>
    </row>
    <row r="24" spans="1:15" s="110" customFormat="1" ht="24.95" customHeight="1" x14ac:dyDescent="0.2">
      <c r="A24" s="193" t="s">
        <v>156</v>
      </c>
      <c r="B24" s="199" t="s">
        <v>221</v>
      </c>
      <c r="C24" s="113">
        <v>11.143346960305948</v>
      </c>
      <c r="D24" s="115">
        <v>845</v>
      </c>
      <c r="E24" s="114">
        <v>719</v>
      </c>
      <c r="F24" s="114">
        <v>969</v>
      </c>
      <c r="G24" s="114">
        <v>694</v>
      </c>
      <c r="H24" s="140">
        <v>850</v>
      </c>
      <c r="I24" s="115">
        <v>-5</v>
      </c>
      <c r="J24" s="116">
        <v>-0.58823529411764708</v>
      </c>
    </row>
    <row r="25" spans="1:15" s="110" customFormat="1" ht="24.95" customHeight="1" x14ac:dyDescent="0.2">
      <c r="A25" s="193" t="s">
        <v>222</v>
      </c>
      <c r="B25" s="204" t="s">
        <v>159</v>
      </c>
      <c r="C25" s="113">
        <v>4.9320849268099698</v>
      </c>
      <c r="D25" s="115">
        <v>374</v>
      </c>
      <c r="E25" s="114">
        <v>318</v>
      </c>
      <c r="F25" s="114">
        <v>945</v>
      </c>
      <c r="G25" s="114">
        <v>1092</v>
      </c>
      <c r="H25" s="140">
        <v>957</v>
      </c>
      <c r="I25" s="115">
        <v>-583</v>
      </c>
      <c r="J25" s="116">
        <v>-60.919540229885058</v>
      </c>
    </row>
    <row r="26" spans="1:15" s="110" customFormat="1" ht="24.95" customHeight="1" x14ac:dyDescent="0.2">
      <c r="A26" s="201">
        <v>782.78300000000002</v>
      </c>
      <c r="B26" s="203" t="s">
        <v>160</v>
      </c>
      <c r="C26" s="113">
        <v>18.343663457734404</v>
      </c>
      <c r="D26" s="115">
        <v>1391</v>
      </c>
      <c r="E26" s="114">
        <v>1308</v>
      </c>
      <c r="F26" s="114">
        <v>805</v>
      </c>
      <c r="G26" s="114">
        <v>316</v>
      </c>
      <c r="H26" s="140">
        <v>343</v>
      </c>
      <c r="I26" s="115">
        <v>1048</v>
      </c>
      <c r="J26" s="116" t="s">
        <v>514</v>
      </c>
    </row>
    <row r="27" spans="1:15" s="110" customFormat="1" ht="24.95" customHeight="1" x14ac:dyDescent="0.2">
      <c r="A27" s="193" t="s">
        <v>161</v>
      </c>
      <c r="B27" s="199" t="s">
        <v>162</v>
      </c>
      <c r="C27" s="113">
        <v>1.8198602136357642</v>
      </c>
      <c r="D27" s="115">
        <v>138</v>
      </c>
      <c r="E27" s="114">
        <v>154</v>
      </c>
      <c r="F27" s="114">
        <v>199</v>
      </c>
      <c r="G27" s="114">
        <v>122</v>
      </c>
      <c r="H27" s="140">
        <v>113</v>
      </c>
      <c r="I27" s="115">
        <v>25</v>
      </c>
      <c r="J27" s="116">
        <v>22.123893805309734</v>
      </c>
    </row>
    <row r="28" spans="1:15" s="110" customFormat="1" ht="24.95" customHeight="1" x14ac:dyDescent="0.2">
      <c r="A28" s="193" t="s">
        <v>163</v>
      </c>
      <c r="B28" s="199" t="s">
        <v>164</v>
      </c>
      <c r="C28" s="113">
        <v>8.017934854279309</v>
      </c>
      <c r="D28" s="115">
        <v>608</v>
      </c>
      <c r="E28" s="114">
        <v>739</v>
      </c>
      <c r="F28" s="114">
        <v>1077</v>
      </c>
      <c r="G28" s="114">
        <v>635</v>
      </c>
      <c r="H28" s="140">
        <v>653</v>
      </c>
      <c r="I28" s="115">
        <v>-45</v>
      </c>
      <c r="J28" s="116">
        <v>-6.8912710566615623</v>
      </c>
    </row>
    <row r="29" spans="1:15" s="110" customFormat="1" ht="24.95" customHeight="1" x14ac:dyDescent="0.2">
      <c r="A29" s="193">
        <v>86</v>
      </c>
      <c r="B29" s="199" t="s">
        <v>165</v>
      </c>
      <c r="C29" s="113">
        <v>13.266517209547672</v>
      </c>
      <c r="D29" s="115">
        <v>1006</v>
      </c>
      <c r="E29" s="114">
        <v>1153</v>
      </c>
      <c r="F29" s="114">
        <v>1139</v>
      </c>
      <c r="G29" s="114">
        <v>1099</v>
      </c>
      <c r="H29" s="140">
        <v>1184</v>
      </c>
      <c r="I29" s="115">
        <v>-178</v>
      </c>
      <c r="J29" s="116">
        <v>-15.033783783783784</v>
      </c>
    </row>
    <row r="30" spans="1:15" s="110" customFormat="1" ht="24.95" customHeight="1" x14ac:dyDescent="0.2">
      <c r="A30" s="193">
        <v>87.88</v>
      </c>
      <c r="B30" s="204" t="s">
        <v>166</v>
      </c>
      <c r="C30" s="113">
        <v>3.4814717130423314</v>
      </c>
      <c r="D30" s="115">
        <v>264</v>
      </c>
      <c r="E30" s="114">
        <v>428</v>
      </c>
      <c r="F30" s="114">
        <v>414</v>
      </c>
      <c r="G30" s="114">
        <v>319</v>
      </c>
      <c r="H30" s="140">
        <v>292</v>
      </c>
      <c r="I30" s="115">
        <v>-28</v>
      </c>
      <c r="J30" s="116">
        <v>-9.5890410958904102</v>
      </c>
    </row>
    <row r="31" spans="1:15" s="110" customFormat="1" ht="24.95" customHeight="1" x14ac:dyDescent="0.2">
      <c r="A31" s="193" t="s">
        <v>167</v>
      </c>
      <c r="B31" s="199" t="s">
        <v>168</v>
      </c>
      <c r="C31" s="113">
        <v>4.4705261769748121</v>
      </c>
      <c r="D31" s="115">
        <v>339</v>
      </c>
      <c r="E31" s="114">
        <v>331</v>
      </c>
      <c r="F31" s="114">
        <v>454</v>
      </c>
      <c r="G31" s="114">
        <v>355</v>
      </c>
      <c r="H31" s="140">
        <v>430</v>
      </c>
      <c r="I31" s="115">
        <v>-91</v>
      </c>
      <c r="J31" s="116">
        <v>-21.162790697674417</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0.5143083212448899</v>
      </c>
      <c r="D34" s="115">
        <v>39</v>
      </c>
      <c r="E34" s="114">
        <v>23</v>
      </c>
      <c r="F34" s="114">
        <v>54</v>
      </c>
      <c r="G34" s="114">
        <v>58</v>
      </c>
      <c r="H34" s="140">
        <v>55</v>
      </c>
      <c r="I34" s="115">
        <v>-16</v>
      </c>
      <c r="J34" s="116">
        <v>-29.09090909090909</v>
      </c>
    </row>
    <row r="35" spans="1:10" s="110" customFormat="1" ht="24.95" customHeight="1" x14ac:dyDescent="0.2">
      <c r="A35" s="292" t="s">
        <v>171</v>
      </c>
      <c r="B35" s="293" t="s">
        <v>172</v>
      </c>
      <c r="C35" s="113">
        <v>7.7673743900830807</v>
      </c>
      <c r="D35" s="115">
        <v>589</v>
      </c>
      <c r="E35" s="114">
        <v>420</v>
      </c>
      <c r="F35" s="114">
        <v>767</v>
      </c>
      <c r="G35" s="114">
        <v>531</v>
      </c>
      <c r="H35" s="140">
        <v>603</v>
      </c>
      <c r="I35" s="115">
        <v>-14</v>
      </c>
      <c r="J35" s="116">
        <v>-2.3217247097844114</v>
      </c>
    </row>
    <row r="36" spans="1:10" s="110" customFormat="1" ht="24.95" customHeight="1" x14ac:dyDescent="0.2">
      <c r="A36" s="294" t="s">
        <v>173</v>
      </c>
      <c r="B36" s="295" t="s">
        <v>174</v>
      </c>
      <c r="C36" s="125">
        <v>91.718317288672026</v>
      </c>
      <c r="D36" s="143">
        <v>6955</v>
      </c>
      <c r="E36" s="144">
        <v>7235</v>
      </c>
      <c r="F36" s="144">
        <v>8451</v>
      </c>
      <c r="G36" s="144">
        <v>6495</v>
      </c>
      <c r="H36" s="145">
        <v>6731</v>
      </c>
      <c r="I36" s="143">
        <v>224</v>
      </c>
      <c r="J36" s="146">
        <v>3.3278859010548212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7583</v>
      </c>
      <c r="F11" s="264">
        <v>7678</v>
      </c>
      <c r="G11" s="264">
        <v>9272</v>
      </c>
      <c r="H11" s="264">
        <v>7084</v>
      </c>
      <c r="I11" s="265">
        <v>7390</v>
      </c>
      <c r="J11" s="263">
        <v>193</v>
      </c>
      <c r="K11" s="266">
        <v>2.6116373477672532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17.367796386654359</v>
      </c>
      <c r="E13" s="115">
        <v>1317</v>
      </c>
      <c r="F13" s="114">
        <v>1146</v>
      </c>
      <c r="G13" s="114">
        <v>1482</v>
      </c>
      <c r="H13" s="114">
        <v>1356</v>
      </c>
      <c r="I13" s="140">
        <v>1379</v>
      </c>
      <c r="J13" s="115">
        <v>-62</v>
      </c>
      <c r="K13" s="116">
        <v>-4.4960116026105874</v>
      </c>
    </row>
    <row r="14" spans="1:15" ht="15.95" customHeight="1" x14ac:dyDescent="0.2">
      <c r="A14" s="306" t="s">
        <v>230</v>
      </c>
      <c r="B14" s="307"/>
      <c r="C14" s="308"/>
      <c r="D14" s="113">
        <v>39.601740735856524</v>
      </c>
      <c r="E14" s="115">
        <v>3003</v>
      </c>
      <c r="F14" s="114">
        <v>3148</v>
      </c>
      <c r="G14" s="114">
        <v>4297</v>
      </c>
      <c r="H14" s="114">
        <v>2979</v>
      </c>
      <c r="I14" s="140">
        <v>3150</v>
      </c>
      <c r="J14" s="115">
        <v>-147</v>
      </c>
      <c r="K14" s="116">
        <v>-4.666666666666667</v>
      </c>
    </row>
    <row r="15" spans="1:15" ht="15.95" customHeight="1" x14ac:dyDescent="0.2">
      <c r="A15" s="306" t="s">
        <v>231</v>
      </c>
      <c r="B15" s="307"/>
      <c r="C15" s="308"/>
      <c r="D15" s="113">
        <v>9.3102993538177508</v>
      </c>
      <c r="E15" s="115">
        <v>706</v>
      </c>
      <c r="F15" s="114">
        <v>689</v>
      </c>
      <c r="G15" s="114">
        <v>829</v>
      </c>
      <c r="H15" s="114">
        <v>596</v>
      </c>
      <c r="I15" s="140">
        <v>817</v>
      </c>
      <c r="J15" s="115">
        <v>-111</v>
      </c>
      <c r="K15" s="116">
        <v>-13.586291309669523</v>
      </c>
    </row>
    <row r="16" spans="1:15" ht="15.95" customHeight="1" x14ac:dyDescent="0.2">
      <c r="A16" s="306" t="s">
        <v>232</v>
      </c>
      <c r="B16" s="307"/>
      <c r="C16" s="308"/>
      <c r="D16" s="113">
        <v>33.693788737966507</v>
      </c>
      <c r="E16" s="115">
        <v>2555</v>
      </c>
      <c r="F16" s="114">
        <v>2693</v>
      </c>
      <c r="G16" s="114">
        <v>2648</v>
      </c>
      <c r="H16" s="114">
        <v>2147</v>
      </c>
      <c r="I16" s="140">
        <v>2030</v>
      </c>
      <c r="J16" s="115">
        <v>525</v>
      </c>
      <c r="K16" s="116">
        <v>25.862068965517242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0.73849399973625218</v>
      </c>
      <c r="E18" s="115">
        <v>56</v>
      </c>
      <c r="F18" s="114">
        <v>26</v>
      </c>
      <c r="G18" s="114">
        <v>81</v>
      </c>
      <c r="H18" s="114">
        <v>65</v>
      </c>
      <c r="I18" s="140">
        <v>58</v>
      </c>
      <c r="J18" s="115">
        <v>-2</v>
      </c>
      <c r="K18" s="116">
        <v>-3.4482758620689653</v>
      </c>
    </row>
    <row r="19" spans="1:11" ht="14.1" customHeight="1" x14ac:dyDescent="0.2">
      <c r="A19" s="306" t="s">
        <v>235</v>
      </c>
      <c r="B19" s="307" t="s">
        <v>236</v>
      </c>
      <c r="C19" s="308"/>
      <c r="D19" s="113">
        <v>0.48793353554002372</v>
      </c>
      <c r="E19" s="115">
        <v>37</v>
      </c>
      <c r="F19" s="114">
        <v>20</v>
      </c>
      <c r="G19" s="114">
        <v>51</v>
      </c>
      <c r="H19" s="114">
        <v>59</v>
      </c>
      <c r="I19" s="140">
        <v>47</v>
      </c>
      <c r="J19" s="115">
        <v>-10</v>
      </c>
      <c r="K19" s="116">
        <v>-21.276595744680851</v>
      </c>
    </row>
    <row r="20" spans="1:11" ht="14.1" customHeight="1" x14ac:dyDescent="0.2">
      <c r="A20" s="306">
        <v>12</v>
      </c>
      <c r="B20" s="307" t="s">
        <v>237</v>
      </c>
      <c r="C20" s="308"/>
      <c r="D20" s="113">
        <v>0.54068310694975608</v>
      </c>
      <c r="E20" s="115">
        <v>41</v>
      </c>
      <c r="F20" s="114">
        <v>23</v>
      </c>
      <c r="G20" s="114">
        <v>78</v>
      </c>
      <c r="H20" s="114">
        <v>35</v>
      </c>
      <c r="I20" s="140">
        <v>48</v>
      </c>
      <c r="J20" s="115">
        <v>-7</v>
      </c>
      <c r="K20" s="116">
        <v>-14.583333333333334</v>
      </c>
    </row>
    <row r="21" spans="1:11" ht="14.1" customHeight="1" x14ac:dyDescent="0.2">
      <c r="A21" s="306">
        <v>21</v>
      </c>
      <c r="B21" s="307" t="s">
        <v>238</v>
      </c>
      <c r="C21" s="308"/>
      <c r="D21" s="113">
        <v>0.11868653567189767</v>
      </c>
      <c r="E21" s="115">
        <v>9</v>
      </c>
      <c r="F21" s="114">
        <v>6</v>
      </c>
      <c r="G21" s="114" t="s">
        <v>513</v>
      </c>
      <c r="H21" s="114">
        <v>4</v>
      </c>
      <c r="I21" s="140" t="s">
        <v>513</v>
      </c>
      <c r="J21" s="115" t="s">
        <v>513</v>
      </c>
      <c r="K21" s="116" t="s">
        <v>513</v>
      </c>
    </row>
    <row r="22" spans="1:11" ht="14.1" customHeight="1" x14ac:dyDescent="0.2">
      <c r="A22" s="306">
        <v>22</v>
      </c>
      <c r="B22" s="307" t="s">
        <v>239</v>
      </c>
      <c r="C22" s="308"/>
      <c r="D22" s="113">
        <v>0.94949228537518138</v>
      </c>
      <c r="E22" s="115">
        <v>72</v>
      </c>
      <c r="F22" s="114">
        <v>49</v>
      </c>
      <c r="G22" s="114">
        <v>83</v>
      </c>
      <c r="H22" s="114">
        <v>55</v>
      </c>
      <c r="I22" s="140">
        <v>66</v>
      </c>
      <c r="J22" s="115">
        <v>6</v>
      </c>
      <c r="K22" s="116">
        <v>9.0909090909090917</v>
      </c>
    </row>
    <row r="23" spans="1:11" ht="14.1" customHeight="1" x14ac:dyDescent="0.2">
      <c r="A23" s="306">
        <v>23</v>
      </c>
      <c r="B23" s="307" t="s">
        <v>240</v>
      </c>
      <c r="C23" s="308"/>
      <c r="D23" s="113">
        <v>0.65936964262165365</v>
      </c>
      <c r="E23" s="115">
        <v>50</v>
      </c>
      <c r="F23" s="114">
        <v>23</v>
      </c>
      <c r="G23" s="114">
        <v>38</v>
      </c>
      <c r="H23" s="114">
        <v>24</v>
      </c>
      <c r="I23" s="140">
        <v>47</v>
      </c>
      <c r="J23" s="115">
        <v>3</v>
      </c>
      <c r="K23" s="116">
        <v>6.3829787234042552</v>
      </c>
    </row>
    <row r="24" spans="1:11" ht="14.1" customHeight="1" x14ac:dyDescent="0.2">
      <c r="A24" s="306">
        <v>24</v>
      </c>
      <c r="B24" s="307" t="s">
        <v>241</v>
      </c>
      <c r="C24" s="308"/>
      <c r="D24" s="113">
        <v>0.93630489252274829</v>
      </c>
      <c r="E24" s="115">
        <v>71</v>
      </c>
      <c r="F24" s="114">
        <v>36</v>
      </c>
      <c r="G24" s="114">
        <v>62</v>
      </c>
      <c r="H24" s="114">
        <v>53</v>
      </c>
      <c r="I24" s="140">
        <v>63</v>
      </c>
      <c r="J24" s="115">
        <v>8</v>
      </c>
      <c r="K24" s="116">
        <v>12.698412698412698</v>
      </c>
    </row>
    <row r="25" spans="1:11" ht="14.1" customHeight="1" x14ac:dyDescent="0.2">
      <c r="A25" s="306">
        <v>25</v>
      </c>
      <c r="B25" s="307" t="s">
        <v>242</v>
      </c>
      <c r="C25" s="308"/>
      <c r="D25" s="113">
        <v>1.7143610708162995</v>
      </c>
      <c r="E25" s="115">
        <v>130</v>
      </c>
      <c r="F25" s="114">
        <v>150</v>
      </c>
      <c r="G25" s="114">
        <v>168</v>
      </c>
      <c r="H25" s="114">
        <v>119</v>
      </c>
      <c r="I25" s="140">
        <v>139</v>
      </c>
      <c r="J25" s="115">
        <v>-9</v>
      </c>
      <c r="K25" s="116">
        <v>-6.4748201438848918</v>
      </c>
    </row>
    <row r="26" spans="1:11" ht="14.1" customHeight="1" x14ac:dyDescent="0.2">
      <c r="A26" s="306">
        <v>26</v>
      </c>
      <c r="B26" s="307" t="s">
        <v>243</v>
      </c>
      <c r="C26" s="308"/>
      <c r="D26" s="113">
        <v>1.0418040353422129</v>
      </c>
      <c r="E26" s="115">
        <v>79</v>
      </c>
      <c r="F26" s="114">
        <v>81</v>
      </c>
      <c r="G26" s="114">
        <v>159</v>
      </c>
      <c r="H26" s="114">
        <v>53</v>
      </c>
      <c r="I26" s="140">
        <v>168</v>
      </c>
      <c r="J26" s="115">
        <v>-89</v>
      </c>
      <c r="K26" s="116">
        <v>-52.976190476190474</v>
      </c>
    </row>
    <row r="27" spans="1:11" ht="14.1" customHeight="1" x14ac:dyDescent="0.2">
      <c r="A27" s="306">
        <v>27</v>
      </c>
      <c r="B27" s="307" t="s">
        <v>244</v>
      </c>
      <c r="C27" s="308"/>
      <c r="D27" s="113">
        <v>0.89674271396544902</v>
      </c>
      <c r="E27" s="115">
        <v>68</v>
      </c>
      <c r="F27" s="114">
        <v>81</v>
      </c>
      <c r="G27" s="114">
        <v>120</v>
      </c>
      <c r="H27" s="114">
        <v>81</v>
      </c>
      <c r="I27" s="140">
        <v>104</v>
      </c>
      <c r="J27" s="115">
        <v>-36</v>
      </c>
      <c r="K27" s="116">
        <v>-34.615384615384613</v>
      </c>
    </row>
    <row r="28" spans="1:11" ht="14.1" customHeight="1" x14ac:dyDescent="0.2">
      <c r="A28" s="306">
        <v>28</v>
      </c>
      <c r="B28" s="307" t="s">
        <v>245</v>
      </c>
      <c r="C28" s="308"/>
      <c r="D28" s="113">
        <v>7.9124357114598448E-2</v>
      </c>
      <c r="E28" s="115">
        <v>6</v>
      </c>
      <c r="F28" s="114">
        <v>6</v>
      </c>
      <c r="G28" s="114">
        <v>8</v>
      </c>
      <c r="H28" s="114" t="s">
        <v>513</v>
      </c>
      <c r="I28" s="140">
        <v>15</v>
      </c>
      <c r="J28" s="115">
        <v>-9</v>
      </c>
      <c r="K28" s="116">
        <v>-60</v>
      </c>
    </row>
    <row r="29" spans="1:11" ht="14.1" customHeight="1" x14ac:dyDescent="0.2">
      <c r="A29" s="306">
        <v>29</v>
      </c>
      <c r="B29" s="307" t="s">
        <v>246</v>
      </c>
      <c r="C29" s="308"/>
      <c r="D29" s="113">
        <v>3.8770934986153236</v>
      </c>
      <c r="E29" s="115">
        <v>294</v>
      </c>
      <c r="F29" s="114">
        <v>292</v>
      </c>
      <c r="G29" s="114">
        <v>370</v>
      </c>
      <c r="H29" s="114">
        <v>328</v>
      </c>
      <c r="I29" s="140">
        <v>307</v>
      </c>
      <c r="J29" s="115">
        <v>-13</v>
      </c>
      <c r="K29" s="116">
        <v>-4.234527687296417</v>
      </c>
    </row>
    <row r="30" spans="1:11" ht="14.1" customHeight="1" x14ac:dyDescent="0.2">
      <c r="A30" s="306" t="s">
        <v>247</v>
      </c>
      <c r="B30" s="307" t="s">
        <v>248</v>
      </c>
      <c r="C30" s="308"/>
      <c r="D30" s="113" t="s">
        <v>513</v>
      </c>
      <c r="E30" s="115" t="s">
        <v>513</v>
      </c>
      <c r="F30" s="114">
        <v>25</v>
      </c>
      <c r="G30" s="114" t="s">
        <v>513</v>
      </c>
      <c r="H30" s="114">
        <v>27</v>
      </c>
      <c r="I30" s="140">
        <v>34</v>
      </c>
      <c r="J30" s="115" t="s">
        <v>513</v>
      </c>
      <c r="K30" s="116" t="s">
        <v>513</v>
      </c>
    </row>
    <row r="31" spans="1:11" ht="14.1" customHeight="1" x14ac:dyDescent="0.2">
      <c r="A31" s="306" t="s">
        <v>249</v>
      </c>
      <c r="B31" s="307" t="s">
        <v>250</v>
      </c>
      <c r="C31" s="308"/>
      <c r="D31" s="113">
        <v>3.4155347487801659</v>
      </c>
      <c r="E31" s="115">
        <v>259</v>
      </c>
      <c r="F31" s="114">
        <v>267</v>
      </c>
      <c r="G31" s="114">
        <v>333</v>
      </c>
      <c r="H31" s="114">
        <v>301</v>
      </c>
      <c r="I31" s="140">
        <v>269</v>
      </c>
      <c r="J31" s="115">
        <v>-10</v>
      </c>
      <c r="K31" s="116">
        <v>-3.7174721189591078</v>
      </c>
    </row>
    <row r="32" spans="1:11" ht="14.1" customHeight="1" x14ac:dyDescent="0.2">
      <c r="A32" s="306">
        <v>31</v>
      </c>
      <c r="B32" s="307" t="s">
        <v>251</v>
      </c>
      <c r="C32" s="308"/>
      <c r="D32" s="113">
        <v>0.94949228537518138</v>
      </c>
      <c r="E32" s="115">
        <v>72</v>
      </c>
      <c r="F32" s="114">
        <v>48</v>
      </c>
      <c r="G32" s="114">
        <v>62</v>
      </c>
      <c r="H32" s="114">
        <v>38</v>
      </c>
      <c r="I32" s="140">
        <v>47</v>
      </c>
      <c r="J32" s="115">
        <v>25</v>
      </c>
      <c r="K32" s="116">
        <v>53.191489361702125</v>
      </c>
    </row>
    <row r="33" spans="1:11" ht="14.1" customHeight="1" x14ac:dyDescent="0.2">
      <c r="A33" s="306">
        <v>32</v>
      </c>
      <c r="B33" s="307" t="s">
        <v>252</v>
      </c>
      <c r="C33" s="308"/>
      <c r="D33" s="113">
        <v>0.59343267835948832</v>
      </c>
      <c r="E33" s="115">
        <v>45</v>
      </c>
      <c r="F33" s="114">
        <v>50</v>
      </c>
      <c r="G33" s="114">
        <v>73</v>
      </c>
      <c r="H33" s="114">
        <v>49</v>
      </c>
      <c r="I33" s="140">
        <v>42</v>
      </c>
      <c r="J33" s="115">
        <v>3</v>
      </c>
      <c r="K33" s="116">
        <v>7.1428571428571432</v>
      </c>
    </row>
    <row r="34" spans="1:11" ht="14.1" customHeight="1" x14ac:dyDescent="0.2">
      <c r="A34" s="306">
        <v>33</v>
      </c>
      <c r="B34" s="307" t="s">
        <v>253</v>
      </c>
      <c r="C34" s="308"/>
      <c r="D34" s="113">
        <v>0.5143083212448899</v>
      </c>
      <c r="E34" s="115">
        <v>39</v>
      </c>
      <c r="F34" s="114">
        <v>40</v>
      </c>
      <c r="G34" s="114">
        <v>71</v>
      </c>
      <c r="H34" s="114">
        <v>45</v>
      </c>
      <c r="I34" s="140">
        <v>35</v>
      </c>
      <c r="J34" s="115">
        <v>4</v>
      </c>
      <c r="K34" s="116">
        <v>11.428571428571429</v>
      </c>
    </row>
    <row r="35" spans="1:11" ht="14.1" customHeight="1" x14ac:dyDescent="0.2">
      <c r="A35" s="306">
        <v>34</v>
      </c>
      <c r="B35" s="307" t="s">
        <v>254</v>
      </c>
      <c r="C35" s="308"/>
      <c r="D35" s="113">
        <v>1.4638006066200713</v>
      </c>
      <c r="E35" s="115">
        <v>111</v>
      </c>
      <c r="F35" s="114">
        <v>69</v>
      </c>
      <c r="G35" s="114">
        <v>104</v>
      </c>
      <c r="H35" s="114">
        <v>84</v>
      </c>
      <c r="I35" s="140">
        <v>79</v>
      </c>
      <c r="J35" s="115">
        <v>32</v>
      </c>
      <c r="K35" s="116">
        <v>40.506329113924053</v>
      </c>
    </row>
    <row r="36" spans="1:11" ht="14.1" customHeight="1" x14ac:dyDescent="0.2">
      <c r="A36" s="306">
        <v>41</v>
      </c>
      <c r="B36" s="307" t="s">
        <v>255</v>
      </c>
      <c r="C36" s="308"/>
      <c r="D36" s="113">
        <v>2.3077937491757878</v>
      </c>
      <c r="E36" s="115">
        <v>175</v>
      </c>
      <c r="F36" s="114">
        <v>146</v>
      </c>
      <c r="G36" s="114">
        <v>209</v>
      </c>
      <c r="H36" s="114">
        <v>159</v>
      </c>
      <c r="I36" s="140">
        <v>155</v>
      </c>
      <c r="J36" s="115">
        <v>20</v>
      </c>
      <c r="K36" s="116">
        <v>12.903225806451612</v>
      </c>
    </row>
    <row r="37" spans="1:11" ht="14.1" customHeight="1" x14ac:dyDescent="0.2">
      <c r="A37" s="306">
        <v>42</v>
      </c>
      <c r="B37" s="307" t="s">
        <v>256</v>
      </c>
      <c r="C37" s="308"/>
      <c r="D37" s="113">
        <v>0.4088091784254253</v>
      </c>
      <c r="E37" s="115">
        <v>31</v>
      </c>
      <c r="F37" s="114">
        <v>40</v>
      </c>
      <c r="G37" s="114">
        <v>54</v>
      </c>
      <c r="H37" s="114">
        <v>31</v>
      </c>
      <c r="I37" s="140">
        <v>33</v>
      </c>
      <c r="J37" s="115">
        <v>-2</v>
      </c>
      <c r="K37" s="116">
        <v>-6.0606060606060606</v>
      </c>
    </row>
    <row r="38" spans="1:11" ht="14.1" customHeight="1" x14ac:dyDescent="0.2">
      <c r="A38" s="306">
        <v>43</v>
      </c>
      <c r="B38" s="307" t="s">
        <v>257</v>
      </c>
      <c r="C38" s="308"/>
      <c r="D38" s="113">
        <v>3.6133456415666623</v>
      </c>
      <c r="E38" s="115">
        <v>274</v>
      </c>
      <c r="F38" s="114">
        <v>264</v>
      </c>
      <c r="G38" s="114">
        <v>343</v>
      </c>
      <c r="H38" s="114">
        <v>215</v>
      </c>
      <c r="I38" s="140">
        <v>279</v>
      </c>
      <c r="J38" s="115">
        <v>-5</v>
      </c>
      <c r="K38" s="116">
        <v>-1.7921146953405018</v>
      </c>
    </row>
    <row r="39" spans="1:11" ht="14.1" customHeight="1" x14ac:dyDescent="0.2">
      <c r="A39" s="306">
        <v>51</v>
      </c>
      <c r="B39" s="307" t="s">
        <v>258</v>
      </c>
      <c r="C39" s="308"/>
      <c r="D39" s="113">
        <v>3.4550969273374652</v>
      </c>
      <c r="E39" s="115">
        <v>262</v>
      </c>
      <c r="F39" s="114">
        <v>169</v>
      </c>
      <c r="G39" s="114">
        <v>260</v>
      </c>
      <c r="H39" s="114">
        <v>298</v>
      </c>
      <c r="I39" s="140">
        <v>278</v>
      </c>
      <c r="J39" s="115">
        <v>-16</v>
      </c>
      <c r="K39" s="116">
        <v>-5.7553956834532372</v>
      </c>
    </row>
    <row r="40" spans="1:11" ht="14.1" customHeight="1" x14ac:dyDescent="0.2">
      <c r="A40" s="306" t="s">
        <v>259</v>
      </c>
      <c r="B40" s="307" t="s">
        <v>260</v>
      </c>
      <c r="C40" s="308"/>
      <c r="D40" s="113">
        <v>3.059475141764473</v>
      </c>
      <c r="E40" s="115">
        <v>232</v>
      </c>
      <c r="F40" s="114">
        <v>147</v>
      </c>
      <c r="G40" s="114">
        <v>245</v>
      </c>
      <c r="H40" s="114">
        <v>278</v>
      </c>
      <c r="I40" s="140">
        <v>260</v>
      </c>
      <c r="J40" s="115">
        <v>-28</v>
      </c>
      <c r="K40" s="116">
        <v>-10.76923076923077</v>
      </c>
    </row>
    <row r="41" spans="1:11" ht="14.1" customHeight="1" x14ac:dyDescent="0.2">
      <c r="A41" s="306"/>
      <c r="B41" s="307" t="s">
        <v>261</v>
      </c>
      <c r="C41" s="308"/>
      <c r="D41" s="113">
        <v>2.2946063563233547</v>
      </c>
      <c r="E41" s="115">
        <v>174</v>
      </c>
      <c r="F41" s="114">
        <v>129</v>
      </c>
      <c r="G41" s="114">
        <v>205</v>
      </c>
      <c r="H41" s="114">
        <v>244</v>
      </c>
      <c r="I41" s="140">
        <v>226</v>
      </c>
      <c r="J41" s="115">
        <v>-52</v>
      </c>
      <c r="K41" s="116">
        <v>-23.008849557522122</v>
      </c>
    </row>
    <row r="42" spans="1:11" ht="14.1" customHeight="1" x14ac:dyDescent="0.2">
      <c r="A42" s="306">
        <v>52</v>
      </c>
      <c r="B42" s="307" t="s">
        <v>262</v>
      </c>
      <c r="C42" s="308"/>
      <c r="D42" s="113">
        <v>1.3978636423579058</v>
      </c>
      <c r="E42" s="115">
        <v>106</v>
      </c>
      <c r="F42" s="114">
        <v>86</v>
      </c>
      <c r="G42" s="114">
        <v>156</v>
      </c>
      <c r="H42" s="114">
        <v>127</v>
      </c>
      <c r="I42" s="140">
        <v>136</v>
      </c>
      <c r="J42" s="115">
        <v>-30</v>
      </c>
      <c r="K42" s="116">
        <v>-22.058823529411764</v>
      </c>
    </row>
    <row r="43" spans="1:11" ht="14.1" customHeight="1" x14ac:dyDescent="0.2">
      <c r="A43" s="306" t="s">
        <v>263</v>
      </c>
      <c r="B43" s="307" t="s">
        <v>264</v>
      </c>
      <c r="C43" s="308"/>
      <c r="D43" s="113">
        <v>1.1736779638665435</v>
      </c>
      <c r="E43" s="115">
        <v>89</v>
      </c>
      <c r="F43" s="114">
        <v>80</v>
      </c>
      <c r="G43" s="114">
        <v>136</v>
      </c>
      <c r="H43" s="114">
        <v>114</v>
      </c>
      <c r="I43" s="140">
        <v>124</v>
      </c>
      <c r="J43" s="115">
        <v>-35</v>
      </c>
      <c r="K43" s="116">
        <v>-28.225806451612904</v>
      </c>
    </row>
    <row r="44" spans="1:11" ht="14.1" customHeight="1" x14ac:dyDescent="0.2">
      <c r="A44" s="306">
        <v>53</v>
      </c>
      <c r="B44" s="307" t="s">
        <v>265</v>
      </c>
      <c r="C44" s="308"/>
      <c r="D44" s="113">
        <v>0.72530660688381909</v>
      </c>
      <c r="E44" s="115">
        <v>55</v>
      </c>
      <c r="F44" s="114">
        <v>56</v>
      </c>
      <c r="G44" s="114">
        <v>40</v>
      </c>
      <c r="H44" s="114">
        <v>66</v>
      </c>
      <c r="I44" s="140">
        <v>39</v>
      </c>
      <c r="J44" s="115">
        <v>16</v>
      </c>
      <c r="K44" s="116">
        <v>41.025641025641029</v>
      </c>
    </row>
    <row r="45" spans="1:11" ht="14.1" customHeight="1" x14ac:dyDescent="0.2">
      <c r="A45" s="306" t="s">
        <v>266</v>
      </c>
      <c r="B45" s="307" t="s">
        <v>267</v>
      </c>
      <c r="C45" s="308"/>
      <c r="D45" s="113">
        <v>0.59343267835948832</v>
      </c>
      <c r="E45" s="115">
        <v>45</v>
      </c>
      <c r="F45" s="114">
        <v>51</v>
      </c>
      <c r="G45" s="114">
        <v>37</v>
      </c>
      <c r="H45" s="114">
        <v>63</v>
      </c>
      <c r="I45" s="140">
        <v>33</v>
      </c>
      <c r="J45" s="115">
        <v>12</v>
      </c>
      <c r="K45" s="116">
        <v>36.363636363636367</v>
      </c>
    </row>
    <row r="46" spans="1:11" ht="14.1" customHeight="1" x14ac:dyDescent="0.2">
      <c r="A46" s="306">
        <v>54</v>
      </c>
      <c r="B46" s="307" t="s">
        <v>268</v>
      </c>
      <c r="C46" s="308"/>
      <c r="D46" s="113">
        <v>2.3869181062903864</v>
      </c>
      <c r="E46" s="115">
        <v>181</v>
      </c>
      <c r="F46" s="114">
        <v>183</v>
      </c>
      <c r="G46" s="114">
        <v>220</v>
      </c>
      <c r="H46" s="114">
        <v>243</v>
      </c>
      <c r="I46" s="140">
        <v>287</v>
      </c>
      <c r="J46" s="115">
        <v>-106</v>
      </c>
      <c r="K46" s="116">
        <v>-36.933797909407666</v>
      </c>
    </row>
    <row r="47" spans="1:11" ht="14.1" customHeight="1" x14ac:dyDescent="0.2">
      <c r="A47" s="306">
        <v>61</v>
      </c>
      <c r="B47" s="307" t="s">
        <v>269</v>
      </c>
      <c r="C47" s="308"/>
      <c r="D47" s="113">
        <v>1.8857971778979297</v>
      </c>
      <c r="E47" s="115">
        <v>143</v>
      </c>
      <c r="F47" s="114">
        <v>124</v>
      </c>
      <c r="G47" s="114">
        <v>175</v>
      </c>
      <c r="H47" s="114">
        <v>128</v>
      </c>
      <c r="I47" s="140">
        <v>160</v>
      </c>
      <c r="J47" s="115">
        <v>-17</v>
      </c>
      <c r="K47" s="116">
        <v>-10.625</v>
      </c>
    </row>
    <row r="48" spans="1:11" ht="14.1" customHeight="1" x14ac:dyDescent="0.2">
      <c r="A48" s="306">
        <v>62</v>
      </c>
      <c r="B48" s="307" t="s">
        <v>270</v>
      </c>
      <c r="C48" s="308"/>
      <c r="D48" s="113">
        <v>6.1848872477911119</v>
      </c>
      <c r="E48" s="115">
        <v>469</v>
      </c>
      <c r="F48" s="114">
        <v>583</v>
      </c>
      <c r="G48" s="114">
        <v>653</v>
      </c>
      <c r="H48" s="114">
        <v>388</v>
      </c>
      <c r="I48" s="140">
        <v>435</v>
      </c>
      <c r="J48" s="115">
        <v>34</v>
      </c>
      <c r="K48" s="116">
        <v>7.8160919540229887</v>
      </c>
    </row>
    <row r="49" spans="1:11" ht="14.1" customHeight="1" x14ac:dyDescent="0.2">
      <c r="A49" s="306">
        <v>63</v>
      </c>
      <c r="B49" s="307" t="s">
        <v>271</v>
      </c>
      <c r="C49" s="308"/>
      <c r="D49" s="113">
        <v>6.0925754978240798</v>
      </c>
      <c r="E49" s="115">
        <v>462</v>
      </c>
      <c r="F49" s="114">
        <v>498</v>
      </c>
      <c r="G49" s="114">
        <v>595</v>
      </c>
      <c r="H49" s="114">
        <v>579</v>
      </c>
      <c r="I49" s="140">
        <v>435</v>
      </c>
      <c r="J49" s="115">
        <v>27</v>
      </c>
      <c r="K49" s="116">
        <v>6.2068965517241379</v>
      </c>
    </row>
    <row r="50" spans="1:11" ht="14.1" customHeight="1" x14ac:dyDescent="0.2">
      <c r="A50" s="306" t="s">
        <v>272</v>
      </c>
      <c r="B50" s="307" t="s">
        <v>273</v>
      </c>
      <c r="C50" s="308"/>
      <c r="D50" s="113">
        <v>1.3846762495054727</v>
      </c>
      <c r="E50" s="115">
        <v>105</v>
      </c>
      <c r="F50" s="114">
        <v>123</v>
      </c>
      <c r="G50" s="114">
        <v>158</v>
      </c>
      <c r="H50" s="114">
        <v>139</v>
      </c>
      <c r="I50" s="140">
        <v>98</v>
      </c>
      <c r="J50" s="115">
        <v>7</v>
      </c>
      <c r="K50" s="116">
        <v>7.1428571428571432</v>
      </c>
    </row>
    <row r="51" spans="1:11" ht="14.1" customHeight="1" x14ac:dyDescent="0.2">
      <c r="A51" s="306" t="s">
        <v>274</v>
      </c>
      <c r="B51" s="307" t="s">
        <v>275</v>
      </c>
      <c r="C51" s="308"/>
      <c r="D51" s="113">
        <v>4.2990900698931824</v>
      </c>
      <c r="E51" s="115">
        <v>326</v>
      </c>
      <c r="F51" s="114">
        <v>348</v>
      </c>
      <c r="G51" s="114">
        <v>405</v>
      </c>
      <c r="H51" s="114">
        <v>401</v>
      </c>
      <c r="I51" s="140">
        <v>315</v>
      </c>
      <c r="J51" s="115">
        <v>11</v>
      </c>
      <c r="K51" s="116">
        <v>3.4920634920634921</v>
      </c>
    </row>
    <row r="52" spans="1:11" ht="14.1" customHeight="1" x14ac:dyDescent="0.2">
      <c r="A52" s="306">
        <v>71</v>
      </c>
      <c r="B52" s="307" t="s">
        <v>276</v>
      </c>
      <c r="C52" s="308"/>
      <c r="D52" s="113">
        <v>9.3630489252274831</v>
      </c>
      <c r="E52" s="115">
        <v>710</v>
      </c>
      <c r="F52" s="114">
        <v>606</v>
      </c>
      <c r="G52" s="114">
        <v>853</v>
      </c>
      <c r="H52" s="114">
        <v>612</v>
      </c>
      <c r="I52" s="140">
        <v>698</v>
      </c>
      <c r="J52" s="115">
        <v>12</v>
      </c>
      <c r="K52" s="116">
        <v>1.7191977077363896</v>
      </c>
    </row>
    <row r="53" spans="1:11" ht="14.1" customHeight="1" x14ac:dyDescent="0.2">
      <c r="A53" s="306" t="s">
        <v>277</v>
      </c>
      <c r="B53" s="307" t="s">
        <v>278</v>
      </c>
      <c r="C53" s="308"/>
      <c r="D53" s="113">
        <v>3.0462877489120399</v>
      </c>
      <c r="E53" s="115">
        <v>231</v>
      </c>
      <c r="F53" s="114">
        <v>227</v>
      </c>
      <c r="G53" s="114">
        <v>286</v>
      </c>
      <c r="H53" s="114">
        <v>205</v>
      </c>
      <c r="I53" s="140">
        <v>220</v>
      </c>
      <c r="J53" s="115">
        <v>11</v>
      </c>
      <c r="K53" s="116">
        <v>5</v>
      </c>
    </row>
    <row r="54" spans="1:11" ht="14.1" customHeight="1" x14ac:dyDescent="0.2">
      <c r="A54" s="306" t="s">
        <v>279</v>
      </c>
      <c r="B54" s="307" t="s">
        <v>280</v>
      </c>
      <c r="C54" s="308"/>
      <c r="D54" s="113">
        <v>5.0507714624818671</v>
      </c>
      <c r="E54" s="115">
        <v>383</v>
      </c>
      <c r="F54" s="114">
        <v>314</v>
      </c>
      <c r="G54" s="114">
        <v>477</v>
      </c>
      <c r="H54" s="114">
        <v>342</v>
      </c>
      <c r="I54" s="140">
        <v>366</v>
      </c>
      <c r="J54" s="115">
        <v>17</v>
      </c>
      <c r="K54" s="116">
        <v>4.6448087431693992</v>
      </c>
    </row>
    <row r="55" spans="1:11" ht="14.1" customHeight="1" x14ac:dyDescent="0.2">
      <c r="A55" s="306">
        <v>72</v>
      </c>
      <c r="B55" s="307" t="s">
        <v>281</v>
      </c>
      <c r="C55" s="308"/>
      <c r="D55" s="113">
        <v>2.2814189634709217</v>
      </c>
      <c r="E55" s="115">
        <v>173</v>
      </c>
      <c r="F55" s="114">
        <v>145</v>
      </c>
      <c r="G55" s="114">
        <v>261</v>
      </c>
      <c r="H55" s="114">
        <v>104</v>
      </c>
      <c r="I55" s="140">
        <v>143</v>
      </c>
      <c r="J55" s="115">
        <v>30</v>
      </c>
      <c r="K55" s="116">
        <v>20.97902097902098</v>
      </c>
    </row>
    <row r="56" spans="1:11" ht="14.1" customHeight="1" x14ac:dyDescent="0.2">
      <c r="A56" s="306" t="s">
        <v>282</v>
      </c>
      <c r="B56" s="307" t="s">
        <v>283</v>
      </c>
      <c r="C56" s="308"/>
      <c r="D56" s="113">
        <v>0.75168139258868527</v>
      </c>
      <c r="E56" s="115">
        <v>57</v>
      </c>
      <c r="F56" s="114">
        <v>52</v>
      </c>
      <c r="G56" s="114">
        <v>124</v>
      </c>
      <c r="H56" s="114">
        <v>36</v>
      </c>
      <c r="I56" s="140">
        <v>36</v>
      </c>
      <c r="J56" s="115">
        <v>21</v>
      </c>
      <c r="K56" s="116">
        <v>58.333333333333336</v>
      </c>
    </row>
    <row r="57" spans="1:11" ht="14.1" customHeight="1" x14ac:dyDescent="0.2">
      <c r="A57" s="306" t="s">
        <v>284</v>
      </c>
      <c r="B57" s="307" t="s">
        <v>285</v>
      </c>
      <c r="C57" s="308"/>
      <c r="D57" s="113">
        <v>1.1341157853092443</v>
      </c>
      <c r="E57" s="115">
        <v>86</v>
      </c>
      <c r="F57" s="114">
        <v>75</v>
      </c>
      <c r="G57" s="114">
        <v>80</v>
      </c>
      <c r="H57" s="114">
        <v>52</v>
      </c>
      <c r="I57" s="140">
        <v>83</v>
      </c>
      <c r="J57" s="115">
        <v>3</v>
      </c>
      <c r="K57" s="116">
        <v>3.6144578313253013</v>
      </c>
    </row>
    <row r="58" spans="1:11" ht="14.1" customHeight="1" x14ac:dyDescent="0.2">
      <c r="A58" s="306">
        <v>73</v>
      </c>
      <c r="B58" s="307" t="s">
        <v>286</v>
      </c>
      <c r="C58" s="308"/>
      <c r="D58" s="113">
        <v>2.3869181062903864</v>
      </c>
      <c r="E58" s="115">
        <v>181</v>
      </c>
      <c r="F58" s="114">
        <v>191</v>
      </c>
      <c r="G58" s="114">
        <v>258</v>
      </c>
      <c r="H58" s="114">
        <v>210</v>
      </c>
      <c r="I58" s="140">
        <v>207</v>
      </c>
      <c r="J58" s="115">
        <v>-26</v>
      </c>
      <c r="K58" s="116">
        <v>-12.560386473429952</v>
      </c>
    </row>
    <row r="59" spans="1:11" ht="14.1" customHeight="1" x14ac:dyDescent="0.2">
      <c r="A59" s="306" t="s">
        <v>287</v>
      </c>
      <c r="B59" s="307" t="s">
        <v>288</v>
      </c>
      <c r="C59" s="308"/>
      <c r="D59" s="113">
        <v>1.1736779638665435</v>
      </c>
      <c r="E59" s="115">
        <v>89</v>
      </c>
      <c r="F59" s="114">
        <v>87</v>
      </c>
      <c r="G59" s="114">
        <v>142</v>
      </c>
      <c r="H59" s="114">
        <v>96</v>
      </c>
      <c r="I59" s="140">
        <v>102</v>
      </c>
      <c r="J59" s="115">
        <v>-13</v>
      </c>
      <c r="K59" s="116">
        <v>-12.745098039215685</v>
      </c>
    </row>
    <row r="60" spans="1:11" ht="14.1" customHeight="1" x14ac:dyDescent="0.2">
      <c r="A60" s="306">
        <v>81</v>
      </c>
      <c r="B60" s="307" t="s">
        <v>289</v>
      </c>
      <c r="C60" s="308"/>
      <c r="D60" s="113">
        <v>23.552683634445469</v>
      </c>
      <c r="E60" s="115">
        <v>1786</v>
      </c>
      <c r="F60" s="114">
        <v>1976</v>
      </c>
      <c r="G60" s="114">
        <v>1852</v>
      </c>
      <c r="H60" s="114">
        <v>1551</v>
      </c>
      <c r="I60" s="140">
        <v>1400</v>
      </c>
      <c r="J60" s="115">
        <v>386</v>
      </c>
      <c r="K60" s="116">
        <v>27.571428571428573</v>
      </c>
    </row>
    <row r="61" spans="1:11" ht="14.1" customHeight="1" x14ac:dyDescent="0.2">
      <c r="A61" s="306" t="s">
        <v>290</v>
      </c>
      <c r="B61" s="307" t="s">
        <v>291</v>
      </c>
      <c r="C61" s="308"/>
      <c r="D61" s="113">
        <v>2.3473559277330871</v>
      </c>
      <c r="E61" s="115">
        <v>178</v>
      </c>
      <c r="F61" s="114">
        <v>131</v>
      </c>
      <c r="G61" s="114">
        <v>282</v>
      </c>
      <c r="H61" s="114">
        <v>134</v>
      </c>
      <c r="I61" s="140">
        <v>176</v>
      </c>
      <c r="J61" s="115">
        <v>2</v>
      </c>
      <c r="K61" s="116">
        <v>1.1363636363636365</v>
      </c>
    </row>
    <row r="62" spans="1:11" ht="14.1" customHeight="1" x14ac:dyDescent="0.2">
      <c r="A62" s="306" t="s">
        <v>292</v>
      </c>
      <c r="B62" s="307" t="s">
        <v>293</v>
      </c>
      <c r="C62" s="308"/>
      <c r="D62" s="113">
        <v>4.5232757483845445</v>
      </c>
      <c r="E62" s="115">
        <v>343</v>
      </c>
      <c r="F62" s="114">
        <v>564</v>
      </c>
      <c r="G62" s="114">
        <v>403</v>
      </c>
      <c r="H62" s="114">
        <v>455</v>
      </c>
      <c r="I62" s="140">
        <v>317</v>
      </c>
      <c r="J62" s="115">
        <v>26</v>
      </c>
      <c r="K62" s="116">
        <v>8.2018927444794958</v>
      </c>
    </row>
    <row r="63" spans="1:11" ht="14.1" customHeight="1" x14ac:dyDescent="0.2">
      <c r="A63" s="306"/>
      <c r="B63" s="307" t="s">
        <v>294</v>
      </c>
      <c r="C63" s="308"/>
      <c r="D63" s="113">
        <v>4.1144665699591192</v>
      </c>
      <c r="E63" s="115">
        <v>312</v>
      </c>
      <c r="F63" s="114">
        <v>522</v>
      </c>
      <c r="G63" s="114">
        <v>368</v>
      </c>
      <c r="H63" s="114">
        <v>380</v>
      </c>
      <c r="I63" s="140">
        <v>291</v>
      </c>
      <c r="J63" s="115">
        <v>21</v>
      </c>
      <c r="K63" s="116">
        <v>7.2164948453608249</v>
      </c>
    </row>
    <row r="64" spans="1:11" ht="14.1" customHeight="1" x14ac:dyDescent="0.2">
      <c r="A64" s="306" t="s">
        <v>295</v>
      </c>
      <c r="B64" s="307" t="s">
        <v>296</v>
      </c>
      <c r="C64" s="308"/>
      <c r="D64" s="113">
        <v>14.427007780561784</v>
      </c>
      <c r="E64" s="115">
        <v>1094</v>
      </c>
      <c r="F64" s="114">
        <v>1060</v>
      </c>
      <c r="G64" s="114">
        <v>1005</v>
      </c>
      <c r="H64" s="114">
        <v>758</v>
      </c>
      <c r="I64" s="140">
        <v>565</v>
      </c>
      <c r="J64" s="115">
        <v>529</v>
      </c>
      <c r="K64" s="116">
        <v>93.628318584070797</v>
      </c>
    </row>
    <row r="65" spans="1:11" ht="14.1" customHeight="1" x14ac:dyDescent="0.2">
      <c r="A65" s="306" t="s">
        <v>297</v>
      </c>
      <c r="B65" s="307" t="s">
        <v>298</v>
      </c>
      <c r="C65" s="308"/>
      <c r="D65" s="113">
        <v>0.59343267835948832</v>
      </c>
      <c r="E65" s="115">
        <v>45</v>
      </c>
      <c r="F65" s="114">
        <v>49</v>
      </c>
      <c r="G65" s="114">
        <v>36</v>
      </c>
      <c r="H65" s="114">
        <v>33</v>
      </c>
      <c r="I65" s="140">
        <v>139</v>
      </c>
      <c r="J65" s="115">
        <v>-94</v>
      </c>
      <c r="K65" s="116">
        <v>-67.625899280575538</v>
      </c>
    </row>
    <row r="66" spans="1:11" ht="14.1" customHeight="1" x14ac:dyDescent="0.2">
      <c r="A66" s="306">
        <v>82</v>
      </c>
      <c r="B66" s="307" t="s">
        <v>299</v>
      </c>
      <c r="C66" s="308"/>
      <c r="D66" s="113">
        <v>2.1099828563892919</v>
      </c>
      <c r="E66" s="115">
        <v>160</v>
      </c>
      <c r="F66" s="114">
        <v>259</v>
      </c>
      <c r="G66" s="114">
        <v>201</v>
      </c>
      <c r="H66" s="114">
        <v>181</v>
      </c>
      <c r="I66" s="140">
        <v>152</v>
      </c>
      <c r="J66" s="115">
        <v>8</v>
      </c>
      <c r="K66" s="116">
        <v>5.2631578947368425</v>
      </c>
    </row>
    <row r="67" spans="1:11" ht="14.1" customHeight="1" x14ac:dyDescent="0.2">
      <c r="A67" s="306" t="s">
        <v>300</v>
      </c>
      <c r="B67" s="307" t="s">
        <v>301</v>
      </c>
      <c r="C67" s="308"/>
      <c r="D67" s="113">
        <v>1.1473031781616774</v>
      </c>
      <c r="E67" s="115">
        <v>87</v>
      </c>
      <c r="F67" s="114">
        <v>203</v>
      </c>
      <c r="G67" s="114">
        <v>77</v>
      </c>
      <c r="H67" s="114">
        <v>105</v>
      </c>
      <c r="I67" s="140">
        <v>73</v>
      </c>
      <c r="J67" s="115">
        <v>14</v>
      </c>
      <c r="K67" s="116">
        <v>19.17808219178082</v>
      </c>
    </row>
    <row r="68" spans="1:11" ht="14.1" customHeight="1" x14ac:dyDescent="0.2">
      <c r="A68" s="306" t="s">
        <v>302</v>
      </c>
      <c r="B68" s="307" t="s">
        <v>303</v>
      </c>
      <c r="C68" s="308"/>
      <c r="D68" s="113">
        <v>0.67255703547408674</v>
      </c>
      <c r="E68" s="115">
        <v>51</v>
      </c>
      <c r="F68" s="114">
        <v>36</v>
      </c>
      <c r="G68" s="114">
        <v>67</v>
      </c>
      <c r="H68" s="114">
        <v>51</v>
      </c>
      <c r="I68" s="140">
        <v>46</v>
      </c>
      <c r="J68" s="115">
        <v>5</v>
      </c>
      <c r="K68" s="116">
        <v>10.869565217391305</v>
      </c>
    </row>
    <row r="69" spans="1:11" ht="14.1" customHeight="1" x14ac:dyDescent="0.2">
      <c r="A69" s="306">
        <v>83</v>
      </c>
      <c r="B69" s="307" t="s">
        <v>304</v>
      </c>
      <c r="C69" s="308"/>
      <c r="D69" s="113">
        <v>3.5342212844520637</v>
      </c>
      <c r="E69" s="115">
        <v>268</v>
      </c>
      <c r="F69" s="114">
        <v>288</v>
      </c>
      <c r="G69" s="114">
        <v>482</v>
      </c>
      <c r="H69" s="114">
        <v>207</v>
      </c>
      <c r="I69" s="140">
        <v>253</v>
      </c>
      <c r="J69" s="115">
        <v>15</v>
      </c>
      <c r="K69" s="116">
        <v>5.9288537549407119</v>
      </c>
    </row>
    <row r="70" spans="1:11" ht="14.1" customHeight="1" x14ac:dyDescent="0.2">
      <c r="A70" s="306" t="s">
        <v>305</v>
      </c>
      <c r="B70" s="307" t="s">
        <v>306</v>
      </c>
      <c r="C70" s="308"/>
      <c r="D70" s="113">
        <v>2.9671633917974418</v>
      </c>
      <c r="E70" s="115">
        <v>225</v>
      </c>
      <c r="F70" s="114">
        <v>237</v>
      </c>
      <c r="G70" s="114">
        <v>403</v>
      </c>
      <c r="H70" s="114">
        <v>165</v>
      </c>
      <c r="I70" s="140">
        <v>202</v>
      </c>
      <c r="J70" s="115">
        <v>23</v>
      </c>
      <c r="K70" s="116">
        <v>11.386138613861386</v>
      </c>
    </row>
    <row r="71" spans="1:11" ht="14.1" customHeight="1" x14ac:dyDescent="0.2">
      <c r="A71" s="306"/>
      <c r="B71" s="307" t="s">
        <v>307</v>
      </c>
      <c r="C71" s="308"/>
      <c r="D71" s="113">
        <v>1.7011736779638666</v>
      </c>
      <c r="E71" s="115">
        <v>129</v>
      </c>
      <c r="F71" s="114">
        <v>118</v>
      </c>
      <c r="G71" s="114">
        <v>293</v>
      </c>
      <c r="H71" s="114">
        <v>74</v>
      </c>
      <c r="I71" s="140">
        <v>112</v>
      </c>
      <c r="J71" s="115">
        <v>17</v>
      </c>
      <c r="K71" s="116">
        <v>15.178571428571429</v>
      </c>
    </row>
    <row r="72" spans="1:11" ht="14.1" customHeight="1" x14ac:dyDescent="0.2">
      <c r="A72" s="306">
        <v>84</v>
      </c>
      <c r="B72" s="307" t="s">
        <v>308</v>
      </c>
      <c r="C72" s="308"/>
      <c r="D72" s="113">
        <v>8.2421205327706719</v>
      </c>
      <c r="E72" s="115">
        <v>625</v>
      </c>
      <c r="F72" s="114">
        <v>746</v>
      </c>
      <c r="G72" s="114">
        <v>786</v>
      </c>
      <c r="H72" s="114">
        <v>655</v>
      </c>
      <c r="I72" s="140">
        <v>655</v>
      </c>
      <c r="J72" s="115">
        <v>-30</v>
      </c>
      <c r="K72" s="116">
        <v>-4.5801526717557248</v>
      </c>
    </row>
    <row r="73" spans="1:11" ht="14.1" customHeight="1" x14ac:dyDescent="0.2">
      <c r="A73" s="306" t="s">
        <v>309</v>
      </c>
      <c r="B73" s="307" t="s">
        <v>310</v>
      </c>
      <c r="C73" s="308"/>
      <c r="D73" s="113">
        <v>0.27693524990109453</v>
      </c>
      <c r="E73" s="115">
        <v>21</v>
      </c>
      <c r="F73" s="114">
        <v>11</v>
      </c>
      <c r="G73" s="114">
        <v>71</v>
      </c>
      <c r="H73" s="114">
        <v>13</v>
      </c>
      <c r="I73" s="140">
        <v>25</v>
      </c>
      <c r="J73" s="115">
        <v>-4</v>
      </c>
      <c r="K73" s="116">
        <v>-16</v>
      </c>
    </row>
    <row r="74" spans="1:11" ht="14.1" customHeight="1" x14ac:dyDescent="0.2">
      <c r="A74" s="306" t="s">
        <v>311</v>
      </c>
      <c r="B74" s="307" t="s">
        <v>312</v>
      </c>
      <c r="C74" s="308"/>
      <c r="D74" s="113">
        <v>0.19781089278649611</v>
      </c>
      <c r="E74" s="115">
        <v>15</v>
      </c>
      <c r="F74" s="114">
        <v>25</v>
      </c>
      <c r="G74" s="114">
        <v>44</v>
      </c>
      <c r="H74" s="114">
        <v>19</v>
      </c>
      <c r="I74" s="140">
        <v>30</v>
      </c>
      <c r="J74" s="115">
        <v>-15</v>
      </c>
      <c r="K74" s="116">
        <v>-50</v>
      </c>
    </row>
    <row r="75" spans="1:11" ht="14.1" customHeight="1" x14ac:dyDescent="0.2">
      <c r="A75" s="306" t="s">
        <v>313</v>
      </c>
      <c r="B75" s="307" t="s">
        <v>314</v>
      </c>
      <c r="C75" s="308"/>
      <c r="D75" s="113">
        <v>6.7651325332981669</v>
      </c>
      <c r="E75" s="115">
        <v>513</v>
      </c>
      <c r="F75" s="114">
        <v>660</v>
      </c>
      <c r="G75" s="114">
        <v>597</v>
      </c>
      <c r="H75" s="114">
        <v>562</v>
      </c>
      <c r="I75" s="140">
        <v>527</v>
      </c>
      <c r="J75" s="115">
        <v>-14</v>
      </c>
      <c r="K75" s="116">
        <v>-2.6565464895635675</v>
      </c>
    </row>
    <row r="76" spans="1:11" ht="14.1" customHeight="1" x14ac:dyDescent="0.2">
      <c r="A76" s="306">
        <v>91</v>
      </c>
      <c r="B76" s="307" t="s">
        <v>315</v>
      </c>
      <c r="C76" s="308"/>
      <c r="D76" s="113">
        <v>0.60662007121192141</v>
      </c>
      <c r="E76" s="115">
        <v>46</v>
      </c>
      <c r="F76" s="114">
        <v>36</v>
      </c>
      <c r="G76" s="114">
        <v>54</v>
      </c>
      <c r="H76" s="114">
        <v>40</v>
      </c>
      <c r="I76" s="140">
        <v>65</v>
      </c>
      <c r="J76" s="115">
        <v>-19</v>
      </c>
      <c r="K76" s="116">
        <v>-29.23076923076923</v>
      </c>
    </row>
    <row r="77" spans="1:11" ht="14.1" customHeight="1" x14ac:dyDescent="0.2">
      <c r="A77" s="306">
        <v>92</v>
      </c>
      <c r="B77" s="307" t="s">
        <v>316</v>
      </c>
      <c r="C77" s="308"/>
      <c r="D77" s="113">
        <v>3.1122247131742053</v>
      </c>
      <c r="E77" s="115">
        <v>236</v>
      </c>
      <c r="F77" s="114">
        <v>170</v>
      </c>
      <c r="G77" s="114">
        <v>164</v>
      </c>
      <c r="H77" s="114">
        <v>137</v>
      </c>
      <c r="I77" s="140">
        <v>162</v>
      </c>
      <c r="J77" s="115">
        <v>74</v>
      </c>
      <c r="K77" s="116">
        <v>45.679012345679013</v>
      </c>
    </row>
    <row r="78" spans="1:11" ht="14.1" customHeight="1" x14ac:dyDescent="0.2">
      <c r="A78" s="306">
        <v>93</v>
      </c>
      <c r="B78" s="307" t="s">
        <v>317</v>
      </c>
      <c r="C78" s="308"/>
      <c r="D78" s="113">
        <v>7.9124357114598448E-2</v>
      </c>
      <c r="E78" s="115">
        <v>6</v>
      </c>
      <c r="F78" s="114">
        <v>6</v>
      </c>
      <c r="G78" s="114">
        <v>18</v>
      </c>
      <c r="H78" s="114">
        <v>7</v>
      </c>
      <c r="I78" s="140">
        <v>9</v>
      </c>
      <c r="J78" s="115">
        <v>-3</v>
      </c>
      <c r="K78" s="116">
        <v>-33.333333333333336</v>
      </c>
    </row>
    <row r="79" spans="1:11" ht="14.1" customHeight="1" x14ac:dyDescent="0.2">
      <c r="A79" s="306">
        <v>94</v>
      </c>
      <c r="B79" s="307" t="s">
        <v>318</v>
      </c>
      <c r="C79" s="308"/>
      <c r="D79" s="113">
        <v>1.1473031781616774</v>
      </c>
      <c r="E79" s="115">
        <v>87</v>
      </c>
      <c r="F79" s="114">
        <v>123</v>
      </c>
      <c r="G79" s="114">
        <v>142</v>
      </c>
      <c r="H79" s="114">
        <v>102</v>
      </c>
      <c r="I79" s="140">
        <v>172</v>
      </c>
      <c r="J79" s="115">
        <v>-85</v>
      </c>
      <c r="K79" s="116">
        <v>-49.418604651162788</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t="s">
        <v>513</v>
      </c>
      <c r="E81" s="143" t="s">
        <v>513</v>
      </c>
      <c r="F81" s="144" t="s">
        <v>513</v>
      </c>
      <c r="G81" s="144">
        <v>16</v>
      </c>
      <c r="H81" s="144">
        <v>6</v>
      </c>
      <c r="I81" s="145">
        <v>14</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8197</v>
      </c>
      <c r="E11" s="114">
        <v>7469</v>
      </c>
      <c r="F11" s="114">
        <v>8576</v>
      </c>
      <c r="G11" s="114">
        <v>6707</v>
      </c>
      <c r="H11" s="140">
        <v>7395</v>
      </c>
      <c r="I11" s="115">
        <v>802</v>
      </c>
      <c r="J11" s="116">
        <v>10.845165652467884</v>
      </c>
    </row>
    <row r="12" spans="1:15" s="110" customFormat="1" ht="24.95" customHeight="1" x14ac:dyDescent="0.2">
      <c r="A12" s="193" t="s">
        <v>132</v>
      </c>
      <c r="B12" s="194" t="s">
        <v>133</v>
      </c>
      <c r="C12" s="113">
        <v>0.19519336342564353</v>
      </c>
      <c r="D12" s="115">
        <v>16</v>
      </c>
      <c r="E12" s="114">
        <v>66</v>
      </c>
      <c r="F12" s="114">
        <v>58</v>
      </c>
      <c r="G12" s="114">
        <v>35</v>
      </c>
      <c r="H12" s="140">
        <v>24</v>
      </c>
      <c r="I12" s="115">
        <v>-8</v>
      </c>
      <c r="J12" s="116">
        <v>-33.333333333333336</v>
      </c>
    </row>
    <row r="13" spans="1:15" s="110" customFormat="1" ht="24.95" customHeight="1" x14ac:dyDescent="0.2">
      <c r="A13" s="193" t="s">
        <v>134</v>
      </c>
      <c r="B13" s="199" t="s">
        <v>214</v>
      </c>
      <c r="C13" s="113">
        <v>0.28059045992436255</v>
      </c>
      <c r="D13" s="115">
        <v>23</v>
      </c>
      <c r="E13" s="114">
        <v>29</v>
      </c>
      <c r="F13" s="114">
        <v>37</v>
      </c>
      <c r="G13" s="114">
        <v>32</v>
      </c>
      <c r="H13" s="140">
        <v>34</v>
      </c>
      <c r="I13" s="115">
        <v>-11</v>
      </c>
      <c r="J13" s="116">
        <v>-32.352941176470587</v>
      </c>
    </row>
    <row r="14" spans="1:15" s="287" customFormat="1" ht="24.95" customHeight="1" x14ac:dyDescent="0.2">
      <c r="A14" s="193" t="s">
        <v>215</v>
      </c>
      <c r="B14" s="199" t="s">
        <v>137</v>
      </c>
      <c r="C14" s="113">
        <v>5.2946199829205804</v>
      </c>
      <c r="D14" s="115">
        <v>434</v>
      </c>
      <c r="E14" s="114">
        <v>381</v>
      </c>
      <c r="F14" s="114">
        <v>442</v>
      </c>
      <c r="G14" s="114">
        <v>404</v>
      </c>
      <c r="H14" s="140">
        <v>357</v>
      </c>
      <c r="I14" s="115">
        <v>77</v>
      </c>
      <c r="J14" s="116">
        <v>21.568627450980394</v>
      </c>
      <c r="K14" s="110"/>
      <c r="L14" s="110"/>
      <c r="M14" s="110"/>
      <c r="N14" s="110"/>
      <c r="O14" s="110"/>
    </row>
    <row r="15" spans="1:15" s="110" customFormat="1" ht="24.95" customHeight="1" x14ac:dyDescent="0.2">
      <c r="A15" s="193" t="s">
        <v>216</v>
      </c>
      <c r="B15" s="199" t="s">
        <v>217</v>
      </c>
      <c r="C15" s="113">
        <v>0.85397096498719038</v>
      </c>
      <c r="D15" s="115">
        <v>70</v>
      </c>
      <c r="E15" s="114">
        <v>63</v>
      </c>
      <c r="F15" s="114">
        <v>78</v>
      </c>
      <c r="G15" s="114">
        <v>52</v>
      </c>
      <c r="H15" s="140">
        <v>84</v>
      </c>
      <c r="I15" s="115">
        <v>-14</v>
      </c>
      <c r="J15" s="116">
        <v>-16.666666666666668</v>
      </c>
    </row>
    <row r="16" spans="1:15" s="287" customFormat="1" ht="24.95" customHeight="1" x14ac:dyDescent="0.2">
      <c r="A16" s="193" t="s">
        <v>218</v>
      </c>
      <c r="B16" s="199" t="s">
        <v>141</v>
      </c>
      <c r="C16" s="113">
        <v>3.1474929852385021</v>
      </c>
      <c r="D16" s="115">
        <v>258</v>
      </c>
      <c r="E16" s="114">
        <v>232</v>
      </c>
      <c r="F16" s="114">
        <v>271</v>
      </c>
      <c r="G16" s="114">
        <v>276</v>
      </c>
      <c r="H16" s="140">
        <v>208</v>
      </c>
      <c r="I16" s="115">
        <v>50</v>
      </c>
      <c r="J16" s="116">
        <v>24.03846153846154</v>
      </c>
      <c r="K16" s="110"/>
      <c r="L16" s="110"/>
      <c r="M16" s="110"/>
      <c r="N16" s="110"/>
      <c r="O16" s="110"/>
    </row>
    <row r="17" spans="1:15" s="110" customFormat="1" ht="24.95" customHeight="1" x14ac:dyDescent="0.2">
      <c r="A17" s="193" t="s">
        <v>142</v>
      </c>
      <c r="B17" s="199" t="s">
        <v>220</v>
      </c>
      <c r="C17" s="113">
        <v>1.2931560326948883</v>
      </c>
      <c r="D17" s="115">
        <v>106</v>
      </c>
      <c r="E17" s="114">
        <v>86</v>
      </c>
      <c r="F17" s="114">
        <v>93</v>
      </c>
      <c r="G17" s="114">
        <v>76</v>
      </c>
      <c r="H17" s="140">
        <v>65</v>
      </c>
      <c r="I17" s="115">
        <v>41</v>
      </c>
      <c r="J17" s="116">
        <v>63.07692307692308</v>
      </c>
    </row>
    <row r="18" spans="1:15" s="287" customFormat="1" ht="24.95" customHeight="1" x14ac:dyDescent="0.2">
      <c r="A18" s="201" t="s">
        <v>144</v>
      </c>
      <c r="B18" s="202" t="s">
        <v>145</v>
      </c>
      <c r="C18" s="113">
        <v>1.744540685616689</v>
      </c>
      <c r="D18" s="115">
        <v>143</v>
      </c>
      <c r="E18" s="114">
        <v>144</v>
      </c>
      <c r="F18" s="114">
        <v>171</v>
      </c>
      <c r="G18" s="114">
        <v>101</v>
      </c>
      <c r="H18" s="140">
        <v>147</v>
      </c>
      <c r="I18" s="115">
        <v>-4</v>
      </c>
      <c r="J18" s="116">
        <v>-2.7210884353741496</v>
      </c>
      <c r="K18" s="110"/>
      <c r="L18" s="110"/>
      <c r="M18" s="110"/>
      <c r="N18" s="110"/>
      <c r="O18" s="110"/>
    </row>
    <row r="19" spans="1:15" s="110" customFormat="1" ht="24.95" customHeight="1" x14ac:dyDescent="0.2">
      <c r="A19" s="193" t="s">
        <v>146</v>
      </c>
      <c r="B19" s="199" t="s">
        <v>147</v>
      </c>
      <c r="C19" s="113">
        <v>9.393680614859095</v>
      </c>
      <c r="D19" s="115">
        <v>770</v>
      </c>
      <c r="E19" s="114">
        <v>777</v>
      </c>
      <c r="F19" s="114">
        <v>840</v>
      </c>
      <c r="G19" s="114">
        <v>506</v>
      </c>
      <c r="H19" s="140">
        <v>722</v>
      </c>
      <c r="I19" s="115">
        <v>48</v>
      </c>
      <c r="J19" s="116">
        <v>6.6481994459833791</v>
      </c>
    </row>
    <row r="20" spans="1:15" s="287" customFormat="1" ht="24.95" customHeight="1" x14ac:dyDescent="0.2">
      <c r="A20" s="193" t="s">
        <v>148</v>
      </c>
      <c r="B20" s="199" t="s">
        <v>149</v>
      </c>
      <c r="C20" s="113">
        <v>1.9031352934000243</v>
      </c>
      <c r="D20" s="115">
        <v>156</v>
      </c>
      <c r="E20" s="114">
        <v>153</v>
      </c>
      <c r="F20" s="114">
        <v>139</v>
      </c>
      <c r="G20" s="114">
        <v>111</v>
      </c>
      <c r="H20" s="140">
        <v>149</v>
      </c>
      <c r="I20" s="115">
        <v>7</v>
      </c>
      <c r="J20" s="116">
        <v>4.6979865771812079</v>
      </c>
      <c r="K20" s="110"/>
      <c r="L20" s="110"/>
      <c r="M20" s="110"/>
      <c r="N20" s="110"/>
      <c r="O20" s="110"/>
    </row>
    <row r="21" spans="1:15" s="110" customFormat="1" ht="24.95" customHeight="1" x14ac:dyDescent="0.2">
      <c r="A21" s="201" t="s">
        <v>150</v>
      </c>
      <c r="B21" s="202" t="s">
        <v>151</v>
      </c>
      <c r="C21" s="113">
        <v>10.247651579846286</v>
      </c>
      <c r="D21" s="115">
        <v>840</v>
      </c>
      <c r="E21" s="114">
        <v>767</v>
      </c>
      <c r="F21" s="114">
        <v>801</v>
      </c>
      <c r="G21" s="114">
        <v>659</v>
      </c>
      <c r="H21" s="140">
        <v>650</v>
      </c>
      <c r="I21" s="115">
        <v>190</v>
      </c>
      <c r="J21" s="116">
        <v>29.23076923076923</v>
      </c>
    </row>
    <row r="22" spans="1:15" s="110" customFormat="1" ht="24.95" customHeight="1" x14ac:dyDescent="0.2">
      <c r="A22" s="201" t="s">
        <v>152</v>
      </c>
      <c r="B22" s="199" t="s">
        <v>153</v>
      </c>
      <c r="C22" s="113">
        <v>4.0136635354397949</v>
      </c>
      <c r="D22" s="115">
        <v>329</v>
      </c>
      <c r="E22" s="114">
        <v>271</v>
      </c>
      <c r="F22" s="114">
        <v>345</v>
      </c>
      <c r="G22" s="114">
        <v>256</v>
      </c>
      <c r="H22" s="140">
        <v>364</v>
      </c>
      <c r="I22" s="115">
        <v>-35</v>
      </c>
      <c r="J22" s="116">
        <v>-9.615384615384615</v>
      </c>
    </row>
    <row r="23" spans="1:15" s="110" customFormat="1" ht="24.95" customHeight="1" x14ac:dyDescent="0.2">
      <c r="A23" s="193" t="s">
        <v>154</v>
      </c>
      <c r="B23" s="199" t="s">
        <v>155</v>
      </c>
      <c r="C23" s="113">
        <v>1.8787361229718189</v>
      </c>
      <c r="D23" s="115">
        <v>154</v>
      </c>
      <c r="E23" s="114">
        <v>111</v>
      </c>
      <c r="F23" s="114">
        <v>120</v>
      </c>
      <c r="G23" s="114">
        <v>94</v>
      </c>
      <c r="H23" s="140">
        <v>124</v>
      </c>
      <c r="I23" s="115">
        <v>30</v>
      </c>
      <c r="J23" s="116">
        <v>24.193548387096776</v>
      </c>
    </row>
    <row r="24" spans="1:15" s="110" customFormat="1" ht="24.95" customHeight="1" x14ac:dyDescent="0.2">
      <c r="A24" s="193" t="s">
        <v>156</v>
      </c>
      <c r="B24" s="199" t="s">
        <v>221</v>
      </c>
      <c r="C24" s="113">
        <v>9.3570818592167875</v>
      </c>
      <c r="D24" s="115">
        <v>767</v>
      </c>
      <c r="E24" s="114">
        <v>560</v>
      </c>
      <c r="F24" s="114">
        <v>782</v>
      </c>
      <c r="G24" s="114">
        <v>665</v>
      </c>
      <c r="H24" s="140">
        <v>772</v>
      </c>
      <c r="I24" s="115">
        <v>-5</v>
      </c>
      <c r="J24" s="116">
        <v>-0.64766839378238339</v>
      </c>
    </row>
    <row r="25" spans="1:15" s="110" customFormat="1" ht="24.95" customHeight="1" x14ac:dyDescent="0.2">
      <c r="A25" s="193" t="s">
        <v>222</v>
      </c>
      <c r="B25" s="204" t="s">
        <v>159</v>
      </c>
      <c r="C25" s="113">
        <v>5.5020129315603272</v>
      </c>
      <c r="D25" s="115">
        <v>451</v>
      </c>
      <c r="E25" s="114">
        <v>381</v>
      </c>
      <c r="F25" s="114">
        <v>956</v>
      </c>
      <c r="G25" s="114">
        <v>1106</v>
      </c>
      <c r="H25" s="140">
        <v>977</v>
      </c>
      <c r="I25" s="115">
        <v>-526</v>
      </c>
      <c r="J25" s="116">
        <v>-53.838280450358241</v>
      </c>
    </row>
    <row r="26" spans="1:15" s="110" customFormat="1" ht="24.95" customHeight="1" x14ac:dyDescent="0.2">
      <c r="A26" s="201">
        <v>782.78300000000002</v>
      </c>
      <c r="B26" s="203" t="s">
        <v>160</v>
      </c>
      <c r="C26" s="113">
        <v>15.92045870440405</v>
      </c>
      <c r="D26" s="115">
        <v>1305</v>
      </c>
      <c r="E26" s="114">
        <v>1406</v>
      </c>
      <c r="F26" s="114">
        <v>794</v>
      </c>
      <c r="G26" s="114">
        <v>345</v>
      </c>
      <c r="H26" s="140">
        <v>354</v>
      </c>
      <c r="I26" s="115">
        <v>951</v>
      </c>
      <c r="J26" s="116" t="s">
        <v>514</v>
      </c>
    </row>
    <row r="27" spans="1:15" s="110" customFormat="1" ht="24.95" customHeight="1" x14ac:dyDescent="0.2">
      <c r="A27" s="193" t="s">
        <v>161</v>
      </c>
      <c r="B27" s="199" t="s">
        <v>162</v>
      </c>
      <c r="C27" s="113">
        <v>1.7811394412589971</v>
      </c>
      <c r="D27" s="115">
        <v>146</v>
      </c>
      <c r="E27" s="114">
        <v>124</v>
      </c>
      <c r="F27" s="114">
        <v>146</v>
      </c>
      <c r="G27" s="114">
        <v>133</v>
      </c>
      <c r="H27" s="140">
        <v>112</v>
      </c>
      <c r="I27" s="115">
        <v>34</v>
      </c>
      <c r="J27" s="116">
        <v>30.357142857142858</v>
      </c>
    </row>
    <row r="28" spans="1:15" s="110" customFormat="1" ht="24.95" customHeight="1" x14ac:dyDescent="0.2">
      <c r="A28" s="193" t="s">
        <v>163</v>
      </c>
      <c r="B28" s="199" t="s">
        <v>164</v>
      </c>
      <c r="C28" s="113">
        <v>9.6376723191411493</v>
      </c>
      <c r="D28" s="115">
        <v>790</v>
      </c>
      <c r="E28" s="114">
        <v>684</v>
      </c>
      <c r="F28" s="114">
        <v>1058</v>
      </c>
      <c r="G28" s="114">
        <v>641</v>
      </c>
      <c r="H28" s="140">
        <v>857</v>
      </c>
      <c r="I28" s="115">
        <v>-67</v>
      </c>
      <c r="J28" s="116">
        <v>-7.8179696616102685</v>
      </c>
    </row>
    <row r="29" spans="1:15" s="110" customFormat="1" ht="24.95" customHeight="1" x14ac:dyDescent="0.2">
      <c r="A29" s="193">
        <v>86</v>
      </c>
      <c r="B29" s="199" t="s">
        <v>165</v>
      </c>
      <c r="C29" s="113">
        <v>14.200317189215566</v>
      </c>
      <c r="D29" s="115">
        <v>1164</v>
      </c>
      <c r="E29" s="114">
        <v>940</v>
      </c>
      <c r="F29" s="114">
        <v>1081</v>
      </c>
      <c r="G29" s="114">
        <v>971</v>
      </c>
      <c r="H29" s="140">
        <v>1056</v>
      </c>
      <c r="I29" s="115">
        <v>108</v>
      </c>
      <c r="J29" s="116">
        <v>10.227272727272727</v>
      </c>
    </row>
    <row r="30" spans="1:15" s="110" customFormat="1" ht="24.95" customHeight="1" x14ac:dyDescent="0.2">
      <c r="A30" s="193">
        <v>87.88</v>
      </c>
      <c r="B30" s="204" t="s">
        <v>166</v>
      </c>
      <c r="C30" s="113">
        <v>4.0258631206538977</v>
      </c>
      <c r="D30" s="115">
        <v>330</v>
      </c>
      <c r="E30" s="114">
        <v>386</v>
      </c>
      <c r="F30" s="114">
        <v>377</v>
      </c>
      <c r="G30" s="114">
        <v>327</v>
      </c>
      <c r="H30" s="140">
        <v>305</v>
      </c>
      <c r="I30" s="115">
        <v>25</v>
      </c>
      <c r="J30" s="116">
        <v>8.1967213114754092</v>
      </c>
    </row>
    <row r="31" spans="1:15" s="110" customFormat="1" ht="24.95" customHeight="1" x14ac:dyDescent="0.2">
      <c r="A31" s="193" t="s">
        <v>167</v>
      </c>
      <c r="B31" s="199" t="s">
        <v>168</v>
      </c>
      <c r="C31" s="113">
        <v>4.6236427961449307</v>
      </c>
      <c r="D31" s="115">
        <v>379</v>
      </c>
      <c r="E31" s="114">
        <v>289</v>
      </c>
      <c r="F31" s="114">
        <v>429</v>
      </c>
      <c r="G31" s="114">
        <v>320</v>
      </c>
      <c r="H31" s="140">
        <v>391</v>
      </c>
      <c r="I31" s="115">
        <v>-12</v>
      </c>
      <c r="J31" s="116">
        <v>-3.0690537084398977</v>
      </c>
    </row>
    <row r="32" spans="1:15" s="110" customFormat="1" ht="24.95" customHeight="1" x14ac:dyDescent="0.2">
      <c r="A32" s="193"/>
      <c r="B32" s="204" t="s">
        <v>169</v>
      </c>
      <c r="C32" s="113">
        <v>0</v>
      </c>
      <c r="D32" s="115">
        <v>0</v>
      </c>
      <c r="E32" s="114">
        <v>0</v>
      </c>
      <c r="F32" s="114">
        <v>0</v>
      </c>
      <c r="G32" s="114" t="s">
        <v>513</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0.19519336342564353</v>
      </c>
      <c r="D34" s="115">
        <v>16</v>
      </c>
      <c r="E34" s="114">
        <v>66</v>
      </c>
      <c r="F34" s="114">
        <v>58</v>
      </c>
      <c r="G34" s="114">
        <v>35</v>
      </c>
      <c r="H34" s="140">
        <v>24</v>
      </c>
      <c r="I34" s="115">
        <v>-8</v>
      </c>
      <c r="J34" s="116">
        <v>-33.333333333333336</v>
      </c>
    </row>
    <row r="35" spans="1:10" s="110" customFormat="1" ht="24.95" customHeight="1" x14ac:dyDescent="0.2">
      <c r="A35" s="292" t="s">
        <v>171</v>
      </c>
      <c r="B35" s="293" t="s">
        <v>172</v>
      </c>
      <c r="C35" s="113">
        <v>7.3197511284616326</v>
      </c>
      <c r="D35" s="115">
        <v>600</v>
      </c>
      <c r="E35" s="114">
        <v>554</v>
      </c>
      <c r="F35" s="114">
        <v>650</v>
      </c>
      <c r="G35" s="114">
        <v>537</v>
      </c>
      <c r="H35" s="140">
        <v>538</v>
      </c>
      <c r="I35" s="115">
        <v>62</v>
      </c>
      <c r="J35" s="116">
        <v>11.524163568773234</v>
      </c>
    </row>
    <row r="36" spans="1:10" s="110" customFormat="1" ht="24.95" customHeight="1" x14ac:dyDescent="0.2">
      <c r="A36" s="294" t="s">
        <v>173</v>
      </c>
      <c r="B36" s="295" t="s">
        <v>174</v>
      </c>
      <c r="C36" s="125">
        <v>92.485055508112723</v>
      </c>
      <c r="D36" s="143">
        <v>7581</v>
      </c>
      <c r="E36" s="144">
        <v>6849</v>
      </c>
      <c r="F36" s="144">
        <v>7868</v>
      </c>
      <c r="G36" s="144">
        <v>6134</v>
      </c>
      <c r="H36" s="145">
        <v>6833</v>
      </c>
      <c r="I36" s="143">
        <v>748</v>
      </c>
      <c r="J36" s="146">
        <v>10.946875457339383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8197</v>
      </c>
      <c r="F11" s="264">
        <v>7469</v>
      </c>
      <c r="G11" s="264">
        <v>8576</v>
      </c>
      <c r="H11" s="264">
        <v>6707</v>
      </c>
      <c r="I11" s="265">
        <v>7395</v>
      </c>
      <c r="J11" s="263">
        <v>802</v>
      </c>
      <c r="K11" s="266">
        <v>10.845165652467884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16.152250823472002</v>
      </c>
      <c r="E13" s="115">
        <v>1324</v>
      </c>
      <c r="F13" s="114">
        <v>1280</v>
      </c>
      <c r="G13" s="114">
        <v>1548</v>
      </c>
      <c r="H13" s="114">
        <v>1197</v>
      </c>
      <c r="I13" s="140">
        <v>1273</v>
      </c>
      <c r="J13" s="115">
        <v>51</v>
      </c>
      <c r="K13" s="116">
        <v>4.0062843676355069</v>
      </c>
    </row>
    <row r="14" spans="1:17" ht="15.95" customHeight="1" x14ac:dyDescent="0.2">
      <c r="A14" s="306" t="s">
        <v>230</v>
      </c>
      <c r="B14" s="307"/>
      <c r="C14" s="308"/>
      <c r="D14" s="113">
        <v>43.540319629132611</v>
      </c>
      <c r="E14" s="115">
        <v>3569</v>
      </c>
      <c r="F14" s="114">
        <v>3149</v>
      </c>
      <c r="G14" s="114">
        <v>3727</v>
      </c>
      <c r="H14" s="114">
        <v>2869</v>
      </c>
      <c r="I14" s="140">
        <v>3323</v>
      </c>
      <c r="J14" s="115">
        <v>246</v>
      </c>
      <c r="K14" s="116">
        <v>7.4029491423412583</v>
      </c>
    </row>
    <row r="15" spans="1:17" ht="15.95" customHeight="1" x14ac:dyDescent="0.2">
      <c r="A15" s="306" t="s">
        <v>231</v>
      </c>
      <c r="B15" s="307"/>
      <c r="C15" s="308"/>
      <c r="D15" s="113">
        <v>8.3689154568744666</v>
      </c>
      <c r="E15" s="115">
        <v>686</v>
      </c>
      <c r="F15" s="114">
        <v>675</v>
      </c>
      <c r="G15" s="114">
        <v>763</v>
      </c>
      <c r="H15" s="114">
        <v>623</v>
      </c>
      <c r="I15" s="140">
        <v>669</v>
      </c>
      <c r="J15" s="115">
        <v>17</v>
      </c>
      <c r="K15" s="116">
        <v>2.5411061285500747</v>
      </c>
    </row>
    <row r="16" spans="1:17" ht="15.95" customHeight="1" x14ac:dyDescent="0.2">
      <c r="A16" s="306" t="s">
        <v>232</v>
      </c>
      <c r="B16" s="307"/>
      <c r="C16" s="308"/>
      <c r="D16" s="113">
        <v>31.779919482737586</v>
      </c>
      <c r="E16" s="115">
        <v>2605</v>
      </c>
      <c r="F16" s="114">
        <v>2357</v>
      </c>
      <c r="G16" s="114">
        <v>2524</v>
      </c>
      <c r="H16" s="114">
        <v>2004</v>
      </c>
      <c r="I16" s="140">
        <v>2116</v>
      </c>
      <c r="J16" s="115">
        <v>489</v>
      </c>
      <c r="K16" s="116">
        <v>23.109640831758036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0.48798340856410882</v>
      </c>
      <c r="E18" s="115">
        <v>40</v>
      </c>
      <c r="F18" s="114">
        <v>68</v>
      </c>
      <c r="G18" s="114">
        <v>85</v>
      </c>
      <c r="H18" s="114">
        <v>36</v>
      </c>
      <c r="I18" s="140">
        <v>44</v>
      </c>
      <c r="J18" s="115">
        <v>-4</v>
      </c>
      <c r="K18" s="116">
        <v>-9.0909090909090917</v>
      </c>
    </row>
    <row r="19" spans="1:11" ht="14.1" customHeight="1" x14ac:dyDescent="0.2">
      <c r="A19" s="306" t="s">
        <v>235</v>
      </c>
      <c r="B19" s="307" t="s">
        <v>236</v>
      </c>
      <c r="C19" s="308"/>
      <c r="D19" s="113">
        <v>0.13419543735512993</v>
      </c>
      <c r="E19" s="115">
        <v>11</v>
      </c>
      <c r="F19" s="114">
        <v>63</v>
      </c>
      <c r="G19" s="114">
        <v>54</v>
      </c>
      <c r="H19" s="114">
        <v>32</v>
      </c>
      <c r="I19" s="140">
        <v>31</v>
      </c>
      <c r="J19" s="115">
        <v>-20</v>
      </c>
      <c r="K19" s="116">
        <v>-64.516129032258064</v>
      </c>
    </row>
    <row r="20" spans="1:11" ht="14.1" customHeight="1" x14ac:dyDescent="0.2">
      <c r="A20" s="306">
        <v>12</v>
      </c>
      <c r="B20" s="307" t="s">
        <v>237</v>
      </c>
      <c r="C20" s="308"/>
      <c r="D20" s="113">
        <v>0.39038672685128706</v>
      </c>
      <c r="E20" s="115">
        <v>32</v>
      </c>
      <c r="F20" s="114">
        <v>46</v>
      </c>
      <c r="G20" s="114">
        <v>61</v>
      </c>
      <c r="H20" s="114">
        <v>32</v>
      </c>
      <c r="I20" s="140">
        <v>32</v>
      </c>
      <c r="J20" s="115">
        <v>0</v>
      </c>
      <c r="K20" s="116">
        <v>0</v>
      </c>
    </row>
    <row r="21" spans="1:11" ht="14.1" customHeight="1" x14ac:dyDescent="0.2">
      <c r="A21" s="306">
        <v>21</v>
      </c>
      <c r="B21" s="307" t="s">
        <v>238</v>
      </c>
      <c r="C21" s="308"/>
      <c r="D21" s="113">
        <v>0.14639502256923265</v>
      </c>
      <c r="E21" s="115">
        <v>12</v>
      </c>
      <c r="F21" s="114" t="s">
        <v>513</v>
      </c>
      <c r="G21" s="114" t="s">
        <v>513</v>
      </c>
      <c r="H21" s="114" t="s">
        <v>513</v>
      </c>
      <c r="I21" s="140">
        <v>8</v>
      </c>
      <c r="J21" s="115">
        <v>4</v>
      </c>
      <c r="K21" s="116">
        <v>50</v>
      </c>
    </row>
    <row r="22" spans="1:11" ht="14.1" customHeight="1" x14ac:dyDescent="0.2">
      <c r="A22" s="306">
        <v>22</v>
      </c>
      <c r="B22" s="307" t="s">
        <v>239</v>
      </c>
      <c r="C22" s="308"/>
      <c r="D22" s="113">
        <v>0.68317677198975235</v>
      </c>
      <c r="E22" s="115">
        <v>56</v>
      </c>
      <c r="F22" s="114">
        <v>73</v>
      </c>
      <c r="G22" s="114">
        <v>81</v>
      </c>
      <c r="H22" s="114">
        <v>68</v>
      </c>
      <c r="I22" s="140">
        <v>66</v>
      </c>
      <c r="J22" s="115">
        <v>-10</v>
      </c>
      <c r="K22" s="116">
        <v>-15.151515151515152</v>
      </c>
    </row>
    <row r="23" spans="1:11" ht="14.1" customHeight="1" x14ac:dyDescent="0.2">
      <c r="A23" s="306">
        <v>23</v>
      </c>
      <c r="B23" s="307" t="s">
        <v>240</v>
      </c>
      <c r="C23" s="308"/>
      <c r="D23" s="113">
        <v>0.5489813346346224</v>
      </c>
      <c r="E23" s="115">
        <v>45</v>
      </c>
      <c r="F23" s="114">
        <v>28</v>
      </c>
      <c r="G23" s="114">
        <v>35</v>
      </c>
      <c r="H23" s="114">
        <v>33</v>
      </c>
      <c r="I23" s="140">
        <v>31</v>
      </c>
      <c r="J23" s="115">
        <v>14</v>
      </c>
      <c r="K23" s="116">
        <v>45.161290322580648</v>
      </c>
    </row>
    <row r="24" spans="1:11" ht="14.1" customHeight="1" x14ac:dyDescent="0.2">
      <c r="A24" s="306">
        <v>24</v>
      </c>
      <c r="B24" s="307" t="s">
        <v>241</v>
      </c>
      <c r="C24" s="308"/>
      <c r="D24" s="113">
        <v>0.85397096498719038</v>
      </c>
      <c r="E24" s="115">
        <v>70</v>
      </c>
      <c r="F24" s="114">
        <v>48</v>
      </c>
      <c r="G24" s="114">
        <v>80</v>
      </c>
      <c r="H24" s="114">
        <v>86</v>
      </c>
      <c r="I24" s="140">
        <v>63</v>
      </c>
      <c r="J24" s="115">
        <v>7</v>
      </c>
      <c r="K24" s="116">
        <v>11.111111111111111</v>
      </c>
    </row>
    <row r="25" spans="1:11" ht="14.1" customHeight="1" x14ac:dyDescent="0.2">
      <c r="A25" s="306">
        <v>25</v>
      </c>
      <c r="B25" s="307" t="s">
        <v>242</v>
      </c>
      <c r="C25" s="308"/>
      <c r="D25" s="113">
        <v>1.7811394412589971</v>
      </c>
      <c r="E25" s="115">
        <v>146</v>
      </c>
      <c r="F25" s="114">
        <v>192</v>
      </c>
      <c r="G25" s="114">
        <v>141</v>
      </c>
      <c r="H25" s="114">
        <v>93</v>
      </c>
      <c r="I25" s="140">
        <v>116</v>
      </c>
      <c r="J25" s="115">
        <v>30</v>
      </c>
      <c r="K25" s="116">
        <v>25.862068965517242</v>
      </c>
    </row>
    <row r="26" spans="1:11" ht="14.1" customHeight="1" x14ac:dyDescent="0.2">
      <c r="A26" s="306">
        <v>26</v>
      </c>
      <c r="B26" s="307" t="s">
        <v>243</v>
      </c>
      <c r="C26" s="308"/>
      <c r="D26" s="113">
        <v>1.6225448334756618</v>
      </c>
      <c r="E26" s="115">
        <v>133</v>
      </c>
      <c r="F26" s="114">
        <v>92</v>
      </c>
      <c r="G26" s="114">
        <v>97</v>
      </c>
      <c r="H26" s="114">
        <v>73</v>
      </c>
      <c r="I26" s="140">
        <v>180</v>
      </c>
      <c r="J26" s="115">
        <v>-47</v>
      </c>
      <c r="K26" s="116">
        <v>-26.111111111111111</v>
      </c>
    </row>
    <row r="27" spans="1:11" ht="14.1" customHeight="1" x14ac:dyDescent="0.2">
      <c r="A27" s="306">
        <v>27</v>
      </c>
      <c r="B27" s="307" t="s">
        <v>244</v>
      </c>
      <c r="C27" s="308"/>
      <c r="D27" s="113">
        <v>1.0613639136269366</v>
      </c>
      <c r="E27" s="115">
        <v>87</v>
      </c>
      <c r="F27" s="114">
        <v>102</v>
      </c>
      <c r="G27" s="114">
        <v>93</v>
      </c>
      <c r="H27" s="114">
        <v>92</v>
      </c>
      <c r="I27" s="140">
        <v>73</v>
      </c>
      <c r="J27" s="115">
        <v>14</v>
      </c>
      <c r="K27" s="116">
        <v>19.17808219178082</v>
      </c>
    </row>
    <row r="28" spans="1:11" ht="14.1" customHeight="1" x14ac:dyDescent="0.2">
      <c r="A28" s="306">
        <v>28</v>
      </c>
      <c r="B28" s="307" t="s">
        <v>245</v>
      </c>
      <c r="C28" s="308"/>
      <c r="D28" s="113">
        <v>0.14639502256923265</v>
      </c>
      <c r="E28" s="115">
        <v>12</v>
      </c>
      <c r="F28" s="114">
        <v>8</v>
      </c>
      <c r="G28" s="114" t="s">
        <v>513</v>
      </c>
      <c r="H28" s="114" t="s">
        <v>513</v>
      </c>
      <c r="I28" s="140">
        <v>7</v>
      </c>
      <c r="J28" s="115">
        <v>5</v>
      </c>
      <c r="K28" s="116">
        <v>71.428571428571431</v>
      </c>
    </row>
    <row r="29" spans="1:11" ht="14.1" customHeight="1" x14ac:dyDescent="0.2">
      <c r="A29" s="306">
        <v>29</v>
      </c>
      <c r="B29" s="307" t="s">
        <v>246</v>
      </c>
      <c r="C29" s="308"/>
      <c r="D29" s="113">
        <v>4.1478589727949249</v>
      </c>
      <c r="E29" s="115">
        <v>340</v>
      </c>
      <c r="F29" s="114">
        <v>292</v>
      </c>
      <c r="G29" s="114">
        <v>376</v>
      </c>
      <c r="H29" s="114">
        <v>288</v>
      </c>
      <c r="I29" s="140">
        <v>286</v>
      </c>
      <c r="J29" s="115">
        <v>54</v>
      </c>
      <c r="K29" s="116">
        <v>18.88111888111888</v>
      </c>
    </row>
    <row r="30" spans="1:11" ht="14.1" customHeight="1" x14ac:dyDescent="0.2">
      <c r="A30" s="306" t="s">
        <v>247</v>
      </c>
      <c r="B30" s="307" t="s">
        <v>248</v>
      </c>
      <c r="C30" s="308"/>
      <c r="D30" s="113">
        <v>0.30498963035256799</v>
      </c>
      <c r="E30" s="115">
        <v>25</v>
      </c>
      <c r="F30" s="114">
        <v>27</v>
      </c>
      <c r="G30" s="114" t="s">
        <v>513</v>
      </c>
      <c r="H30" s="114" t="s">
        <v>513</v>
      </c>
      <c r="I30" s="140">
        <v>31</v>
      </c>
      <c r="J30" s="115">
        <v>-6</v>
      </c>
      <c r="K30" s="116">
        <v>-19.35483870967742</v>
      </c>
    </row>
    <row r="31" spans="1:11" ht="14.1" customHeight="1" x14ac:dyDescent="0.2">
      <c r="A31" s="306" t="s">
        <v>249</v>
      </c>
      <c r="B31" s="307" t="s">
        <v>250</v>
      </c>
      <c r="C31" s="308"/>
      <c r="D31" s="113">
        <v>3.842869342442357</v>
      </c>
      <c r="E31" s="115">
        <v>315</v>
      </c>
      <c r="F31" s="114">
        <v>265</v>
      </c>
      <c r="G31" s="114">
        <v>330</v>
      </c>
      <c r="H31" s="114">
        <v>261</v>
      </c>
      <c r="I31" s="140">
        <v>255</v>
      </c>
      <c r="J31" s="115">
        <v>60</v>
      </c>
      <c r="K31" s="116">
        <v>23.529411764705884</v>
      </c>
    </row>
    <row r="32" spans="1:11" ht="14.1" customHeight="1" x14ac:dyDescent="0.2">
      <c r="A32" s="306">
        <v>31</v>
      </c>
      <c r="B32" s="307" t="s">
        <v>251</v>
      </c>
      <c r="C32" s="308"/>
      <c r="D32" s="113">
        <v>0.79297303891667681</v>
      </c>
      <c r="E32" s="115">
        <v>65</v>
      </c>
      <c r="F32" s="114">
        <v>34</v>
      </c>
      <c r="G32" s="114">
        <v>42</v>
      </c>
      <c r="H32" s="114">
        <v>49</v>
      </c>
      <c r="I32" s="140">
        <v>49</v>
      </c>
      <c r="J32" s="115">
        <v>16</v>
      </c>
      <c r="K32" s="116">
        <v>32.653061224489797</v>
      </c>
    </row>
    <row r="33" spans="1:11" ht="14.1" customHeight="1" x14ac:dyDescent="0.2">
      <c r="A33" s="306">
        <v>32</v>
      </c>
      <c r="B33" s="307" t="s">
        <v>252</v>
      </c>
      <c r="C33" s="308"/>
      <c r="D33" s="113">
        <v>0.42698548249359519</v>
      </c>
      <c r="E33" s="115">
        <v>35</v>
      </c>
      <c r="F33" s="114">
        <v>45</v>
      </c>
      <c r="G33" s="114">
        <v>65</v>
      </c>
      <c r="H33" s="114">
        <v>29</v>
      </c>
      <c r="I33" s="140">
        <v>37</v>
      </c>
      <c r="J33" s="115">
        <v>-2</v>
      </c>
      <c r="K33" s="116">
        <v>-5.4054054054054053</v>
      </c>
    </row>
    <row r="34" spans="1:11" ht="14.1" customHeight="1" x14ac:dyDescent="0.2">
      <c r="A34" s="306">
        <v>33</v>
      </c>
      <c r="B34" s="307" t="s">
        <v>253</v>
      </c>
      <c r="C34" s="308"/>
      <c r="D34" s="113">
        <v>0.47578382335000607</v>
      </c>
      <c r="E34" s="115">
        <v>39</v>
      </c>
      <c r="F34" s="114">
        <v>54</v>
      </c>
      <c r="G34" s="114">
        <v>65</v>
      </c>
      <c r="H34" s="114">
        <v>36</v>
      </c>
      <c r="I34" s="140">
        <v>54</v>
      </c>
      <c r="J34" s="115">
        <v>-15</v>
      </c>
      <c r="K34" s="116">
        <v>-27.777777777777779</v>
      </c>
    </row>
    <row r="35" spans="1:11" ht="14.1" customHeight="1" x14ac:dyDescent="0.2">
      <c r="A35" s="306">
        <v>34</v>
      </c>
      <c r="B35" s="307" t="s">
        <v>254</v>
      </c>
      <c r="C35" s="308"/>
      <c r="D35" s="113">
        <v>1.3907527144077101</v>
      </c>
      <c r="E35" s="115">
        <v>114</v>
      </c>
      <c r="F35" s="114">
        <v>85</v>
      </c>
      <c r="G35" s="114">
        <v>78</v>
      </c>
      <c r="H35" s="114">
        <v>81</v>
      </c>
      <c r="I35" s="140">
        <v>82</v>
      </c>
      <c r="J35" s="115">
        <v>32</v>
      </c>
      <c r="K35" s="116">
        <v>39.024390243902438</v>
      </c>
    </row>
    <row r="36" spans="1:11" ht="14.1" customHeight="1" x14ac:dyDescent="0.2">
      <c r="A36" s="306">
        <v>41</v>
      </c>
      <c r="B36" s="307" t="s">
        <v>255</v>
      </c>
      <c r="C36" s="308"/>
      <c r="D36" s="113">
        <v>2.3057216054654144</v>
      </c>
      <c r="E36" s="115">
        <v>189</v>
      </c>
      <c r="F36" s="114">
        <v>140</v>
      </c>
      <c r="G36" s="114">
        <v>187</v>
      </c>
      <c r="H36" s="114">
        <v>157</v>
      </c>
      <c r="I36" s="140">
        <v>230</v>
      </c>
      <c r="J36" s="115">
        <v>-41</v>
      </c>
      <c r="K36" s="116">
        <v>-17.826086956521738</v>
      </c>
    </row>
    <row r="37" spans="1:11" ht="14.1" customHeight="1" x14ac:dyDescent="0.2">
      <c r="A37" s="306">
        <v>42</v>
      </c>
      <c r="B37" s="307" t="s">
        <v>256</v>
      </c>
      <c r="C37" s="308"/>
      <c r="D37" s="113">
        <v>0.31718921556667073</v>
      </c>
      <c r="E37" s="115">
        <v>26</v>
      </c>
      <c r="F37" s="114">
        <v>18</v>
      </c>
      <c r="G37" s="114">
        <v>30</v>
      </c>
      <c r="H37" s="114">
        <v>34</v>
      </c>
      <c r="I37" s="140">
        <v>30</v>
      </c>
      <c r="J37" s="115">
        <v>-4</v>
      </c>
      <c r="K37" s="116">
        <v>-13.333333333333334</v>
      </c>
    </row>
    <row r="38" spans="1:11" ht="14.1" customHeight="1" x14ac:dyDescent="0.2">
      <c r="A38" s="306">
        <v>43</v>
      </c>
      <c r="B38" s="307" t="s">
        <v>257</v>
      </c>
      <c r="C38" s="308"/>
      <c r="D38" s="113">
        <v>2.793705014029523</v>
      </c>
      <c r="E38" s="115">
        <v>229</v>
      </c>
      <c r="F38" s="114">
        <v>196</v>
      </c>
      <c r="G38" s="114">
        <v>277</v>
      </c>
      <c r="H38" s="114">
        <v>179</v>
      </c>
      <c r="I38" s="140">
        <v>213</v>
      </c>
      <c r="J38" s="115">
        <v>16</v>
      </c>
      <c r="K38" s="116">
        <v>7.511737089201878</v>
      </c>
    </row>
    <row r="39" spans="1:11" ht="14.1" customHeight="1" x14ac:dyDescent="0.2">
      <c r="A39" s="306">
        <v>51</v>
      </c>
      <c r="B39" s="307" t="s">
        <v>258</v>
      </c>
      <c r="C39" s="308"/>
      <c r="D39" s="113">
        <v>3.0132975478833721</v>
      </c>
      <c r="E39" s="115">
        <v>247</v>
      </c>
      <c r="F39" s="114">
        <v>280</v>
      </c>
      <c r="G39" s="114">
        <v>260</v>
      </c>
      <c r="H39" s="114">
        <v>274</v>
      </c>
      <c r="I39" s="140">
        <v>257</v>
      </c>
      <c r="J39" s="115">
        <v>-10</v>
      </c>
      <c r="K39" s="116">
        <v>-3.8910505836575875</v>
      </c>
    </row>
    <row r="40" spans="1:11" ht="14.1" customHeight="1" x14ac:dyDescent="0.2">
      <c r="A40" s="306" t="s">
        <v>259</v>
      </c>
      <c r="B40" s="307" t="s">
        <v>260</v>
      </c>
      <c r="C40" s="308"/>
      <c r="D40" s="113">
        <v>2.8303037696718309</v>
      </c>
      <c r="E40" s="115">
        <v>232</v>
      </c>
      <c r="F40" s="114">
        <v>259</v>
      </c>
      <c r="G40" s="114">
        <v>246</v>
      </c>
      <c r="H40" s="114">
        <v>257</v>
      </c>
      <c r="I40" s="140">
        <v>241</v>
      </c>
      <c r="J40" s="115">
        <v>-9</v>
      </c>
      <c r="K40" s="116">
        <v>-3.7344398340248963</v>
      </c>
    </row>
    <row r="41" spans="1:11" ht="14.1" customHeight="1" x14ac:dyDescent="0.2">
      <c r="A41" s="306"/>
      <c r="B41" s="307" t="s">
        <v>261</v>
      </c>
      <c r="C41" s="308"/>
      <c r="D41" s="113">
        <v>2.3057216054654144</v>
      </c>
      <c r="E41" s="115">
        <v>189</v>
      </c>
      <c r="F41" s="114">
        <v>231</v>
      </c>
      <c r="G41" s="114">
        <v>211</v>
      </c>
      <c r="H41" s="114">
        <v>223</v>
      </c>
      <c r="I41" s="140">
        <v>210</v>
      </c>
      <c r="J41" s="115">
        <v>-21</v>
      </c>
      <c r="K41" s="116">
        <v>-10</v>
      </c>
    </row>
    <row r="42" spans="1:11" ht="14.1" customHeight="1" x14ac:dyDescent="0.2">
      <c r="A42" s="306">
        <v>52</v>
      </c>
      <c r="B42" s="307" t="s">
        <v>262</v>
      </c>
      <c r="C42" s="308"/>
      <c r="D42" s="113">
        <v>1.4029522996218129</v>
      </c>
      <c r="E42" s="115">
        <v>115</v>
      </c>
      <c r="F42" s="114">
        <v>114</v>
      </c>
      <c r="G42" s="114">
        <v>114</v>
      </c>
      <c r="H42" s="114">
        <v>105</v>
      </c>
      <c r="I42" s="140">
        <v>122</v>
      </c>
      <c r="J42" s="115">
        <v>-7</v>
      </c>
      <c r="K42" s="116">
        <v>-5.7377049180327866</v>
      </c>
    </row>
    <row r="43" spans="1:11" ht="14.1" customHeight="1" x14ac:dyDescent="0.2">
      <c r="A43" s="306" t="s">
        <v>263</v>
      </c>
      <c r="B43" s="307" t="s">
        <v>264</v>
      </c>
      <c r="C43" s="308"/>
      <c r="D43" s="113">
        <v>1.2687568622666829</v>
      </c>
      <c r="E43" s="115">
        <v>104</v>
      </c>
      <c r="F43" s="114">
        <v>90</v>
      </c>
      <c r="G43" s="114">
        <v>94</v>
      </c>
      <c r="H43" s="114">
        <v>91</v>
      </c>
      <c r="I43" s="140">
        <v>106</v>
      </c>
      <c r="J43" s="115">
        <v>-2</v>
      </c>
      <c r="K43" s="116">
        <v>-1.8867924528301887</v>
      </c>
    </row>
    <row r="44" spans="1:11" ht="14.1" customHeight="1" x14ac:dyDescent="0.2">
      <c r="A44" s="306">
        <v>53</v>
      </c>
      <c r="B44" s="307" t="s">
        <v>265</v>
      </c>
      <c r="C44" s="308"/>
      <c r="D44" s="113">
        <v>0.57338050506282789</v>
      </c>
      <c r="E44" s="115">
        <v>47</v>
      </c>
      <c r="F44" s="114">
        <v>56</v>
      </c>
      <c r="G44" s="114">
        <v>56</v>
      </c>
      <c r="H44" s="114">
        <v>89</v>
      </c>
      <c r="I44" s="140">
        <v>111</v>
      </c>
      <c r="J44" s="115">
        <v>-64</v>
      </c>
      <c r="K44" s="116">
        <v>-57.657657657657658</v>
      </c>
    </row>
    <row r="45" spans="1:11" ht="14.1" customHeight="1" x14ac:dyDescent="0.2">
      <c r="A45" s="306" t="s">
        <v>266</v>
      </c>
      <c r="B45" s="307" t="s">
        <v>267</v>
      </c>
      <c r="C45" s="308"/>
      <c r="D45" s="113">
        <v>0.52458216420641701</v>
      </c>
      <c r="E45" s="115">
        <v>43</v>
      </c>
      <c r="F45" s="114">
        <v>52</v>
      </c>
      <c r="G45" s="114">
        <v>54</v>
      </c>
      <c r="H45" s="114">
        <v>86</v>
      </c>
      <c r="I45" s="140">
        <v>105</v>
      </c>
      <c r="J45" s="115">
        <v>-62</v>
      </c>
      <c r="K45" s="116">
        <v>-59.047619047619051</v>
      </c>
    </row>
    <row r="46" spans="1:11" ht="14.1" customHeight="1" x14ac:dyDescent="0.2">
      <c r="A46" s="306">
        <v>54</v>
      </c>
      <c r="B46" s="307" t="s">
        <v>268</v>
      </c>
      <c r="C46" s="308"/>
      <c r="D46" s="113">
        <v>2.9157008661705501</v>
      </c>
      <c r="E46" s="115">
        <v>239</v>
      </c>
      <c r="F46" s="114">
        <v>191</v>
      </c>
      <c r="G46" s="114">
        <v>230</v>
      </c>
      <c r="H46" s="114">
        <v>244</v>
      </c>
      <c r="I46" s="140">
        <v>218</v>
      </c>
      <c r="J46" s="115">
        <v>21</v>
      </c>
      <c r="K46" s="116">
        <v>9.6330275229357802</v>
      </c>
    </row>
    <row r="47" spans="1:11" ht="14.1" customHeight="1" x14ac:dyDescent="0.2">
      <c r="A47" s="306">
        <v>61</v>
      </c>
      <c r="B47" s="307" t="s">
        <v>269</v>
      </c>
      <c r="C47" s="308"/>
      <c r="D47" s="113">
        <v>1.5615469074051482</v>
      </c>
      <c r="E47" s="115">
        <v>128</v>
      </c>
      <c r="F47" s="114">
        <v>102</v>
      </c>
      <c r="G47" s="114">
        <v>158</v>
      </c>
      <c r="H47" s="114">
        <v>105</v>
      </c>
      <c r="I47" s="140">
        <v>144</v>
      </c>
      <c r="J47" s="115">
        <v>-16</v>
      </c>
      <c r="K47" s="116">
        <v>-11.111111111111111</v>
      </c>
    </row>
    <row r="48" spans="1:11" ht="14.1" customHeight="1" x14ac:dyDescent="0.2">
      <c r="A48" s="306">
        <v>62</v>
      </c>
      <c r="B48" s="307" t="s">
        <v>270</v>
      </c>
      <c r="C48" s="308"/>
      <c r="D48" s="113">
        <v>7.100158594607783</v>
      </c>
      <c r="E48" s="115">
        <v>582</v>
      </c>
      <c r="F48" s="114">
        <v>523</v>
      </c>
      <c r="G48" s="114">
        <v>592</v>
      </c>
      <c r="H48" s="114">
        <v>409</v>
      </c>
      <c r="I48" s="140">
        <v>527</v>
      </c>
      <c r="J48" s="115">
        <v>55</v>
      </c>
      <c r="K48" s="116">
        <v>10.436432637571157</v>
      </c>
    </row>
    <row r="49" spans="1:11" ht="14.1" customHeight="1" x14ac:dyDescent="0.2">
      <c r="A49" s="306">
        <v>63</v>
      </c>
      <c r="B49" s="307" t="s">
        <v>271</v>
      </c>
      <c r="C49" s="308"/>
      <c r="D49" s="113">
        <v>7.4539465658167625</v>
      </c>
      <c r="E49" s="115">
        <v>611</v>
      </c>
      <c r="F49" s="114">
        <v>561</v>
      </c>
      <c r="G49" s="114">
        <v>594</v>
      </c>
      <c r="H49" s="114">
        <v>473</v>
      </c>
      <c r="I49" s="140">
        <v>482</v>
      </c>
      <c r="J49" s="115">
        <v>129</v>
      </c>
      <c r="K49" s="116">
        <v>26.763485477178424</v>
      </c>
    </row>
    <row r="50" spans="1:11" ht="14.1" customHeight="1" x14ac:dyDescent="0.2">
      <c r="A50" s="306" t="s">
        <v>272</v>
      </c>
      <c r="B50" s="307" t="s">
        <v>273</v>
      </c>
      <c r="C50" s="308"/>
      <c r="D50" s="113">
        <v>1.7689398560448946</v>
      </c>
      <c r="E50" s="115">
        <v>145</v>
      </c>
      <c r="F50" s="114">
        <v>132</v>
      </c>
      <c r="G50" s="114">
        <v>154</v>
      </c>
      <c r="H50" s="114">
        <v>132</v>
      </c>
      <c r="I50" s="140">
        <v>127</v>
      </c>
      <c r="J50" s="115">
        <v>18</v>
      </c>
      <c r="K50" s="116">
        <v>14.173228346456693</v>
      </c>
    </row>
    <row r="51" spans="1:11" ht="14.1" customHeight="1" x14ac:dyDescent="0.2">
      <c r="A51" s="306" t="s">
        <v>274</v>
      </c>
      <c r="B51" s="307" t="s">
        <v>275</v>
      </c>
      <c r="C51" s="308"/>
      <c r="D51" s="113">
        <v>5.3312187385628889</v>
      </c>
      <c r="E51" s="115">
        <v>437</v>
      </c>
      <c r="F51" s="114">
        <v>403</v>
      </c>
      <c r="G51" s="114">
        <v>401</v>
      </c>
      <c r="H51" s="114">
        <v>316</v>
      </c>
      <c r="I51" s="140">
        <v>317</v>
      </c>
      <c r="J51" s="115">
        <v>120</v>
      </c>
      <c r="K51" s="116">
        <v>37.854889589905362</v>
      </c>
    </row>
    <row r="52" spans="1:11" ht="14.1" customHeight="1" x14ac:dyDescent="0.2">
      <c r="A52" s="306">
        <v>71</v>
      </c>
      <c r="B52" s="307" t="s">
        <v>276</v>
      </c>
      <c r="C52" s="308"/>
      <c r="D52" s="113">
        <v>8.3933146273026722</v>
      </c>
      <c r="E52" s="115">
        <v>688</v>
      </c>
      <c r="F52" s="114">
        <v>579</v>
      </c>
      <c r="G52" s="114">
        <v>742</v>
      </c>
      <c r="H52" s="114">
        <v>582</v>
      </c>
      <c r="I52" s="140">
        <v>668</v>
      </c>
      <c r="J52" s="115">
        <v>20</v>
      </c>
      <c r="K52" s="116">
        <v>2.9940119760479043</v>
      </c>
    </row>
    <row r="53" spans="1:11" ht="14.1" customHeight="1" x14ac:dyDescent="0.2">
      <c r="A53" s="306" t="s">
        <v>277</v>
      </c>
      <c r="B53" s="307" t="s">
        <v>278</v>
      </c>
      <c r="C53" s="308"/>
      <c r="D53" s="113">
        <v>2.5497133097474687</v>
      </c>
      <c r="E53" s="115">
        <v>209</v>
      </c>
      <c r="F53" s="114">
        <v>189</v>
      </c>
      <c r="G53" s="114">
        <v>230</v>
      </c>
      <c r="H53" s="114">
        <v>195</v>
      </c>
      <c r="I53" s="140">
        <v>189</v>
      </c>
      <c r="J53" s="115">
        <v>20</v>
      </c>
      <c r="K53" s="116">
        <v>10.582010582010582</v>
      </c>
    </row>
    <row r="54" spans="1:11" ht="14.1" customHeight="1" x14ac:dyDescent="0.2">
      <c r="A54" s="306" t="s">
        <v>279</v>
      </c>
      <c r="B54" s="307" t="s">
        <v>280</v>
      </c>
      <c r="C54" s="308"/>
      <c r="D54" s="113">
        <v>4.8798340856410878</v>
      </c>
      <c r="E54" s="115">
        <v>400</v>
      </c>
      <c r="F54" s="114">
        <v>326</v>
      </c>
      <c r="G54" s="114">
        <v>406</v>
      </c>
      <c r="H54" s="114">
        <v>322</v>
      </c>
      <c r="I54" s="140">
        <v>388</v>
      </c>
      <c r="J54" s="115">
        <v>12</v>
      </c>
      <c r="K54" s="116">
        <v>3.0927835051546393</v>
      </c>
    </row>
    <row r="55" spans="1:11" ht="14.1" customHeight="1" x14ac:dyDescent="0.2">
      <c r="A55" s="306">
        <v>72</v>
      </c>
      <c r="B55" s="307" t="s">
        <v>281</v>
      </c>
      <c r="C55" s="308"/>
      <c r="D55" s="113">
        <v>2.6229108210320851</v>
      </c>
      <c r="E55" s="115">
        <v>215</v>
      </c>
      <c r="F55" s="114">
        <v>168</v>
      </c>
      <c r="G55" s="114">
        <v>200</v>
      </c>
      <c r="H55" s="114">
        <v>129</v>
      </c>
      <c r="I55" s="140">
        <v>182</v>
      </c>
      <c r="J55" s="115">
        <v>33</v>
      </c>
      <c r="K55" s="116">
        <v>18.131868131868131</v>
      </c>
    </row>
    <row r="56" spans="1:11" ht="14.1" customHeight="1" x14ac:dyDescent="0.2">
      <c r="A56" s="306" t="s">
        <v>282</v>
      </c>
      <c r="B56" s="307" t="s">
        <v>283</v>
      </c>
      <c r="C56" s="308"/>
      <c r="D56" s="113">
        <v>1.183359765767964</v>
      </c>
      <c r="E56" s="115">
        <v>97</v>
      </c>
      <c r="F56" s="114">
        <v>74</v>
      </c>
      <c r="G56" s="114">
        <v>93</v>
      </c>
      <c r="H56" s="114">
        <v>52</v>
      </c>
      <c r="I56" s="140">
        <v>89</v>
      </c>
      <c r="J56" s="115">
        <v>8</v>
      </c>
      <c r="K56" s="116">
        <v>8.9887640449438209</v>
      </c>
    </row>
    <row r="57" spans="1:11" ht="14.1" customHeight="1" x14ac:dyDescent="0.2">
      <c r="A57" s="306" t="s">
        <v>284</v>
      </c>
      <c r="B57" s="307" t="s">
        <v>285</v>
      </c>
      <c r="C57" s="308"/>
      <c r="D57" s="113">
        <v>1.0247651579846284</v>
      </c>
      <c r="E57" s="115">
        <v>84</v>
      </c>
      <c r="F57" s="114">
        <v>69</v>
      </c>
      <c r="G57" s="114">
        <v>68</v>
      </c>
      <c r="H57" s="114">
        <v>54</v>
      </c>
      <c r="I57" s="140">
        <v>69</v>
      </c>
      <c r="J57" s="115">
        <v>15</v>
      </c>
      <c r="K57" s="116">
        <v>21.739130434782609</v>
      </c>
    </row>
    <row r="58" spans="1:11" ht="14.1" customHeight="1" x14ac:dyDescent="0.2">
      <c r="A58" s="306">
        <v>73</v>
      </c>
      <c r="B58" s="307" t="s">
        <v>286</v>
      </c>
      <c r="C58" s="308"/>
      <c r="D58" s="113">
        <v>2.4277174576064415</v>
      </c>
      <c r="E58" s="115">
        <v>199</v>
      </c>
      <c r="F58" s="114">
        <v>164</v>
      </c>
      <c r="G58" s="114">
        <v>209</v>
      </c>
      <c r="H58" s="114">
        <v>232</v>
      </c>
      <c r="I58" s="140">
        <v>193</v>
      </c>
      <c r="J58" s="115">
        <v>6</v>
      </c>
      <c r="K58" s="116">
        <v>3.1088082901554404</v>
      </c>
    </row>
    <row r="59" spans="1:11" ht="14.1" customHeight="1" x14ac:dyDescent="0.2">
      <c r="A59" s="306" t="s">
        <v>287</v>
      </c>
      <c r="B59" s="307" t="s">
        <v>288</v>
      </c>
      <c r="C59" s="308"/>
      <c r="D59" s="113">
        <v>1.5493473221910454</v>
      </c>
      <c r="E59" s="115">
        <v>127</v>
      </c>
      <c r="F59" s="114">
        <v>62</v>
      </c>
      <c r="G59" s="114">
        <v>119</v>
      </c>
      <c r="H59" s="114">
        <v>91</v>
      </c>
      <c r="I59" s="140">
        <v>89</v>
      </c>
      <c r="J59" s="115">
        <v>38</v>
      </c>
      <c r="K59" s="116">
        <v>42.696629213483149</v>
      </c>
    </row>
    <row r="60" spans="1:11" ht="14.1" customHeight="1" x14ac:dyDescent="0.2">
      <c r="A60" s="306">
        <v>81</v>
      </c>
      <c r="B60" s="307" t="s">
        <v>289</v>
      </c>
      <c r="C60" s="308"/>
      <c r="D60" s="113">
        <v>22.959619372941319</v>
      </c>
      <c r="E60" s="115">
        <v>1882</v>
      </c>
      <c r="F60" s="114">
        <v>1810</v>
      </c>
      <c r="G60" s="114">
        <v>1835</v>
      </c>
      <c r="H60" s="114">
        <v>1431</v>
      </c>
      <c r="I60" s="140">
        <v>1288</v>
      </c>
      <c r="J60" s="115">
        <v>594</v>
      </c>
      <c r="K60" s="116">
        <v>46.118012422360252</v>
      </c>
    </row>
    <row r="61" spans="1:11" ht="14.1" customHeight="1" x14ac:dyDescent="0.2">
      <c r="A61" s="306" t="s">
        <v>290</v>
      </c>
      <c r="B61" s="307" t="s">
        <v>291</v>
      </c>
      <c r="C61" s="308"/>
      <c r="D61" s="113">
        <v>2.3057216054654144</v>
      </c>
      <c r="E61" s="115">
        <v>189</v>
      </c>
      <c r="F61" s="114">
        <v>150</v>
      </c>
      <c r="G61" s="114">
        <v>214</v>
      </c>
      <c r="H61" s="114">
        <v>132</v>
      </c>
      <c r="I61" s="140">
        <v>173</v>
      </c>
      <c r="J61" s="115">
        <v>16</v>
      </c>
      <c r="K61" s="116">
        <v>9.2485549132947984</v>
      </c>
    </row>
    <row r="62" spans="1:11" ht="14.1" customHeight="1" x14ac:dyDescent="0.2">
      <c r="A62" s="306" t="s">
        <v>292</v>
      </c>
      <c r="B62" s="307" t="s">
        <v>293</v>
      </c>
      <c r="C62" s="308"/>
      <c r="D62" s="113">
        <v>5.2214224716359645</v>
      </c>
      <c r="E62" s="115">
        <v>428</v>
      </c>
      <c r="F62" s="114">
        <v>411</v>
      </c>
      <c r="G62" s="114">
        <v>449</v>
      </c>
      <c r="H62" s="114">
        <v>409</v>
      </c>
      <c r="I62" s="140">
        <v>418</v>
      </c>
      <c r="J62" s="115">
        <v>10</v>
      </c>
      <c r="K62" s="116">
        <v>2.3923444976076556</v>
      </c>
    </row>
    <row r="63" spans="1:11" ht="14.1" customHeight="1" x14ac:dyDescent="0.2">
      <c r="A63" s="306"/>
      <c r="B63" s="307" t="s">
        <v>294</v>
      </c>
      <c r="C63" s="308"/>
      <c r="D63" s="113">
        <v>4.8310357447846775</v>
      </c>
      <c r="E63" s="115">
        <v>396</v>
      </c>
      <c r="F63" s="114">
        <v>371</v>
      </c>
      <c r="G63" s="114">
        <v>412</v>
      </c>
      <c r="H63" s="114">
        <v>355</v>
      </c>
      <c r="I63" s="140">
        <v>388</v>
      </c>
      <c r="J63" s="115">
        <v>8</v>
      </c>
      <c r="K63" s="116">
        <v>2.0618556701030926</v>
      </c>
    </row>
    <row r="64" spans="1:11" ht="14.1" customHeight="1" x14ac:dyDescent="0.2">
      <c r="A64" s="306" t="s">
        <v>295</v>
      </c>
      <c r="B64" s="307" t="s">
        <v>296</v>
      </c>
      <c r="C64" s="308"/>
      <c r="D64" s="113">
        <v>13.370745394656582</v>
      </c>
      <c r="E64" s="115">
        <v>1096</v>
      </c>
      <c r="F64" s="114">
        <v>1072</v>
      </c>
      <c r="G64" s="114">
        <v>991</v>
      </c>
      <c r="H64" s="114">
        <v>733</v>
      </c>
      <c r="I64" s="140">
        <v>569</v>
      </c>
      <c r="J64" s="115">
        <v>527</v>
      </c>
      <c r="K64" s="116">
        <v>92.618629173989461</v>
      </c>
    </row>
    <row r="65" spans="1:11" ht="14.1" customHeight="1" x14ac:dyDescent="0.2">
      <c r="A65" s="306" t="s">
        <v>297</v>
      </c>
      <c r="B65" s="307" t="s">
        <v>298</v>
      </c>
      <c r="C65" s="308"/>
      <c r="D65" s="113">
        <v>0.34158838599487618</v>
      </c>
      <c r="E65" s="115">
        <v>28</v>
      </c>
      <c r="F65" s="114">
        <v>46</v>
      </c>
      <c r="G65" s="114">
        <v>49</v>
      </c>
      <c r="H65" s="114">
        <v>38</v>
      </c>
      <c r="I65" s="140">
        <v>36</v>
      </c>
      <c r="J65" s="115">
        <v>-8</v>
      </c>
      <c r="K65" s="116">
        <v>-22.222222222222221</v>
      </c>
    </row>
    <row r="66" spans="1:11" ht="14.1" customHeight="1" x14ac:dyDescent="0.2">
      <c r="A66" s="306">
        <v>82</v>
      </c>
      <c r="B66" s="307" t="s">
        <v>299</v>
      </c>
      <c r="C66" s="308"/>
      <c r="D66" s="113">
        <v>2.1593265828961816</v>
      </c>
      <c r="E66" s="115">
        <v>177</v>
      </c>
      <c r="F66" s="114">
        <v>228</v>
      </c>
      <c r="G66" s="114">
        <v>194</v>
      </c>
      <c r="H66" s="114">
        <v>169</v>
      </c>
      <c r="I66" s="140">
        <v>177</v>
      </c>
      <c r="J66" s="115">
        <v>0</v>
      </c>
      <c r="K66" s="116">
        <v>0</v>
      </c>
    </row>
    <row r="67" spans="1:11" ht="14.1" customHeight="1" x14ac:dyDescent="0.2">
      <c r="A67" s="306" t="s">
        <v>300</v>
      </c>
      <c r="B67" s="307" t="s">
        <v>301</v>
      </c>
      <c r="C67" s="308"/>
      <c r="D67" s="113">
        <v>1.0979626692692448</v>
      </c>
      <c r="E67" s="115">
        <v>90</v>
      </c>
      <c r="F67" s="114">
        <v>170</v>
      </c>
      <c r="G67" s="114">
        <v>89</v>
      </c>
      <c r="H67" s="114">
        <v>93</v>
      </c>
      <c r="I67" s="140">
        <v>83</v>
      </c>
      <c r="J67" s="115">
        <v>7</v>
      </c>
      <c r="K67" s="116">
        <v>8.4337349397590362</v>
      </c>
    </row>
    <row r="68" spans="1:11" ht="14.1" customHeight="1" x14ac:dyDescent="0.2">
      <c r="A68" s="306" t="s">
        <v>302</v>
      </c>
      <c r="B68" s="307" t="s">
        <v>303</v>
      </c>
      <c r="C68" s="308"/>
      <c r="D68" s="113">
        <v>0.70757594241795774</v>
      </c>
      <c r="E68" s="115">
        <v>58</v>
      </c>
      <c r="F68" s="114">
        <v>36</v>
      </c>
      <c r="G68" s="114">
        <v>59</v>
      </c>
      <c r="H68" s="114">
        <v>49</v>
      </c>
      <c r="I68" s="140">
        <v>61</v>
      </c>
      <c r="J68" s="115">
        <v>-3</v>
      </c>
      <c r="K68" s="116">
        <v>-4.918032786885246</v>
      </c>
    </row>
    <row r="69" spans="1:11" ht="14.1" customHeight="1" x14ac:dyDescent="0.2">
      <c r="A69" s="306">
        <v>83</v>
      </c>
      <c r="B69" s="307" t="s">
        <v>304</v>
      </c>
      <c r="C69" s="308"/>
      <c r="D69" s="113">
        <v>3.6354763938026107</v>
      </c>
      <c r="E69" s="115">
        <v>298</v>
      </c>
      <c r="F69" s="114">
        <v>260</v>
      </c>
      <c r="G69" s="114">
        <v>466</v>
      </c>
      <c r="H69" s="114">
        <v>238</v>
      </c>
      <c r="I69" s="140">
        <v>276</v>
      </c>
      <c r="J69" s="115">
        <v>22</v>
      </c>
      <c r="K69" s="116">
        <v>7.9710144927536231</v>
      </c>
    </row>
    <row r="70" spans="1:11" ht="14.1" customHeight="1" x14ac:dyDescent="0.2">
      <c r="A70" s="306" t="s">
        <v>305</v>
      </c>
      <c r="B70" s="307" t="s">
        <v>306</v>
      </c>
      <c r="C70" s="308"/>
      <c r="D70" s="113">
        <v>2.8425033548859338</v>
      </c>
      <c r="E70" s="115">
        <v>233</v>
      </c>
      <c r="F70" s="114">
        <v>182</v>
      </c>
      <c r="G70" s="114">
        <v>392</v>
      </c>
      <c r="H70" s="114">
        <v>189</v>
      </c>
      <c r="I70" s="140">
        <v>223</v>
      </c>
      <c r="J70" s="115">
        <v>10</v>
      </c>
      <c r="K70" s="116">
        <v>4.4843049327354256</v>
      </c>
    </row>
    <row r="71" spans="1:11" ht="14.1" customHeight="1" x14ac:dyDescent="0.2">
      <c r="A71" s="306"/>
      <c r="B71" s="307" t="s">
        <v>307</v>
      </c>
      <c r="C71" s="308"/>
      <c r="D71" s="113">
        <v>1.6957423447602782</v>
      </c>
      <c r="E71" s="115">
        <v>139</v>
      </c>
      <c r="F71" s="114">
        <v>94</v>
      </c>
      <c r="G71" s="114">
        <v>277</v>
      </c>
      <c r="H71" s="114">
        <v>95</v>
      </c>
      <c r="I71" s="140">
        <v>112</v>
      </c>
      <c r="J71" s="115">
        <v>27</v>
      </c>
      <c r="K71" s="116">
        <v>24.107142857142858</v>
      </c>
    </row>
    <row r="72" spans="1:11" ht="14.1" customHeight="1" x14ac:dyDescent="0.2">
      <c r="A72" s="306">
        <v>84</v>
      </c>
      <c r="B72" s="307" t="s">
        <v>308</v>
      </c>
      <c r="C72" s="308"/>
      <c r="D72" s="113">
        <v>9.0276930584360127</v>
      </c>
      <c r="E72" s="115">
        <v>740</v>
      </c>
      <c r="F72" s="114">
        <v>607</v>
      </c>
      <c r="G72" s="114">
        <v>736</v>
      </c>
      <c r="H72" s="114">
        <v>581</v>
      </c>
      <c r="I72" s="140">
        <v>760</v>
      </c>
      <c r="J72" s="115">
        <v>-20</v>
      </c>
      <c r="K72" s="116">
        <v>-2.6315789473684212</v>
      </c>
    </row>
    <row r="73" spans="1:11" ht="14.1" customHeight="1" x14ac:dyDescent="0.2">
      <c r="A73" s="306" t="s">
        <v>309</v>
      </c>
      <c r="B73" s="307" t="s">
        <v>310</v>
      </c>
      <c r="C73" s="308"/>
      <c r="D73" s="113">
        <v>0.36598755642308162</v>
      </c>
      <c r="E73" s="115">
        <v>30</v>
      </c>
      <c r="F73" s="114">
        <v>14</v>
      </c>
      <c r="G73" s="114">
        <v>78</v>
      </c>
      <c r="H73" s="114">
        <v>12</v>
      </c>
      <c r="I73" s="140">
        <v>22</v>
      </c>
      <c r="J73" s="115">
        <v>8</v>
      </c>
      <c r="K73" s="116">
        <v>36.363636363636367</v>
      </c>
    </row>
    <row r="74" spans="1:11" ht="14.1" customHeight="1" x14ac:dyDescent="0.2">
      <c r="A74" s="306" t="s">
        <v>311</v>
      </c>
      <c r="B74" s="307" t="s">
        <v>312</v>
      </c>
      <c r="C74" s="308"/>
      <c r="D74" s="113">
        <v>0.20739294863974625</v>
      </c>
      <c r="E74" s="115">
        <v>17</v>
      </c>
      <c r="F74" s="114">
        <v>10</v>
      </c>
      <c r="G74" s="114">
        <v>43</v>
      </c>
      <c r="H74" s="114">
        <v>19</v>
      </c>
      <c r="I74" s="140">
        <v>17</v>
      </c>
      <c r="J74" s="115">
        <v>0</v>
      </c>
      <c r="K74" s="116">
        <v>0</v>
      </c>
    </row>
    <row r="75" spans="1:11" ht="14.1" customHeight="1" x14ac:dyDescent="0.2">
      <c r="A75" s="306" t="s">
        <v>313</v>
      </c>
      <c r="B75" s="307" t="s">
        <v>314</v>
      </c>
      <c r="C75" s="308"/>
      <c r="D75" s="113">
        <v>7.5271440771013784</v>
      </c>
      <c r="E75" s="115">
        <v>617</v>
      </c>
      <c r="F75" s="114">
        <v>538</v>
      </c>
      <c r="G75" s="114">
        <v>540</v>
      </c>
      <c r="H75" s="114">
        <v>494</v>
      </c>
      <c r="I75" s="140">
        <v>654</v>
      </c>
      <c r="J75" s="115">
        <v>-37</v>
      </c>
      <c r="K75" s="116">
        <v>-5.6574923547400608</v>
      </c>
    </row>
    <row r="76" spans="1:11" ht="14.1" customHeight="1" x14ac:dyDescent="0.2">
      <c r="A76" s="306">
        <v>91</v>
      </c>
      <c r="B76" s="307" t="s">
        <v>315</v>
      </c>
      <c r="C76" s="308"/>
      <c r="D76" s="113">
        <v>0.48798340856410882</v>
      </c>
      <c r="E76" s="115">
        <v>40</v>
      </c>
      <c r="F76" s="114">
        <v>24</v>
      </c>
      <c r="G76" s="114">
        <v>42</v>
      </c>
      <c r="H76" s="114">
        <v>32</v>
      </c>
      <c r="I76" s="140">
        <v>57</v>
      </c>
      <c r="J76" s="115">
        <v>-17</v>
      </c>
      <c r="K76" s="116">
        <v>-29.82456140350877</v>
      </c>
    </row>
    <row r="77" spans="1:11" ht="14.1" customHeight="1" x14ac:dyDescent="0.2">
      <c r="A77" s="306">
        <v>92</v>
      </c>
      <c r="B77" s="307" t="s">
        <v>316</v>
      </c>
      <c r="C77" s="308"/>
      <c r="D77" s="113">
        <v>2.3789191167500303</v>
      </c>
      <c r="E77" s="115">
        <v>195</v>
      </c>
      <c r="F77" s="114">
        <v>158</v>
      </c>
      <c r="G77" s="114">
        <v>163</v>
      </c>
      <c r="H77" s="114">
        <v>120</v>
      </c>
      <c r="I77" s="140">
        <v>154</v>
      </c>
      <c r="J77" s="115">
        <v>41</v>
      </c>
      <c r="K77" s="116">
        <v>26.623376623376622</v>
      </c>
    </row>
    <row r="78" spans="1:11" ht="14.1" customHeight="1" x14ac:dyDescent="0.2">
      <c r="A78" s="306">
        <v>93</v>
      </c>
      <c r="B78" s="307" t="s">
        <v>317</v>
      </c>
      <c r="C78" s="308"/>
      <c r="D78" s="113">
        <v>8.5397096498719044E-2</v>
      </c>
      <c r="E78" s="115">
        <v>7</v>
      </c>
      <c r="F78" s="114">
        <v>8</v>
      </c>
      <c r="G78" s="114">
        <v>19</v>
      </c>
      <c r="H78" s="114">
        <v>10</v>
      </c>
      <c r="I78" s="140">
        <v>9</v>
      </c>
      <c r="J78" s="115">
        <v>-2</v>
      </c>
      <c r="K78" s="116">
        <v>-22.222222222222221</v>
      </c>
    </row>
    <row r="79" spans="1:11" ht="14.1" customHeight="1" x14ac:dyDescent="0.2">
      <c r="A79" s="306">
        <v>94</v>
      </c>
      <c r="B79" s="307" t="s">
        <v>318</v>
      </c>
      <c r="C79" s="308"/>
      <c r="D79" s="113">
        <v>1.2687568622666829</v>
      </c>
      <c r="E79" s="115">
        <v>104</v>
      </c>
      <c r="F79" s="114">
        <v>98</v>
      </c>
      <c r="G79" s="114">
        <v>152</v>
      </c>
      <c r="H79" s="114">
        <v>97</v>
      </c>
      <c r="I79" s="140">
        <v>155</v>
      </c>
      <c r="J79" s="115">
        <v>-51</v>
      </c>
      <c r="K79" s="116">
        <v>-32.903225806451616</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v>0.15859460778333537</v>
      </c>
      <c r="E81" s="143">
        <v>13</v>
      </c>
      <c r="F81" s="144">
        <v>8</v>
      </c>
      <c r="G81" s="144">
        <v>14</v>
      </c>
      <c r="H81" s="144">
        <v>14</v>
      </c>
      <c r="I81" s="145">
        <v>14</v>
      </c>
      <c r="J81" s="143">
        <v>-1</v>
      </c>
      <c r="K81" s="146">
        <v>-7.1428571428571432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79406</v>
      </c>
      <c r="C10" s="114">
        <v>37641</v>
      </c>
      <c r="D10" s="114">
        <v>41765</v>
      </c>
      <c r="E10" s="114">
        <v>58223</v>
      </c>
      <c r="F10" s="114">
        <v>20186</v>
      </c>
      <c r="G10" s="114">
        <v>8752</v>
      </c>
      <c r="H10" s="114">
        <v>19624</v>
      </c>
      <c r="I10" s="115">
        <v>17668</v>
      </c>
      <c r="J10" s="114">
        <v>12814</v>
      </c>
      <c r="K10" s="114">
        <v>4854</v>
      </c>
      <c r="L10" s="423">
        <v>6046</v>
      </c>
      <c r="M10" s="424">
        <v>5850</v>
      </c>
    </row>
    <row r="11" spans="1:13" ht="11.1" customHeight="1" x14ac:dyDescent="0.2">
      <c r="A11" s="422" t="s">
        <v>387</v>
      </c>
      <c r="B11" s="115">
        <v>79803</v>
      </c>
      <c r="C11" s="114">
        <v>37933</v>
      </c>
      <c r="D11" s="114">
        <v>41870</v>
      </c>
      <c r="E11" s="114">
        <v>58429</v>
      </c>
      <c r="F11" s="114">
        <v>20382</v>
      </c>
      <c r="G11" s="114">
        <v>8504</v>
      </c>
      <c r="H11" s="114">
        <v>19926</v>
      </c>
      <c r="I11" s="115">
        <v>18566</v>
      </c>
      <c r="J11" s="114">
        <v>13636</v>
      </c>
      <c r="K11" s="114">
        <v>4930</v>
      </c>
      <c r="L11" s="423">
        <v>4827</v>
      </c>
      <c r="M11" s="424">
        <v>4517</v>
      </c>
    </row>
    <row r="12" spans="1:13" ht="11.1" customHeight="1" x14ac:dyDescent="0.2">
      <c r="A12" s="422" t="s">
        <v>388</v>
      </c>
      <c r="B12" s="115">
        <v>80610</v>
      </c>
      <c r="C12" s="114">
        <v>38253</v>
      </c>
      <c r="D12" s="114">
        <v>42357</v>
      </c>
      <c r="E12" s="114">
        <v>58923</v>
      </c>
      <c r="F12" s="114">
        <v>20585</v>
      </c>
      <c r="G12" s="114">
        <v>9017</v>
      </c>
      <c r="H12" s="114">
        <v>20232</v>
      </c>
      <c r="I12" s="115">
        <v>17908</v>
      </c>
      <c r="J12" s="114">
        <v>12810</v>
      </c>
      <c r="K12" s="114">
        <v>5098</v>
      </c>
      <c r="L12" s="423">
        <v>7327</v>
      </c>
      <c r="M12" s="424">
        <v>6647</v>
      </c>
    </row>
    <row r="13" spans="1:13" s="110" customFormat="1" ht="11.1" customHeight="1" x14ac:dyDescent="0.2">
      <c r="A13" s="422" t="s">
        <v>389</v>
      </c>
      <c r="B13" s="115">
        <v>80950</v>
      </c>
      <c r="C13" s="114">
        <v>38157</v>
      </c>
      <c r="D13" s="114">
        <v>42793</v>
      </c>
      <c r="E13" s="114">
        <v>58716</v>
      </c>
      <c r="F13" s="114">
        <v>21118</v>
      </c>
      <c r="G13" s="114">
        <v>8852</v>
      </c>
      <c r="H13" s="114">
        <v>20545</v>
      </c>
      <c r="I13" s="115">
        <v>18586</v>
      </c>
      <c r="J13" s="114">
        <v>13507</v>
      </c>
      <c r="K13" s="114">
        <v>5079</v>
      </c>
      <c r="L13" s="423">
        <v>5233</v>
      </c>
      <c r="M13" s="424">
        <v>5150</v>
      </c>
    </row>
    <row r="14" spans="1:13" ht="15" customHeight="1" x14ac:dyDescent="0.2">
      <c r="A14" s="422" t="s">
        <v>390</v>
      </c>
      <c r="B14" s="115">
        <v>80424</v>
      </c>
      <c r="C14" s="114">
        <v>37914</v>
      </c>
      <c r="D14" s="114">
        <v>42510</v>
      </c>
      <c r="E14" s="114">
        <v>57147</v>
      </c>
      <c r="F14" s="114">
        <v>22365</v>
      </c>
      <c r="G14" s="114">
        <v>8406</v>
      </c>
      <c r="H14" s="114">
        <v>20823</v>
      </c>
      <c r="I14" s="115">
        <v>18185</v>
      </c>
      <c r="J14" s="114">
        <v>13215</v>
      </c>
      <c r="K14" s="114">
        <v>4970</v>
      </c>
      <c r="L14" s="423">
        <v>5956</v>
      </c>
      <c r="M14" s="424">
        <v>6562</v>
      </c>
    </row>
    <row r="15" spans="1:13" ht="11.1" customHeight="1" x14ac:dyDescent="0.2">
      <c r="A15" s="422" t="s">
        <v>387</v>
      </c>
      <c r="B15" s="115">
        <v>80866</v>
      </c>
      <c r="C15" s="114">
        <v>38128</v>
      </c>
      <c r="D15" s="114">
        <v>42738</v>
      </c>
      <c r="E15" s="114">
        <v>57231</v>
      </c>
      <c r="F15" s="114">
        <v>22772</v>
      </c>
      <c r="G15" s="114">
        <v>8295</v>
      </c>
      <c r="H15" s="114">
        <v>21174</v>
      </c>
      <c r="I15" s="115">
        <v>18796</v>
      </c>
      <c r="J15" s="114">
        <v>13698</v>
      </c>
      <c r="K15" s="114">
        <v>5098</v>
      </c>
      <c r="L15" s="423">
        <v>5596</v>
      </c>
      <c r="M15" s="424">
        <v>5300</v>
      </c>
    </row>
    <row r="16" spans="1:13" ht="11.1" customHeight="1" x14ac:dyDescent="0.2">
      <c r="A16" s="422" t="s">
        <v>388</v>
      </c>
      <c r="B16" s="115">
        <v>81742</v>
      </c>
      <c r="C16" s="114">
        <v>38467</v>
      </c>
      <c r="D16" s="114">
        <v>43275</v>
      </c>
      <c r="E16" s="114">
        <v>58355</v>
      </c>
      <c r="F16" s="114">
        <v>22934</v>
      </c>
      <c r="G16" s="114">
        <v>8859</v>
      </c>
      <c r="H16" s="114">
        <v>21415</v>
      </c>
      <c r="I16" s="115">
        <v>18124</v>
      </c>
      <c r="J16" s="114">
        <v>12852</v>
      </c>
      <c r="K16" s="114">
        <v>5272</v>
      </c>
      <c r="L16" s="423">
        <v>7507</v>
      </c>
      <c r="M16" s="424">
        <v>6845</v>
      </c>
    </row>
    <row r="17" spans="1:13" s="110" customFormat="1" ht="11.1" customHeight="1" x14ac:dyDescent="0.2">
      <c r="A17" s="422" t="s">
        <v>389</v>
      </c>
      <c r="B17" s="115">
        <v>82650</v>
      </c>
      <c r="C17" s="114">
        <v>38496</v>
      </c>
      <c r="D17" s="114">
        <v>44154</v>
      </c>
      <c r="E17" s="114">
        <v>58794</v>
      </c>
      <c r="F17" s="114">
        <v>23721</v>
      </c>
      <c r="G17" s="114">
        <v>8840</v>
      </c>
      <c r="H17" s="114">
        <v>21885</v>
      </c>
      <c r="I17" s="115">
        <v>19108</v>
      </c>
      <c r="J17" s="114">
        <v>13719</v>
      </c>
      <c r="K17" s="114">
        <v>5389</v>
      </c>
      <c r="L17" s="423">
        <v>5334</v>
      </c>
      <c r="M17" s="424">
        <v>5091</v>
      </c>
    </row>
    <row r="18" spans="1:13" ht="15" customHeight="1" x14ac:dyDescent="0.2">
      <c r="A18" s="422" t="s">
        <v>391</v>
      </c>
      <c r="B18" s="115">
        <v>82442</v>
      </c>
      <c r="C18" s="114">
        <v>38425</v>
      </c>
      <c r="D18" s="114">
        <v>44017</v>
      </c>
      <c r="E18" s="114">
        <v>58446</v>
      </c>
      <c r="F18" s="114">
        <v>23786</v>
      </c>
      <c r="G18" s="114">
        <v>8614</v>
      </c>
      <c r="H18" s="114">
        <v>22088</v>
      </c>
      <c r="I18" s="115">
        <v>18404</v>
      </c>
      <c r="J18" s="114">
        <v>13221</v>
      </c>
      <c r="K18" s="114">
        <v>5183</v>
      </c>
      <c r="L18" s="423">
        <v>5764</v>
      </c>
      <c r="M18" s="424">
        <v>6112</v>
      </c>
    </row>
    <row r="19" spans="1:13" ht="11.1" customHeight="1" x14ac:dyDescent="0.2">
      <c r="A19" s="422" t="s">
        <v>387</v>
      </c>
      <c r="B19" s="115">
        <v>82911</v>
      </c>
      <c r="C19" s="114">
        <v>38671</v>
      </c>
      <c r="D19" s="114">
        <v>44240</v>
      </c>
      <c r="E19" s="114">
        <v>58441</v>
      </c>
      <c r="F19" s="114">
        <v>24247</v>
      </c>
      <c r="G19" s="114">
        <v>8324</v>
      </c>
      <c r="H19" s="114">
        <v>22632</v>
      </c>
      <c r="I19" s="115">
        <v>19277</v>
      </c>
      <c r="J19" s="114">
        <v>13869</v>
      </c>
      <c r="K19" s="114">
        <v>5408</v>
      </c>
      <c r="L19" s="423">
        <v>5362</v>
      </c>
      <c r="M19" s="424">
        <v>4894</v>
      </c>
    </row>
    <row r="20" spans="1:13" ht="11.1" customHeight="1" x14ac:dyDescent="0.2">
      <c r="A20" s="422" t="s">
        <v>388</v>
      </c>
      <c r="B20" s="115">
        <v>83871</v>
      </c>
      <c r="C20" s="114">
        <v>38977</v>
      </c>
      <c r="D20" s="114">
        <v>44894</v>
      </c>
      <c r="E20" s="114">
        <v>59033</v>
      </c>
      <c r="F20" s="114">
        <v>24569</v>
      </c>
      <c r="G20" s="114">
        <v>8908</v>
      </c>
      <c r="H20" s="114">
        <v>23054</v>
      </c>
      <c r="I20" s="115">
        <v>18783</v>
      </c>
      <c r="J20" s="114">
        <v>13225</v>
      </c>
      <c r="K20" s="114">
        <v>5558</v>
      </c>
      <c r="L20" s="423">
        <v>7387</v>
      </c>
      <c r="M20" s="424">
        <v>6638</v>
      </c>
    </row>
    <row r="21" spans="1:13" s="110" customFormat="1" ht="11.1" customHeight="1" x14ac:dyDescent="0.2">
      <c r="A21" s="422" t="s">
        <v>389</v>
      </c>
      <c r="B21" s="115">
        <v>84694</v>
      </c>
      <c r="C21" s="114">
        <v>39226</v>
      </c>
      <c r="D21" s="114">
        <v>45468</v>
      </c>
      <c r="E21" s="114">
        <v>59774</v>
      </c>
      <c r="F21" s="114">
        <v>24825</v>
      </c>
      <c r="G21" s="114">
        <v>8873</v>
      </c>
      <c r="H21" s="114">
        <v>23435</v>
      </c>
      <c r="I21" s="115">
        <v>19716</v>
      </c>
      <c r="J21" s="114">
        <v>14043</v>
      </c>
      <c r="K21" s="114">
        <v>5673</v>
      </c>
      <c r="L21" s="423">
        <v>5456</v>
      </c>
      <c r="M21" s="424">
        <v>5156</v>
      </c>
    </row>
    <row r="22" spans="1:13" ht="15" customHeight="1" x14ac:dyDescent="0.2">
      <c r="A22" s="422" t="s">
        <v>392</v>
      </c>
      <c r="B22" s="115">
        <v>84053</v>
      </c>
      <c r="C22" s="114">
        <v>38836</v>
      </c>
      <c r="D22" s="114">
        <v>45217</v>
      </c>
      <c r="E22" s="114">
        <v>59191</v>
      </c>
      <c r="F22" s="114">
        <v>24663</v>
      </c>
      <c r="G22" s="114">
        <v>8379</v>
      </c>
      <c r="H22" s="114">
        <v>23717</v>
      </c>
      <c r="I22" s="115">
        <v>19199</v>
      </c>
      <c r="J22" s="114">
        <v>13641</v>
      </c>
      <c r="K22" s="114">
        <v>5558</v>
      </c>
      <c r="L22" s="423">
        <v>5251</v>
      </c>
      <c r="M22" s="424">
        <v>6159</v>
      </c>
    </row>
    <row r="23" spans="1:13" ht="11.1" customHeight="1" x14ac:dyDescent="0.2">
      <c r="A23" s="422" t="s">
        <v>387</v>
      </c>
      <c r="B23" s="115">
        <v>84584</v>
      </c>
      <c r="C23" s="114">
        <v>39119</v>
      </c>
      <c r="D23" s="114">
        <v>45465</v>
      </c>
      <c r="E23" s="114">
        <v>59424</v>
      </c>
      <c r="F23" s="114">
        <v>24926</v>
      </c>
      <c r="G23" s="114">
        <v>8200</v>
      </c>
      <c r="H23" s="114">
        <v>24145</v>
      </c>
      <c r="I23" s="115">
        <v>20206</v>
      </c>
      <c r="J23" s="114">
        <v>14423</v>
      </c>
      <c r="K23" s="114">
        <v>5783</v>
      </c>
      <c r="L23" s="423">
        <v>5578</v>
      </c>
      <c r="M23" s="424">
        <v>5198</v>
      </c>
    </row>
    <row r="24" spans="1:13" ht="11.1" customHeight="1" x14ac:dyDescent="0.2">
      <c r="A24" s="422" t="s">
        <v>388</v>
      </c>
      <c r="B24" s="115">
        <v>85351</v>
      </c>
      <c r="C24" s="114">
        <v>39386</v>
      </c>
      <c r="D24" s="114">
        <v>45965</v>
      </c>
      <c r="E24" s="114">
        <v>59204</v>
      </c>
      <c r="F24" s="114">
        <v>25189</v>
      </c>
      <c r="G24" s="114">
        <v>8748</v>
      </c>
      <c r="H24" s="114">
        <v>24347</v>
      </c>
      <c r="I24" s="115">
        <v>19644</v>
      </c>
      <c r="J24" s="114">
        <v>13792</v>
      </c>
      <c r="K24" s="114">
        <v>5852</v>
      </c>
      <c r="L24" s="423">
        <v>7456</v>
      </c>
      <c r="M24" s="424">
        <v>6837</v>
      </c>
    </row>
    <row r="25" spans="1:13" s="110" customFormat="1" ht="11.1" customHeight="1" x14ac:dyDescent="0.2">
      <c r="A25" s="422" t="s">
        <v>389</v>
      </c>
      <c r="B25" s="115">
        <v>85490</v>
      </c>
      <c r="C25" s="114">
        <v>39321</v>
      </c>
      <c r="D25" s="114">
        <v>46169</v>
      </c>
      <c r="E25" s="114">
        <v>59002</v>
      </c>
      <c r="F25" s="114">
        <v>25495</v>
      </c>
      <c r="G25" s="114">
        <v>8697</v>
      </c>
      <c r="H25" s="114">
        <v>24617</v>
      </c>
      <c r="I25" s="115">
        <v>20227</v>
      </c>
      <c r="J25" s="114">
        <v>14371</v>
      </c>
      <c r="K25" s="114">
        <v>5856</v>
      </c>
      <c r="L25" s="423">
        <v>5708</v>
      </c>
      <c r="M25" s="424">
        <v>5491</v>
      </c>
    </row>
    <row r="26" spans="1:13" ht="15" customHeight="1" x14ac:dyDescent="0.2">
      <c r="A26" s="422" t="s">
        <v>393</v>
      </c>
      <c r="B26" s="115">
        <v>85646</v>
      </c>
      <c r="C26" s="114">
        <v>39590</v>
      </c>
      <c r="D26" s="114">
        <v>46056</v>
      </c>
      <c r="E26" s="114">
        <v>59281</v>
      </c>
      <c r="F26" s="114">
        <v>25392</v>
      </c>
      <c r="G26" s="114">
        <v>8347</v>
      </c>
      <c r="H26" s="114">
        <v>25083</v>
      </c>
      <c r="I26" s="115">
        <v>19654</v>
      </c>
      <c r="J26" s="114">
        <v>13886</v>
      </c>
      <c r="K26" s="114">
        <v>5768</v>
      </c>
      <c r="L26" s="423">
        <v>5931</v>
      </c>
      <c r="M26" s="424">
        <v>5834</v>
      </c>
    </row>
    <row r="27" spans="1:13" ht="11.1" customHeight="1" x14ac:dyDescent="0.2">
      <c r="A27" s="422" t="s">
        <v>387</v>
      </c>
      <c r="B27" s="115">
        <v>85610</v>
      </c>
      <c r="C27" s="114">
        <v>39486</v>
      </c>
      <c r="D27" s="114">
        <v>46124</v>
      </c>
      <c r="E27" s="114">
        <v>58934</v>
      </c>
      <c r="F27" s="114">
        <v>25708</v>
      </c>
      <c r="G27" s="114">
        <v>8203</v>
      </c>
      <c r="H27" s="114">
        <v>25031</v>
      </c>
      <c r="I27" s="115">
        <v>20638</v>
      </c>
      <c r="J27" s="114">
        <v>14693</v>
      </c>
      <c r="K27" s="114">
        <v>5945</v>
      </c>
      <c r="L27" s="423">
        <v>5247</v>
      </c>
      <c r="M27" s="424">
        <v>5370</v>
      </c>
    </row>
    <row r="28" spans="1:13" ht="11.1" customHeight="1" x14ac:dyDescent="0.2">
      <c r="A28" s="422" t="s">
        <v>388</v>
      </c>
      <c r="B28" s="115">
        <v>86185</v>
      </c>
      <c r="C28" s="114">
        <v>39633</v>
      </c>
      <c r="D28" s="114">
        <v>46552</v>
      </c>
      <c r="E28" s="114">
        <v>60199</v>
      </c>
      <c r="F28" s="114">
        <v>25799</v>
      </c>
      <c r="G28" s="114">
        <v>8615</v>
      </c>
      <c r="H28" s="114">
        <v>25089</v>
      </c>
      <c r="I28" s="115">
        <v>20073</v>
      </c>
      <c r="J28" s="114">
        <v>13986</v>
      </c>
      <c r="K28" s="114">
        <v>6087</v>
      </c>
      <c r="L28" s="423">
        <v>7662</v>
      </c>
      <c r="M28" s="424">
        <v>6989</v>
      </c>
    </row>
    <row r="29" spans="1:13" s="110" customFormat="1" ht="11.1" customHeight="1" x14ac:dyDescent="0.2">
      <c r="A29" s="422" t="s">
        <v>389</v>
      </c>
      <c r="B29" s="115">
        <v>84962</v>
      </c>
      <c r="C29" s="114">
        <v>38544</v>
      </c>
      <c r="D29" s="114">
        <v>46418</v>
      </c>
      <c r="E29" s="114">
        <v>58931</v>
      </c>
      <c r="F29" s="114">
        <v>25999</v>
      </c>
      <c r="G29" s="114">
        <v>8589</v>
      </c>
      <c r="H29" s="114">
        <v>24754</v>
      </c>
      <c r="I29" s="115">
        <v>20448</v>
      </c>
      <c r="J29" s="114">
        <v>14375</v>
      </c>
      <c r="K29" s="114">
        <v>6073</v>
      </c>
      <c r="L29" s="423">
        <v>5400</v>
      </c>
      <c r="M29" s="424">
        <v>5365</v>
      </c>
    </row>
    <row r="30" spans="1:13" ht="15" customHeight="1" x14ac:dyDescent="0.2">
      <c r="A30" s="422" t="s">
        <v>394</v>
      </c>
      <c r="B30" s="115">
        <v>86377</v>
      </c>
      <c r="C30" s="114">
        <v>39945</v>
      </c>
      <c r="D30" s="114">
        <v>46432</v>
      </c>
      <c r="E30" s="114">
        <v>60039</v>
      </c>
      <c r="F30" s="114">
        <v>26313</v>
      </c>
      <c r="G30" s="114">
        <v>8427</v>
      </c>
      <c r="H30" s="114">
        <v>25540</v>
      </c>
      <c r="I30" s="115">
        <v>19626</v>
      </c>
      <c r="J30" s="114">
        <v>13665</v>
      </c>
      <c r="K30" s="114">
        <v>5961</v>
      </c>
      <c r="L30" s="423">
        <v>6297</v>
      </c>
      <c r="M30" s="424">
        <v>6625</v>
      </c>
    </row>
    <row r="31" spans="1:13" ht="11.1" customHeight="1" x14ac:dyDescent="0.2">
      <c r="A31" s="422" t="s">
        <v>387</v>
      </c>
      <c r="B31" s="115">
        <v>87020</v>
      </c>
      <c r="C31" s="114">
        <v>40458</v>
      </c>
      <c r="D31" s="114">
        <v>46562</v>
      </c>
      <c r="E31" s="114">
        <v>60335</v>
      </c>
      <c r="F31" s="114">
        <v>26663</v>
      </c>
      <c r="G31" s="114">
        <v>8337</v>
      </c>
      <c r="H31" s="114">
        <v>25811</v>
      </c>
      <c r="I31" s="115">
        <v>20445</v>
      </c>
      <c r="J31" s="114">
        <v>14309</v>
      </c>
      <c r="K31" s="114">
        <v>6136</v>
      </c>
      <c r="L31" s="423">
        <v>5737</v>
      </c>
      <c r="M31" s="424">
        <v>5122</v>
      </c>
    </row>
    <row r="32" spans="1:13" ht="11.1" customHeight="1" x14ac:dyDescent="0.2">
      <c r="A32" s="422" t="s">
        <v>388</v>
      </c>
      <c r="B32" s="115">
        <v>87866</v>
      </c>
      <c r="C32" s="114">
        <v>40871</v>
      </c>
      <c r="D32" s="114">
        <v>46995</v>
      </c>
      <c r="E32" s="114">
        <v>60917</v>
      </c>
      <c r="F32" s="114">
        <v>26933</v>
      </c>
      <c r="G32" s="114">
        <v>8852</v>
      </c>
      <c r="H32" s="114">
        <v>26003</v>
      </c>
      <c r="I32" s="115">
        <v>19844</v>
      </c>
      <c r="J32" s="114">
        <v>13535</v>
      </c>
      <c r="K32" s="114">
        <v>6309</v>
      </c>
      <c r="L32" s="423">
        <v>7999</v>
      </c>
      <c r="M32" s="424">
        <v>7440</v>
      </c>
    </row>
    <row r="33" spans="1:13" s="110" customFormat="1" ht="11.1" customHeight="1" x14ac:dyDescent="0.2">
      <c r="A33" s="422" t="s">
        <v>389</v>
      </c>
      <c r="B33" s="115">
        <v>88266</v>
      </c>
      <c r="C33" s="114">
        <v>40924</v>
      </c>
      <c r="D33" s="114">
        <v>47342</v>
      </c>
      <c r="E33" s="114">
        <v>61000</v>
      </c>
      <c r="F33" s="114">
        <v>27254</v>
      </c>
      <c r="G33" s="114">
        <v>8820</v>
      </c>
      <c r="H33" s="114">
        <v>26218</v>
      </c>
      <c r="I33" s="115">
        <v>20214</v>
      </c>
      <c r="J33" s="114">
        <v>13899</v>
      </c>
      <c r="K33" s="114">
        <v>6315</v>
      </c>
      <c r="L33" s="423">
        <v>5934</v>
      </c>
      <c r="M33" s="424">
        <v>5626</v>
      </c>
    </row>
    <row r="34" spans="1:13" ht="15" customHeight="1" x14ac:dyDescent="0.2">
      <c r="A34" s="422" t="s">
        <v>395</v>
      </c>
      <c r="B34" s="115">
        <v>88012</v>
      </c>
      <c r="C34" s="114">
        <v>40841</v>
      </c>
      <c r="D34" s="114">
        <v>47171</v>
      </c>
      <c r="E34" s="114">
        <v>60737</v>
      </c>
      <c r="F34" s="114">
        <v>27270</v>
      </c>
      <c r="G34" s="114">
        <v>8516</v>
      </c>
      <c r="H34" s="114">
        <v>26450</v>
      </c>
      <c r="I34" s="115">
        <v>19591</v>
      </c>
      <c r="J34" s="114">
        <v>13331</v>
      </c>
      <c r="K34" s="114">
        <v>6260</v>
      </c>
      <c r="L34" s="423">
        <v>6604</v>
      </c>
      <c r="M34" s="424">
        <v>6849</v>
      </c>
    </row>
    <row r="35" spans="1:13" ht="11.1" customHeight="1" x14ac:dyDescent="0.2">
      <c r="A35" s="422" t="s">
        <v>387</v>
      </c>
      <c r="B35" s="115">
        <v>89588</v>
      </c>
      <c r="C35" s="114">
        <v>42000</v>
      </c>
      <c r="D35" s="114">
        <v>47588</v>
      </c>
      <c r="E35" s="114">
        <v>61797</v>
      </c>
      <c r="F35" s="114">
        <v>27790</v>
      </c>
      <c r="G35" s="114">
        <v>8357</v>
      </c>
      <c r="H35" s="114">
        <v>27266</v>
      </c>
      <c r="I35" s="115">
        <v>20268</v>
      </c>
      <c r="J35" s="114">
        <v>13890</v>
      </c>
      <c r="K35" s="114">
        <v>6378</v>
      </c>
      <c r="L35" s="423">
        <v>5820</v>
      </c>
      <c r="M35" s="424">
        <v>5314</v>
      </c>
    </row>
    <row r="36" spans="1:13" ht="11.1" customHeight="1" x14ac:dyDescent="0.2">
      <c r="A36" s="422" t="s">
        <v>388</v>
      </c>
      <c r="B36" s="115">
        <v>90942</v>
      </c>
      <c r="C36" s="114">
        <v>42568</v>
      </c>
      <c r="D36" s="114">
        <v>48374</v>
      </c>
      <c r="E36" s="114">
        <v>62919</v>
      </c>
      <c r="F36" s="114">
        <v>28022</v>
      </c>
      <c r="G36" s="114">
        <v>8932</v>
      </c>
      <c r="H36" s="114">
        <v>27685</v>
      </c>
      <c r="I36" s="115">
        <v>19633</v>
      </c>
      <c r="J36" s="114">
        <v>13210</v>
      </c>
      <c r="K36" s="114">
        <v>6423</v>
      </c>
      <c r="L36" s="423">
        <v>8286</v>
      </c>
      <c r="M36" s="424">
        <v>7234</v>
      </c>
    </row>
    <row r="37" spans="1:13" s="110" customFormat="1" ht="11.1" customHeight="1" x14ac:dyDescent="0.2">
      <c r="A37" s="422" t="s">
        <v>389</v>
      </c>
      <c r="B37" s="115">
        <v>91086</v>
      </c>
      <c r="C37" s="114">
        <v>42499</v>
      </c>
      <c r="D37" s="114">
        <v>48587</v>
      </c>
      <c r="E37" s="114">
        <v>62745</v>
      </c>
      <c r="F37" s="114">
        <v>28341</v>
      </c>
      <c r="G37" s="114">
        <v>8988</v>
      </c>
      <c r="H37" s="114">
        <v>27854</v>
      </c>
      <c r="I37" s="115">
        <v>19841</v>
      </c>
      <c r="J37" s="114">
        <v>13488</v>
      </c>
      <c r="K37" s="114">
        <v>6353</v>
      </c>
      <c r="L37" s="423">
        <v>6225</v>
      </c>
      <c r="M37" s="424">
        <v>5919</v>
      </c>
    </row>
    <row r="38" spans="1:13" ht="15" customHeight="1" x14ac:dyDescent="0.2">
      <c r="A38" s="425" t="s">
        <v>396</v>
      </c>
      <c r="B38" s="115">
        <v>90828</v>
      </c>
      <c r="C38" s="114">
        <v>42324</v>
      </c>
      <c r="D38" s="114">
        <v>48504</v>
      </c>
      <c r="E38" s="114">
        <v>62440</v>
      </c>
      <c r="F38" s="114">
        <v>28388</v>
      </c>
      <c r="G38" s="114">
        <v>8630</v>
      </c>
      <c r="H38" s="114">
        <v>28055</v>
      </c>
      <c r="I38" s="115">
        <v>19143</v>
      </c>
      <c r="J38" s="114">
        <v>12940</v>
      </c>
      <c r="K38" s="114">
        <v>6203</v>
      </c>
      <c r="L38" s="423">
        <v>6369</v>
      </c>
      <c r="M38" s="424">
        <v>6879</v>
      </c>
    </row>
    <row r="39" spans="1:13" ht="11.1" customHeight="1" x14ac:dyDescent="0.2">
      <c r="A39" s="422" t="s">
        <v>387</v>
      </c>
      <c r="B39" s="115">
        <v>91173</v>
      </c>
      <c r="C39" s="114">
        <v>42577</v>
      </c>
      <c r="D39" s="114">
        <v>48596</v>
      </c>
      <c r="E39" s="114">
        <v>62537</v>
      </c>
      <c r="F39" s="114">
        <v>28636</v>
      </c>
      <c r="G39" s="114">
        <v>8564</v>
      </c>
      <c r="H39" s="114">
        <v>28278</v>
      </c>
      <c r="I39" s="115">
        <v>19920</v>
      </c>
      <c r="J39" s="114">
        <v>13550</v>
      </c>
      <c r="K39" s="114">
        <v>6370</v>
      </c>
      <c r="L39" s="423">
        <v>6096</v>
      </c>
      <c r="M39" s="424">
        <v>5811</v>
      </c>
    </row>
    <row r="40" spans="1:13" ht="11.1" customHeight="1" x14ac:dyDescent="0.2">
      <c r="A40" s="425" t="s">
        <v>388</v>
      </c>
      <c r="B40" s="115">
        <v>92012</v>
      </c>
      <c r="C40" s="114">
        <v>42943</v>
      </c>
      <c r="D40" s="114">
        <v>49069</v>
      </c>
      <c r="E40" s="114">
        <v>63075</v>
      </c>
      <c r="F40" s="114">
        <v>28937</v>
      </c>
      <c r="G40" s="114">
        <v>8966</v>
      </c>
      <c r="H40" s="114">
        <v>28526</v>
      </c>
      <c r="I40" s="115">
        <v>19387</v>
      </c>
      <c r="J40" s="114">
        <v>12881</v>
      </c>
      <c r="K40" s="114">
        <v>6506</v>
      </c>
      <c r="L40" s="423">
        <v>8347</v>
      </c>
      <c r="M40" s="424">
        <v>7835</v>
      </c>
    </row>
    <row r="41" spans="1:13" s="110" customFormat="1" ht="11.1" customHeight="1" x14ac:dyDescent="0.2">
      <c r="A41" s="422" t="s">
        <v>389</v>
      </c>
      <c r="B41" s="115">
        <v>92448</v>
      </c>
      <c r="C41" s="114">
        <v>42914</v>
      </c>
      <c r="D41" s="114">
        <v>49534</v>
      </c>
      <c r="E41" s="114">
        <v>63098</v>
      </c>
      <c r="F41" s="114">
        <v>29350</v>
      </c>
      <c r="G41" s="114">
        <v>8970</v>
      </c>
      <c r="H41" s="114">
        <v>28729</v>
      </c>
      <c r="I41" s="115">
        <v>19686</v>
      </c>
      <c r="J41" s="114">
        <v>13199</v>
      </c>
      <c r="K41" s="114">
        <v>6487</v>
      </c>
      <c r="L41" s="423">
        <v>6842</v>
      </c>
      <c r="M41" s="424">
        <v>6457</v>
      </c>
    </row>
    <row r="42" spans="1:13" ht="15" customHeight="1" x14ac:dyDescent="0.2">
      <c r="A42" s="422" t="s">
        <v>397</v>
      </c>
      <c r="B42" s="115">
        <v>92667</v>
      </c>
      <c r="C42" s="114">
        <v>42994</v>
      </c>
      <c r="D42" s="114">
        <v>49673</v>
      </c>
      <c r="E42" s="114">
        <v>63193</v>
      </c>
      <c r="F42" s="114">
        <v>29474</v>
      </c>
      <c r="G42" s="114">
        <v>8808</v>
      </c>
      <c r="H42" s="114">
        <v>28913</v>
      </c>
      <c r="I42" s="115">
        <v>19094</v>
      </c>
      <c r="J42" s="114">
        <v>12683</v>
      </c>
      <c r="K42" s="114">
        <v>6411</v>
      </c>
      <c r="L42" s="423">
        <v>7244</v>
      </c>
      <c r="M42" s="424">
        <v>7515</v>
      </c>
    </row>
    <row r="43" spans="1:13" ht="11.1" customHeight="1" x14ac:dyDescent="0.2">
      <c r="A43" s="422" t="s">
        <v>387</v>
      </c>
      <c r="B43" s="115">
        <v>93301</v>
      </c>
      <c r="C43" s="114">
        <v>43586</v>
      </c>
      <c r="D43" s="114">
        <v>49715</v>
      </c>
      <c r="E43" s="114">
        <v>63561</v>
      </c>
      <c r="F43" s="114">
        <v>29740</v>
      </c>
      <c r="G43" s="114">
        <v>8734</v>
      </c>
      <c r="H43" s="114">
        <v>29138</v>
      </c>
      <c r="I43" s="115">
        <v>19792</v>
      </c>
      <c r="J43" s="114">
        <v>13167</v>
      </c>
      <c r="K43" s="114">
        <v>6625</v>
      </c>
      <c r="L43" s="423">
        <v>7051</v>
      </c>
      <c r="M43" s="424">
        <v>6130</v>
      </c>
    </row>
    <row r="44" spans="1:13" ht="11.1" customHeight="1" x14ac:dyDescent="0.2">
      <c r="A44" s="422" t="s">
        <v>388</v>
      </c>
      <c r="B44" s="115">
        <v>90954</v>
      </c>
      <c r="C44" s="114">
        <v>41403</v>
      </c>
      <c r="D44" s="114">
        <v>49551</v>
      </c>
      <c r="E44" s="114">
        <v>61736</v>
      </c>
      <c r="F44" s="114">
        <v>29218</v>
      </c>
      <c r="G44" s="114">
        <v>9110</v>
      </c>
      <c r="H44" s="114">
        <v>27750</v>
      </c>
      <c r="I44" s="115">
        <v>19047</v>
      </c>
      <c r="J44" s="114">
        <v>12337</v>
      </c>
      <c r="K44" s="114">
        <v>6710</v>
      </c>
      <c r="L44" s="423">
        <v>8784</v>
      </c>
      <c r="M44" s="424">
        <v>8224</v>
      </c>
    </row>
    <row r="45" spans="1:13" s="110" customFormat="1" ht="11.1" customHeight="1" x14ac:dyDescent="0.2">
      <c r="A45" s="422" t="s">
        <v>389</v>
      </c>
      <c r="B45" s="115">
        <v>91385</v>
      </c>
      <c r="C45" s="114">
        <v>41509</v>
      </c>
      <c r="D45" s="114">
        <v>49876</v>
      </c>
      <c r="E45" s="114">
        <v>61770</v>
      </c>
      <c r="F45" s="114">
        <v>29615</v>
      </c>
      <c r="G45" s="114">
        <v>9118</v>
      </c>
      <c r="H45" s="114">
        <v>27941</v>
      </c>
      <c r="I45" s="115">
        <v>19536</v>
      </c>
      <c r="J45" s="114">
        <v>12784</v>
      </c>
      <c r="K45" s="114">
        <v>6752</v>
      </c>
      <c r="L45" s="423">
        <v>7312</v>
      </c>
      <c r="M45" s="424">
        <v>6908</v>
      </c>
    </row>
    <row r="46" spans="1:13" ht="15" customHeight="1" x14ac:dyDescent="0.2">
      <c r="A46" s="422" t="s">
        <v>398</v>
      </c>
      <c r="B46" s="115">
        <v>91171</v>
      </c>
      <c r="C46" s="114">
        <v>41491</v>
      </c>
      <c r="D46" s="114">
        <v>49680</v>
      </c>
      <c r="E46" s="114">
        <v>61693</v>
      </c>
      <c r="F46" s="114">
        <v>29478</v>
      </c>
      <c r="G46" s="114">
        <v>8990</v>
      </c>
      <c r="H46" s="114">
        <v>28021</v>
      </c>
      <c r="I46" s="115">
        <v>19026</v>
      </c>
      <c r="J46" s="114">
        <v>12288</v>
      </c>
      <c r="K46" s="114">
        <v>6738</v>
      </c>
      <c r="L46" s="423">
        <v>7390</v>
      </c>
      <c r="M46" s="424">
        <v>7395</v>
      </c>
    </row>
    <row r="47" spans="1:13" ht="11.1" customHeight="1" x14ac:dyDescent="0.2">
      <c r="A47" s="422" t="s">
        <v>387</v>
      </c>
      <c r="B47" s="115">
        <v>91782</v>
      </c>
      <c r="C47" s="114">
        <v>41723</v>
      </c>
      <c r="D47" s="114">
        <v>50059</v>
      </c>
      <c r="E47" s="114">
        <v>61929</v>
      </c>
      <c r="F47" s="114">
        <v>29853</v>
      </c>
      <c r="G47" s="114">
        <v>8880</v>
      </c>
      <c r="H47" s="114">
        <v>28358</v>
      </c>
      <c r="I47" s="115">
        <v>19693</v>
      </c>
      <c r="J47" s="114">
        <v>12763</v>
      </c>
      <c r="K47" s="114">
        <v>6930</v>
      </c>
      <c r="L47" s="423">
        <v>7084</v>
      </c>
      <c r="M47" s="424">
        <v>6707</v>
      </c>
    </row>
    <row r="48" spans="1:13" ht="11.1" customHeight="1" x14ac:dyDescent="0.2">
      <c r="A48" s="422" t="s">
        <v>388</v>
      </c>
      <c r="B48" s="115">
        <v>92785</v>
      </c>
      <c r="C48" s="114">
        <v>42329</v>
      </c>
      <c r="D48" s="114">
        <v>50456</v>
      </c>
      <c r="E48" s="114">
        <v>62737</v>
      </c>
      <c r="F48" s="114">
        <v>30048</v>
      </c>
      <c r="G48" s="114">
        <v>9239</v>
      </c>
      <c r="H48" s="114">
        <v>28611</v>
      </c>
      <c r="I48" s="115">
        <v>19115</v>
      </c>
      <c r="J48" s="114">
        <v>12035</v>
      </c>
      <c r="K48" s="114">
        <v>7080</v>
      </c>
      <c r="L48" s="423">
        <v>9272</v>
      </c>
      <c r="M48" s="424">
        <v>8576</v>
      </c>
    </row>
    <row r="49" spans="1:17" s="110" customFormat="1" ht="11.1" customHeight="1" x14ac:dyDescent="0.2">
      <c r="A49" s="422" t="s">
        <v>389</v>
      </c>
      <c r="B49" s="115">
        <v>93071</v>
      </c>
      <c r="C49" s="114">
        <v>42319</v>
      </c>
      <c r="D49" s="114">
        <v>50752</v>
      </c>
      <c r="E49" s="114">
        <v>62590</v>
      </c>
      <c r="F49" s="114">
        <v>30481</v>
      </c>
      <c r="G49" s="114">
        <v>9336</v>
      </c>
      <c r="H49" s="114">
        <v>28700</v>
      </c>
      <c r="I49" s="115">
        <v>19612</v>
      </c>
      <c r="J49" s="114">
        <v>12514</v>
      </c>
      <c r="K49" s="114">
        <v>7098</v>
      </c>
      <c r="L49" s="423">
        <v>7678</v>
      </c>
      <c r="M49" s="424">
        <v>7469</v>
      </c>
    </row>
    <row r="50" spans="1:17" ht="15" customHeight="1" x14ac:dyDescent="0.2">
      <c r="A50" s="422" t="s">
        <v>399</v>
      </c>
      <c r="B50" s="143">
        <v>92620</v>
      </c>
      <c r="C50" s="144">
        <v>42170</v>
      </c>
      <c r="D50" s="144">
        <v>50450</v>
      </c>
      <c r="E50" s="144">
        <v>62468</v>
      </c>
      <c r="F50" s="144">
        <v>30152</v>
      </c>
      <c r="G50" s="144">
        <v>8964</v>
      </c>
      <c r="H50" s="144">
        <v>28677</v>
      </c>
      <c r="I50" s="143">
        <v>18552</v>
      </c>
      <c r="J50" s="144">
        <v>11684</v>
      </c>
      <c r="K50" s="144">
        <v>6868</v>
      </c>
      <c r="L50" s="426">
        <v>7583</v>
      </c>
      <c r="M50" s="427">
        <v>8197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1.5893211657215562</v>
      </c>
      <c r="C6" s="480">
        <f>'Tabelle 3.3'!J11</f>
        <v>-2.4913276568905709</v>
      </c>
      <c r="D6" s="481">
        <f t="shared" ref="D6:E9" si="0">IF(OR(AND(B6&gt;=-50,B6&lt;=50),ISNUMBER(B6)=FALSE),B6,"")</f>
        <v>1.5893211657215562</v>
      </c>
      <c r="E6" s="481">
        <f t="shared" si="0"/>
        <v>-2.4913276568905709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1.5893211657215562</v>
      </c>
      <c r="C14" s="480">
        <f>'Tabelle 3.3'!J11</f>
        <v>-2.4913276568905709</v>
      </c>
      <c r="D14" s="481">
        <f>IF(OR(AND(B14&gt;=-50,B14&lt;=50),ISNUMBER(B14)=FALSE),B14,"")</f>
        <v>1.5893211657215562</v>
      </c>
      <c r="E14" s="481">
        <f>IF(OR(AND(C14&gt;=-50,C14&lt;=50),ISNUMBER(C14)=FALSE),C14,"")</f>
        <v>-2.4913276568905709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0.91743119266055051</v>
      </c>
      <c r="C15" s="480">
        <f>'Tabelle 3.3'!J12</f>
        <v>7.1428571428571432</v>
      </c>
      <c r="D15" s="481">
        <f t="shared" ref="D15:E45" si="3">IF(OR(AND(B15&gt;=-50,B15&lt;=50),ISNUMBER(B15)=FALSE),B15,"")</f>
        <v>0.91743119266055051</v>
      </c>
      <c r="E15" s="481">
        <f t="shared" si="3"/>
        <v>7.1428571428571432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2.6455026455026456</v>
      </c>
      <c r="C16" s="480">
        <f>'Tabelle 3.3'!J13</f>
        <v>-6.557377049180328</v>
      </c>
      <c r="D16" s="481">
        <f t="shared" si="3"/>
        <v>2.6455026455026456</v>
      </c>
      <c r="E16" s="481">
        <f t="shared" si="3"/>
        <v>-6.557377049180328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6.3204466448962396E-2</v>
      </c>
      <c r="C17" s="480">
        <f>'Tabelle 3.3'!J14</f>
        <v>0.55865921787709494</v>
      </c>
      <c r="D17" s="481">
        <f t="shared" si="3"/>
        <v>6.3204466448962396E-2</v>
      </c>
      <c r="E17" s="481">
        <f t="shared" si="3"/>
        <v>0.55865921787709494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7.0678127984718246</v>
      </c>
      <c r="C18" s="480">
        <f>'Tabelle 3.3'!J15</f>
        <v>4.0123456790123457</v>
      </c>
      <c r="D18" s="481">
        <f t="shared" si="3"/>
        <v>7.0678127984718246</v>
      </c>
      <c r="E18" s="481">
        <f t="shared" si="3"/>
        <v>4.0123456790123457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-0.96805421103581801</v>
      </c>
      <c r="C19" s="480">
        <f>'Tabelle 3.3'!J16</f>
        <v>-3.0120481927710845</v>
      </c>
      <c r="D19" s="481">
        <f t="shared" si="3"/>
        <v>-0.96805421103581801</v>
      </c>
      <c r="E19" s="481">
        <f t="shared" si="3"/>
        <v>-3.0120481927710845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-0.35587188612099646</v>
      </c>
      <c r="C20" s="480">
        <f>'Tabelle 3.3'!J17</f>
        <v>-10.638297872340425</v>
      </c>
      <c r="D20" s="481">
        <f t="shared" si="3"/>
        <v>-0.35587188612099646</v>
      </c>
      <c r="E20" s="481">
        <f t="shared" si="3"/>
        <v>-10.638297872340425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-3.8210155857214683</v>
      </c>
      <c r="C21" s="480">
        <f>'Tabelle 3.3'!J18</f>
        <v>-1.0638297872340425</v>
      </c>
      <c r="D21" s="481">
        <f t="shared" si="3"/>
        <v>-3.8210155857214683</v>
      </c>
      <c r="E21" s="481">
        <f t="shared" si="3"/>
        <v>-1.0638297872340425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4.3555555555555552</v>
      </c>
      <c r="C22" s="480">
        <f>'Tabelle 3.3'!J19</f>
        <v>-2.2875816993464051</v>
      </c>
      <c r="D22" s="481">
        <f t="shared" si="3"/>
        <v>4.3555555555555552</v>
      </c>
      <c r="E22" s="481">
        <f t="shared" si="3"/>
        <v>-2.2875816993464051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2.7237354085603114</v>
      </c>
      <c r="C23" s="480">
        <f>'Tabelle 3.3'!J20</f>
        <v>0.75187969924812026</v>
      </c>
      <c r="D23" s="481">
        <f t="shared" si="3"/>
        <v>2.7237354085603114</v>
      </c>
      <c r="E23" s="481">
        <f t="shared" si="3"/>
        <v>0.75187969924812026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-2.219482120838471</v>
      </c>
      <c r="C24" s="480">
        <f>'Tabelle 3.3'!J21</f>
        <v>-14.125626658802712</v>
      </c>
      <c r="D24" s="481">
        <f t="shared" si="3"/>
        <v>-2.219482120838471</v>
      </c>
      <c r="E24" s="481">
        <f t="shared" si="3"/>
        <v>-14.125626658802712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6.2942724144909938</v>
      </c>
      <c r="C25" s="480">
        <f>'Tabelle 3.3'!J22</f>
        <v>1.9011406844106464</v>
      </c>
      <c r="D25" s="481">
        <f t="shared" si="3"/>
        <v>6.2942724144909938</v>
      </c>
      <c r="E25" s="481">
        <f t="shared" si="3"/>
        <v>1.9011406844106464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1.3917314776913632</v>
      </c>
      <c r="C26" s="480">
        <f>'Tabelle 3.3'!J23</f>
        <v>0</v>
      </c>
      <c r="D26" s="481">
        <f t="shared" si="3"/>
        <v>1.3917314776913632</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4.1228070175438596</v>
      </c>
      <c r="C27" s="480">
        <f>'Tabelle 3.3'!J24</f>
        <v>-0.75834175935288173</v>
      </c>
      <c r="D27" s="481">
        <f t="shared" si="3"/>
        <v>4.1228070175438596</v>
      </c>
      <c r="E27" s="481">
        <f t="shared" si="3"/>
        <v>-0.75834175935288173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-8.7089849739343759</v>
      </c>
      <c r="C28" s="480">
        <f>'Tabelle 3.3'!J25</f>
        <v>1.3374485596707819</v>
      </c>
      <c r="D28" s="481">
        <f t="shared" si="3"/>
        <v>-8.7089849739343759</v>
      </c>
      <c r="E28" s="481">
        <f t="shared" si="3"/>
        <v>1.3374485596707819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16.006467259498788</v>
      </c>
      <c r="C29" s="480">
        <f>'Tabelle 3.3'!J26</f>
        <v>61.53846153846154</v>
      </c>
      <c r="D29" s="481">
        <f t="shared" si="3"/>
        <v>16.006467259498788</v>
      </c>
      <c r="E29" s="481" t="str">
        <f t="shared" si="3"/>
        <v/>
      </c>
      <c r="F29" s="476" t="str">
        <f t="shared" si="4"/>
        <v/>
      </c>
      <c r="G29" s="476" t="str">
        <f t="shared" si="4"/>
        <v>&gt;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4.2763157894736841</v>
      </c>
      <c r="C30" s="480">
        <f>'Tabelle 3.3'!J27</f>
        <v>-13.725490196078431</v>
      </c>
      <c r="D30" s="481">
        <f t="shared" si="3"/>
        <v>4.2763157894736841</v>
      </c>
      <c r="E30" s="481">
        <f t="shared" si="3"/>
        <v>-13.725490196078431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0.85202761000862814</v>
      </c>
      <c r="C31" s="480">
        <f>'Tabelle 3.3'!J28</f>
        <v>0.38314176245210729</v>
      </c>
      <c r="D31" s="481">
        <f t="shared" si="3"/>
        <v>0.85202761000862814</v>
      </c>
      <c r="E31" s="481">
        <f t="shared" si="3"/>
        <v>0.38314176245210729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0.23435552231363749</v>
      </c>
      <c r="C32" s="480">
        <f>'Tabelle 3.3'!J29</f>
        <v>1.841297676457694</v>
      </c>
      <c r="D32" s="481">
        <f t="shared" si="3"/>
        <v>0.23435552231363749</v>
      </c>
      <c r="E32" s="481">
        <f t="shared" si="3"/>
        <v>1.841297676457694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1.075268817204301</v>
      </c>
      <c r="C33" s="480">
        <f>'Tabelle 3.3'!J30</f>
        <v>4.809052333804809</v>
      </c>
      <c r="D33" s="481">
        <f t="shared" si="3"/>
        <v>1.075268817204301</v>
      </c>
      <c r="E33" s="481">
        <f t="shared" si="3"/>
        <v>4.809052333804809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3.2585949177877427</v>
      </c>
      <c r="C34" s="480">
        <f>'Tabelle 3.3'!J31</f>
        <v>-2.5452976704055219</v>
      </c>
      <c r="D34" s="481">
        <f t="shared" si="3"/>
        <v>3.2585949177877427</v>
      </c>
      <c r="E34" s="481">
        <f t="shared" si="3"/>
        <v>-2.5452976704055219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0.91743119266055051</v>
      </c>
      <c r="C37" s="480">
        <f>'Tabelle 3.3'!J34</f>
        <v>7.1428571428571432</v>
      </c>
      <c r="D37" s="481">
        <f t="shared" si="3"/>
        <v>0.91743119266055051</v>
      </c>
      <c r="E37" s="481">
        <f t="shared" si="3"/>
        <v>7.1428571428571432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-0.36211475014082239</v>
      </c>
      <c r="C38" s="480">
        <f>'Tabelle 3.3'!J35</f>
        <v>-0.45454545454545453</v>
      </c>
      <c r="D38" s="481">
        <f t="shared" si="3"/>
        <v>-0.36211475014082239</v>
      </c>
      <c r="E38" s="481">
        <f t="shared" si="3"/>
        <v>-0.45454545454545453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1.8986456412538946</v>
      </c>
      <c r="C39" s="480">
        <f>'Tabelle 3.3'!J36</f>
        <v>-2.6126822801590808</v>
      </c>
      <c r="D39" s="481">
        <f t="shared" si="3"/>
        <v>1.8986456412538946</v>
      </c>
      <c r="E39" s="481">
        <f t="shared" si="3"/>
        <v>-2.6126822801590808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1.8986456412538946</v>
      </c>
      <c r="C45" s="480">
        <f>'Tabelle 3.3'!J36</f>
        <v>-2.6126822801590808</v>
      </c>
      <c r="D45" s="481">
        <f t="shared" si="3"/>
        <v>1.8986456412538946</v>
      </c>
      <c r="E45" s="481">
        <f t="shared" si="3"/>
        <v>-2.6126822801590808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85646</v>
      </c>
      <c r="C51" s="487">
        <v>13886</v>
      </c>
      <c r="D51" s="487">
        <v>5768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85610</v>
      </c>
      <c r="C52" s="487">
        <v>14693</v>
      </c>
      <c r="D52" s="487">
        <v>5945</v>
      </c>
      <c r="E52" s="488">
        <f t="shared" ref="E52:G70" si="11">IF($A$51=37802,IF(COUNTBLANK(B$51:B$70)&gt;0,#N/A,B52/B$51*100),IF(COUNTBLANK(B$51:B$75)&gt;0,#N/A,B52/B$51*100))</f>
        <v>99.957966513322276</v>
      </c>
      <c r="F52" s="488">
        <f t="shared" si="11"/>
        <v>105.81160881463344</v>
      </c>
      <c r="G52" s="488">
        <f t="shared" si="11"/>
        <v>103.06865464632455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86185</v>
      </c>
      <c r="C53" s="487">
        <v>13986</v>
      </c>
      <c r="D53" s="487">
        <v>6087</v>
      </c>
      <c r="E53" s="488">
        <f t="shared" si="11"/>
        <v>100.62933470331363</v>
      </c>
      <c r="F53" s="488">
        <f t="shared" si="11"/>
        <v>100.72014979115656</v>
      </c>
      <c r="G53" s="488">
        <f t="shared" si="11"/>
        <v>105.53051317614424</v>
      </c>
      <c r="H53" s="489">
        <f>IF(ISERROR(L53)=TRUE,IF(MONTH(A53)=MONTH(MAX(A$51:A$75)),A53,""),"")</f>
        <v>41883</v>
      </c>
      <c r="I53" s="488">
        <f t="shared" si="12"/>
        <v>100.62933470331363</v>
      </c>
      <c r="J53" s="488">
        <f t="shared" si="10"/>
        <v>100.72014979115656</v>
      </c>
      <c r="K53" s="488">
        <f t="shared" si="10"/>
        <v>105.53051317614424</v>
      </c>
      <c r="L53" s="488" t="e">
        <f t="shared" si="13"/>
        <v>#N/A</v>
      </c>
    </row>
    <row r="54" spans="1:14" ht="15" customHeight="1" x14ac:dyDescent="0.2">
      <c r="A54" s="490" t="s">
        <v>462</v>
      </c>
      <c r="B54" s="487">
        <v>84962</v>
      </c>
      <c r="C54" s="487">
        <v>14375</v>
      </c>
      <c r="D54" s="487">
        <v>6073</v>
      </c>
      <c r="E54" s="488">
        <f t="shared" si="11"/>
        <v>99.201363753123317</v>
      </c>
      <c r="F54" s="488">
        <f t="shared" si="11"/>
        <v>103.52153247875557</v>
      </c>
      <c r="G54" s="488">
        <f t="shared" si="11"/>
        <v>105.2877947295423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86377</v>
      </c>
      <c r="C55" s="487">
        <v>13665</v>
      </c>
      <c r="D55" s="487">
        <v>5961</v>
      </c>
      <c r="E55" s="488">
        <f t="shared" si="11"/>
        <v>100.85351329892815</v>
      </c>
      <c r="F55" s="488">
        <f t="shared" si="11"/>
        <v>98.408468961544003</v>
      </c>
      <c r="G55" s="488">
        <f t="shared" si="11"/>
        <v>103.34604715672677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87020</v>
      </c>
      <c r="C56" s="487">
        <v>14309</v>
      </c>
      <c r="D56" s="487">
        <v>6136</v>
      </c>
      <c r="E56" s="488">
        <f t="shared" si="11"/>
        <v>101.60427807486631</v>
      </c>
      <c r="F56" s="488">
        <f t="shared" si="11"/>
        <v>103.04623361659225</v>
      </c>
      <c r="G56" s="488">
        <f t="shared" si="11"/>
        <v>106.38002773925103</v>
      </c>
      <c r="H56" s="489" t="str">
        <f t="shared" si="14"/>
        <v/>
      </c>
      <c r="I56" s="488" t="str">
        <f t="shared" si="12"/>
        <v/>
      </c>
      <c r="J56" s="488" t="str">
        <f t="shared" si="10"/>
        <v/>
      </c>
      <c r="K56" s="488" t="str">
        <f t="shared" si="10"/>
        <v/>
      </c>
      <c r="L56" s="488" t="e">
        <f t="shared" si="13"/>
        <v>#N/A</v>
      </c>
    </row>
    <row r="57" spans="1:14" ht="15" customHeight="1" x14ac:dyDescent="0.2">
      <c r="A57" s="490">
        <v>42248</v>
      </c>
      <c r="B57" s="487">
        <v>87866</v>
      </c>
      <c r="C57" s="487">
        <v>13535</v>
      </c>
      <c r="D57" s="487">
        <v>6309</v>
      </c>
      <c r="E57" s="488">
        <f t="shared" si="11"/>
        <v>102.59206501179273</v>
      </c>
      <c r="F57" s="488">
        <f t="shared" si="11"/>
        <v>97.472274233040466</v>
      </c>
      <c r="G57" s="488">
        <f t="shared" si="11"/>
        <v>109.37933425797503</v>
      </c>
      <c r="H57" s="489">
        <f t="shared" si="14"/>
        <v>42248</v>
      </c>
      <c r="I57" s="488">
        <f t="shared" si="12"/>
        <v>102.59206501179273</v>
      </c>
      <c r="J57" s="488">
        <f t="shared" si="10"/>
        <v>97.472274233040466</v>
      </c>
      <c r="K57" s="488">
        <f t="shared" si="10"/>
        <v>109.37933425797503</v>
      </c>
      <c r="L57" s="488" t="e">
        <f t="shared" si="13"/>
        <v>#N/A</v>
      </c>
    </row>
    <row r="58" spans="1:14" ht="15" customHeight="1" x14ac:dyDescent="0.2">
      <c r="A58" s="490" t="s">
        <v>465</v>
      </c>
      <c r="B58" s="487">
        <v>88266</v>
      </c>
      <c r="C58" s="487">
        <v>13899</v>
      </c>
      <c r="D58" s="487">
        <v>6315</v>
      </c>
      <c r="E58" s="488">
        <f t="shared" si="11"/>
        <v>103.05910375265628</v>
      </c>
      <c r="F58" s="488">
        <f t="shared" si="11"/>
        <v>100.09361947285036</v>
      </c>
      <c r="G58" s="488">
        <f t="shared" si="11"/>
        <v>109.48335644937586</v>
      </c>
      <c r="H58" s="489" t="str">
        <f t="shared" si="14"/>
        <v/>
      </c>
      <c r="I58" s="488" t="str">
        <f t="shared" si="12"/>
        <v/>
      </c>
      <c r="J58" s="488" t="str">
        <f t="shared" si="10"/>
        <v/>
      </c>
      <c r="K58" s="488" t="str">
        <f t="shared" si="10"/>
        <v/>
      </c>
      <c r="L58" s="488" t="e">
        <f t="shared" si="13"/>
        <v>#N/A</v>
      </c>
    </row>
    <row r="59" spans="1:14" ht="15" customHeight="1" x14ac:dyDescent="0.2">
      <c r="A59" s="490" t="s">
        <v>466</v>
      </c>
      <c r="B59" s="487">
        <v>88012</v>
      </c>
      <c r="C59" s="487">
        <v>13331</v>
      </c>
      <c r="D59" s="487">
        <v>6260</v>
      </c>
      <c r="E59" s="488">
        <f t="shared" si="11"/>
        <v>102.76253415220793</v>
      </c>
      <c r="F59" s="488">
        <f t="shared" si="11"/>
        <v>96.003168659081084</v>
      </c>
      <c r="G59" s="488">
        <f t="shared" si="11"/>
        <v>108.52981969486824</v>
      </c>
      <c r="H59" s="489" t="str">
        <f t="shared" si="14"/>
        <v/>
      </c>
      <c r="I59" s="488" t="str">
        <f t="shared" si="12"/>
        <v/>
      </c>
      <c r="J59" s="488" t="str">
        <f t="shared" si="10"/>
        <v/>
      </c>
      <c r="K59" s="488" t="str">
        <f t="shared" si="10"/>
        <v/>
      </c>
      <c r="L59" s="488" t="e">
        <f t="shared" si="13"/>
        <v>#N/A</v>
      </c>
    </row>
    <row r="60" spans="1:14" ht="15" customHeight="1" x14ac:dyDescent="0.2">
      <c r="A60" s="490" t="s">
        <v>467</v>
      </c>
      <c r="B60" s="487">
        <v>89588</v>
      </c>
      <c r="C60" s="487">
        <v>13890</v>
      </c>
      <c r="D60" s="487">
        <v>6378</v>
      </c>
      <c r="E60" s="488">
        <f t="shared" si="11"/>
        <v>104.60266679121032</v>
      </c>
      <c r="F60" s="488">
        <f t="shared" si="11"/>
        <v>100.02880599164625</v>
      </c>
      <c r="G60" s="488">
        <f t="shared" si="11"/>
        <v>110.57558945908461</v>
      </c>
      <c r="H60" s="489" t="str">
        <f t="shared" si="14"/>
        <v/>
      </c>
      <c r="I60" s="488" t="str">
        <f t="shared" si="12"/>
        <v/>
      </c>
      <c r="J60" s="488" t="str">
        <f t="shared" si="10"/>
        <v/>
      </c>
      <c r="K60" s="488" t="str">
        <f t="shared" si="10"/>
        <v/>
      </c>
      <c r="L60" s="488" t="e">
        <f t="shared" si="13"/>
        <v>#N/A</v>
      </c>
    </row>
    <row r="61" spans="1:14" ht="15" customHeight="1" x14ac:dyDescent="0.2">
      <c r="A61" s="490">
        <v>42614</v>
      </c>
      <c r="B61" s="487">
        <v>90942</v>
      </c>
      <c r="C61" s="487">
        <v>13210</v>
      </c>
      <c r="D61" s="487">
        <v>6423</v>
      </c>
      <c r="E61" s="488">
        <f t="shared" si="11"/>
        <v>106.18359292903345</v>
      </c>
      <c r="F61" s="488">
        <f t="shared" si="11"/>
        <v>95.131787411781659</v>
      </c>
      <c r="G61" s="488">
        <f t="shared" si="11"/>
        <v>111.35575589459083</v>
      </c>
      <c r="H61" s="489">
        <f t="shared" si="14"/>
        <v>42614</v>
      </c>
      <c r="I61" s="488">
        <f t="shared" si="12"/>
        <v>106.18359292903345</v>
      </c>
      <c r="J61" s="488">
        <f t="shared" si="10"/>
        <v>95.131787411781659</v>
      </c>
      <c r="K61" s="488">
        <f t="shared" si="10"/>
        <v>111.35575589459083</v>
      </c>
      <c r="L61" s="488" t="e">
        <f t="shared" si="13"/>
        <v>#N/A</v>
      </c>
    </row>
    <row r="62" spans="1:14" ht="15" customHeight="1" x14ac:dyDescent="0.2">
      <c r="A62" s="490" t="s">
        <v>468</v>
      </c>
      <c r="B62" s="487">
        <v>91086</v>
      </c>
      <c r="C62" s="487">
        <v>13488</v>
      </c>
      <c r="D62" s="487">
        <v>6353</v>
      </c>
      <c r="E62" s="488">
        <f t="shared" si="11"/>
        <v>106.35172687574435</v>
      </c>
      <c r="F62" s="488">
        <f t="shared" si="11"/>
        <v>97.133803831196886</v>
      </c>
      <c r="G62" s="488">
        <f t="shared" si="11"/>
        <v>110.14216366158114</v>
      </c>
      <c r="H62" s="489" t="str">
        <f t="shared" si="14"/>
        <v/>
      </c>
      <c r="I62" s="488" t="str">
        <f t="shared" si="12"/>
        <v/>
      </c>
      <c r="J62" s="488" t="str">
        <f t="shared" si="10"/>
        <v/>
      </c>
      <c r="K62" s="488" t="str">
        <f t="shared" si="10"/>
        <v/>
      </c>
      <c r="L62" s="488" t="e">
        <f t="shared" si="13"/>
        <v>#N/A</v>
      </c>
    </row>
    <row r="63" spans="1:14" ht="15" customHeight="1" x14ac:dyDescent="0.2">
      <c r="A63" s="490" t="s">
        <v>469</v>
      </c>
      <c r="B63" s="487">
        <v>90828</v>
      </c>
      <c r="C63" s="487">
        <v>12940</v>
      </c>
      <c r="D63" s="487">
        <v>6203</v>
      </c>
      <c r="E63" s="488">
        <f t="shared" si="11"/>
        <v>106.05048688788735</v>
      </c>
      <c r="F63" s="488">
        <f t="shared" si="11"/>
        <v>93.187382975658934</v>
      </c>
      <c r="G63" s="488">
        <f t="shared" si="11"/>
        <v>107.54160887656032</v>
      </c>
      <c r="H63" s="489" t="str">
        <f t="shared" si="14"/>
        <v/>
      </c>
      <c r="I63" s="488" t="str">
        <f t="shared" si="12"/>
        <v/>
      </c>
      <c r="J63" s="488" t="str">
        <f t="shared" si="10"/>
        <v/>
      </c>
      <c r="K63" s="488" t="str">
        <f t="shared" si="10"/>
        <v/>
      </c>
      <c r="L63" s="488" t="e">
        <f t="shared" si="13"/>
        <v>#N/A</v>
      </c>
    </row>
    <row r="64" spans="1:14" ht="15" customHeight="1" x14ac:dyDescent="0.2">
      <c r="A64" s="490" t="s">
        <v>470</v>
      </c>
      <c r="B64" s="487">
        <v>91173</v>
      </c>
      <c r="C64" s="487">
        <v>13550</v>
      </c>
      <c r="D64" s="487">
        <v>6370</v>
      </c>
      <c r="E64" s="488">
        <f t="shared" si="11"/>
        <v>106.45330780188216</v>
      </c>
      <c r="F64" s="488">
        <f t="shared" si="11"/>
        <v>97.580296701713948</v>
      </c>
      <c r="G64" s="488">
        <f t="shared" si="11"/>
        <v>110.4368932038835</v>
      </c>
      <c r="H64" s="489" t="str">
        <f t="shared" si="14"/>
        <v/>
      </c>
      <c r="I64" s="488" t="str">
        <f t="shared" si="12"/>
        <v/>
      </c>
      <c r="J64" s="488" t="str">
        <f t="shared" si="10"/>
        <v/>
      </c>
      <c r="K64" s="488" t="str">
        <f t="shared" si="10"/>
        <v/>
      </c>
      <c r="L64" s="488" t="e">
        <f t="shared" si="13"/>
        <v>#N/A</v>
      </c>
    </row>
    <row r="65" spans="1:12" ht="15" customHeight="1" x14ac:dyDescent="0.2">
      <c r="A65" s="490">
        <v>42979</v>
      </c>
      <c r="B65" s="487">
        <v>92012</v>
      </c>
      <c r="C65" s="487">
        <v>12881</v>
      </c>
      <c r="D65" s="487">
        <v>6506</v>
      </c>
      <c r="E65" s="488">
        <f t="shared" si="11"/>
        <v>107.43292156084348</v>
      </c>
      <c r="F65" s="488">
        <f t="shared" si="11"/>
        <v>92.762494598876572</v>
      </c>
      <c r="G65" s="488">
        <f t="shared" si="11"/>
        <v>112.79472954230236</v>
      </c>
      <c r="H65" s="489">
        <f t="shared" si="14"/>
        <v>42979</v>
      </c>
      <c r="I65" s="488">
        <f t="shared" si="12"/>
        <v>107.43292156084348</v>
      </c>
      <c r="J65" s="488">
        <f t="shared" si="10"/>
        <v>92.762494598876572</v>
      </c>
      <c r="K65" s="488">
        <f t="shared" si="10"/>
        <v>112.79472954230236</v>
      </c>
      <c r="L65" s="488" t="e">
        <f t="shared" si="13"/>
        <v>#N/A</v>
      </c>
    </row>
    <row r="66" spans="1:12" ht="15" customHeight="1" x14ac:dyDescent="0.2">
      <c r="A66" s="490" t="s">
        <v>471</v>
      </c>
      <c r="B66" s="487">
        <v>92448</v>
      </c>
      <c r="C66" s="487">
        <v>13199</v>
      </c>
      <c r="D66" s="487">
        <v>6487</v>
      </c>
      <c r="E66" s="488">
        <f t="shared" si="11"/>
        <v>107.94199378838474</v>
      </c>
      <c r="F66" s="488">
        <f t="shared" si="11"/>
        <v>95.052570934754428</v>
      </c>
      <c r="G66" s="488">
        <f t="shared" si="11"/>
        <v>112.46532593619972</v>
      </c>
      <c r="H66" s="489" t="str">
        <f t="shared" si="14"/>
        <v/>
      </c>
      <c r="I66" s="488" t="str">
        <f t="shared" si="12"/>
        <v/>
      </c>
      <c r="J66" s="488" t="str">
        <f t="shared" si="10"/>
        <v/>
      </c>
      <c r="K66" s="488" t="str">
        <f t="shared" si="10"/>
        <v/>
      </c>
      <c r="L66" s="488" t="e">
        <f t="shared" si="13"/>
        <v>#N/A</v>
      </c>
    </row>
    <row r="67" spans="1:12" ht="15" customHeight="1" x14ac:dyDescent="0.2">
      <c r="A67" s="490" t="s">
        <v>472</v>
      </c>
      <c r="B67" s="487">
        <v>92667</v>
      </c>
      <c r="C67" s="487">
        <v>12683</v>
      </c>
      <c r="D67" s="487">
        <v>6411</v>
      </c>
      <c r="E67" s="488">
        <f t="shared" si="11"/>
        <v>108.19769749900755</v>
      </c>
      <c r="F67" s="488">
        <f t="shared" si="11"/>
        <v>91.336598012386574</v>
      </c>
      <c r="G67" s="488">
        <f t="shared" si="11"/>
        <v>111.14771151178917</v>
      </c>
      <c r="H67" s="489" t="str">
        <f t="shared" si="14"/>
        <v/>
      </c>
      <c r="I67" s="488" t="str">
        <f t="shared" si="12"/>
        <v/>
      </c>
      <c r="J67" s="488" t="str">
        <f t="shared" si="12"/>
        <v/>
      </c>
      <c r="K67" s="488" t="str">
        <f t="shared" si="12"/>
        <v/>
      </c>
      <c r="L67" s="488" t="e">
        <f t="shared" si="13"/>
        <v>#N/A</v>
      </c>
    </row>
    <row r="68" spans="1:12" ht="15" customHeight="1" x14ac:dyDescent="0.2">
      <c r="A68" s="490" t="s">
        <v>473</v>
      </c>
      <c r="B68" s="487">
        <v>93301</v>
      </c>
      <c r="C68" s="487">
        <v>13167</v>
      </c>
      <c r="D68" s="487">
        <v>6625</v>
      </c>
      <c r="E68" s="488">
        <f t="shared" si="11"/>
        <v>108.93795390327628</v>
      </c>
      <c r="F68" s="488">
        <f t="shared" si="11"/>
        <v>94.82212300158433</v>
      </c>
      <c r="G68" s="488">
        <f t="shared" si="11"/>
        <v>114.85783633841886</v>
      </c>
      <c r="H68" s="489" t="str">
        <f t="shared" si="14"/>
        <v/>
      </c>
      <c r="I68" s="488" t="str">
        <f t="shared" si="12"/>
        <v/>
      </c>
      <c r="J68" s="488" t="str">
        <f t="shared" si="12"/>
        <v/>
      </c>
      <c r="K68" s="488" t="str">
        <f t="shared" si="12"/>
        <v/>
      </c>
      <c r="L68" s="488" t="e">
        <f t="shared" si="13"/>
        <v>#N/A</v>
      </c>
    </row>
    <row r="69" spans="1:12" ht="15" customHeight="1" x14ac:dyDescent="0.2">
      <c r="A69" s="490">
        <v>43344</v>
      </c>
      <c r="B69" s="487">
        <v>90954</v>
      </c>
      <c r="C69" s="487">
        <v>12337</v>
      </c>
      <c r="D69" s="487">
        <v>6710</v>
      </c>
      <c r="E69" s="488">
        <f t="shared" si="11"/>
        <v>106.19760409125938</v>
      </c>
      <c r="F69" s="488">
        <f t="shared" si="11"/>
        <v>88.844879734984872</v>
      </c>
      <c r="G69" s="488">
        <f t="shared" si="11"/>
        <v>116.33148404993065</v>
      </c>
      <c r="H69" s="489">
        <f t="shared" si="14"/>
        <v>43344</v>
      </c>
      <c r="I69" s="488">
        <f t="shared" si="12"/>
        <v>106.19760409125938</v>
      </c>
      <c r="J69" s="488">
        <f t="shared" si="12"/>
        <v>88.844879734984872</v>
      </c>
      <c r="K69" s="488">
        <f t="shared" si="12"/>
        <v>116.33148404993065</v>
      </c>
      <c r="L69" s="488" t="e">
        <f t="shared" si="13"/>
        <v>#N/A</v>
      </c>
    </row>
    <row r="70" spans="1:12" ht="15" customHeight="1" x14ac:dyDescent="0.2">
      <c r="A70" s="490" t="s">
        <v>474</v>
      </c>
      <c r="B70" s="487">
        <v>91385</v>
      </c>
      <c r="C70" s="487">
        <v>12784</v>
      </c>
      <c r="D70" s="487">
        <v>6752</v>
      </c>
      <c r="E70" s="488">
        <f t="shared" si="11"/>
        <v>106.70083833453985</v>
      </c>
      <c r="F70" s="488">
        <f t="shared" si="11"/>
        <v>92.063949301454713</v>
      </c>
      <c r="G70" s="488">
        <f t="shared" si="11"/>
        <v>117.05963938973647</v>
      </c>
      <c r="H70" s="489" t="str">
        <f t="shared" si="14"/>
        <v/>
      </c>
      <c r="I70" s="488" t="str">
        <f t="shared" si="12"/>
        <v/>
      </c>
      <c r="J70" s="488" t="str">
        <f t="shared" si="12"/>
        <v/>
      </c>
      <c r="K70" s="488" t="str">
        <f t="shared" si="12"/>
        <v/>
      </c>
      <c r="L70" s="488" t="e">
        <f t="shared" si="13"/>
        <v>#N/A</v>
      </c>
    </row>
    <row r="71" spans="1:12" ht="15" customHeight="1" x14ac:dyDescent="0.2">
      <c r="A71" s="490" t="s">
        <v>475</v>
      </c>
      <c r="B71" s="487">
        <v>91171</v>
      </c>
      <c r="C71" s="487">
        <v>12288</v>
      </c>
      <c r="D71" s="487">
        <v>6738</v>
      </c>
      <c r="E71" s="491">
        <f t="shared" ref="E71:G75" si="15">IF($A$51=37802,IF(COUNTBLANK(B$51:B$70)&gt;0,#N/A,IF(ISBLANK(B71)=FALSE,B71/B$51*100,#N/A)),IF(COUNTBLANK(B$51:B$75)&gt;0,#N/A,B71/B$51*100))</f>
        <v>106.45097260817784</v>
      </c>
      <c r="F71" s="491">
        <f t="shared" si="15"/>
        <v>88.492006337318159</v>
      </c>
      <c r="G71" s="491">
        <f t="shared" si="15"/>
        <v>116.81692094313453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91782</v>
      </c>
      <c r="C72" s="487">
        <v>12763</v>
      </c>
      <c r="D72" s="487">
        <v>6930</v>
      </c>
      <c r="E72" s="491">
        <f t="shared" si="15"/>
        <v>107.16437428484693</v>
      </c>
      <c r="F72" s="491">
        <f t="shared" si="15"/>
        <v>91.912717845311818</v>
      </c>
      <c r="G72" s="491">
        <f t="shared" si="15"/>
        <v>120.14563106796116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92785</v>
      </c>
      <c r="C73" s="487">
        <v>12035</v>
      </c>
      <c r="D73" s="487">
        <v>7080</v>
      </c>
      <c r="E73" s="491">
        <f t="shared" si="15"/>
        <v>108.33547392756229</v>
      </c>
      <c r="F73" s="491">
        <f t="shared" si="15"/>
        <v>86.670027365692064</v>
      </c>
      <c r="G73" s="491">
        <f t="shared" si="15"/>
        <v>122.74618585298197</v>
      </c>
      <c r="H73" s="492">
        <f>IF(A$51=37802,IF(ISERROR(L73)=TRUE,IF(ISBLANK(A73)=FALSE,IF(MONTH(A73)=MONTH(MAX(A$51:A$75)),A73,""),""),""),IF(ISERROR(L73)=TRUE,IF(MONTH(A73)=MONTH(MAX(A$51:A$75)),A73,""),""))</f>
        <v>43709</v>
      </c>
      <c r="I73" s="488">
        <f t="shared" si="12"/>
        <v>108.33547392756229</v>
      </c>
      <c r="J73" s="488">
        <f t="shared" si="12"/>
        <v>86.670027365692064</v>
      </c>
      <c r="K73" s="488">
        <f t="shared" si="12"/>
        <v>122.74618585298197</v>
      </c>
      <c r="L73" s="488" t="e">
        <f t="shared" si="13"/>
        <v>#N/A</v>
      </c>
    </row>
    <row r="74" spans="1:12" ht="15" customHeight="1" x14ac:dyDescent="0.2">
      <c r="A74" s="490" t="s">
        <v>477</v>
      </c>
      <c r="B74" s="487">
        <v>93071</v>
      </c>
      <c r="C74" s="487">
        <v>12514</v>
      </c>
      <c r="D74" s="487">
        <v>7098</v>
      </c>
      <c r="E74" s="491">
        <f t="shared" si="15"/>
        <v>108.66940662727973</v>
      </c>
      <c r="F74" s="491">
        <f t="shared" si="15"/>
        <v>90.119544865331989</v>
      </c>
      <c r="G74" s="491">
        <f t="shared" si="15"/>
        <v>123.05825242718447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92620</v>
      </c>
      <c r="C75" s="493">
        <v>11684</v>
      </c>
      <c r="D75" s="493">
        <v>6868</v>
      </c>
      <c r="E75" s="491">
        <f t="shared" si="15"/>
        <v>108.14282044695607</v>
      </c>
      <c r="F75" s="491">
        <f t="shared" si="15"/>
        <v>84.142301598732544</v>
      </c>
      <c r="G75" s="491">
        <f t="shared" si="15"/>
        <v>119.07073509015255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108.33547392756229</v>
      </c>
      <c r="J77" s="488">
        <f>IF(J75&lt;&gt;"",J75,IF(J74&lt;&gt;"",J74,IF(J73&lt;&gt;"",J73,IF(J72&lt;&gt;"",J72,IF(J71&lt;&gt;"",J71,IF(J70&lt;&gt;"",J70,""))))))</f>
        <v>86.670027365692064</v>
      </c>
      <c r="K77" s="488">
        <f>IF(K75&lt;&gt;"",K75,IF(K74&lt;&gt;"",K74,IF(K73&lt;&gt;"",K73,IF(K72&lt;&gt;"",K72,IF(K71&lt;&gt;"",K71,IF(K70&lt;&gt;"",K70,""))))))</f>
        <v>122.74618585298197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+8,3%</v>
      </c>
      <c r="J79" s="488" t="str">
        <f>"GeB - ausschließlich: "&amp;IF(J77&gt;100,"+","")&amp;TEXT(J77-100,"0,0")&amp;"%"</f>
        <v>GeB - ausschließlich: -13,3%</v>
      </c>
      <c r="K79" s="488" t="str">
        <f>"GeB - im Nebenjob: "&amp;IF(K77&gt;100,"+","")&amp;TEXT(K77-100,"0,0")&amp;"%"</f>
        <v>GeB - im Nebenjob: +22,7%</v>
      </c>
    </row>
    <row r="81" spans="9:9" ht="15" customHeight="1" x14ac:dyDescent="0.2">
      <c r="I81" s="488" t="str">
        <f>IF(ISERROR(HLOOKUP(1,I$78:K$79,2,FALSE)),"",HLOOKUP(1,I$78:K$79,2,FALSE))</f>
        <v>GeB - im Nebenjob: +22,7%</v>
      </c>
    </row>
    <row r="82" spans="9:9" ht="15" customHeight="1" x14ac:dyDescent="0.2">
      <c r="I82" s="488" t="str">
        <f>IF(ISERROR(HLOOKUP(2,I$78:K$79,2,FALSE)),"",HLOOKUP(2,I$78:K$79,2,FALSE))</f>
        <v>SvB: +8,3%</v>
      </c>
    </row>
    <row r="83" spans="9:9" ht="15" customHeight="1" x14ac:dyDescent="0.2">
      <c r="I83" s="488" t="str">
        <f>IF(ISERROR(HLOOKUP(3,I$78:K$79,2,FALSE)),"",HLOOKUP(3,I$78:K$79,2,FALSE))</f>
        <v>GeB - ausschließlich: -13,3%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92620</v>
      </c>
      <c r="E12" s="114">
        <v>93071</v>
      </c>
      <c r="F12" s="114">
        <v>92785</v>
      </c>
      <c r="G12" s="114">
        <v>91782</v>
      </c>
      <c r="H12" s="114">
        <v>91171</v>
      </c>
      <c r="I12" s="115">
        <v>1449</v>
      </c>
      <c r="J12" s="116">
        <v>1.5893211657215562</v>
      </c>
      <c r="N12" s="117"/>
    </row>
    <row r="13" spans="1:15" s="110" customFormat="1" ht="13.5" customHeight="1" x14ac:dyDescent="0.2">
      <c r="A13" s="118" t="s">
        <v>105</v>
      </c>
      <c r="B13" s="119" t="s">
        <v>106</v>
      </c>
      <c r="C13" s="113">
        <v>45.530123083567261</v>
      </c>
      <c r="D13" s="114">
        <v>42170</v>
      </c>
      <c r="E13" s="114">
        <v>42319</v>
      </c>
      <c r="F13" s="114">
        <v>42329</v>
      </c>
      <c r="G13" s="114">
        <v>41723</v>
      </c>
      <c r="H13" s="114">
        <v>41491</v>
      </c>
      <c r="I13" s="115">
        <v>679</v>
      </c>
      <c r="J13" s="116">
        <v>1.6364994818153336</v>
      </c>
    </row>
    <row r="14" spans="1:15" s="110" customFormat="1" ht="13.5" customHeight="1" x14ac:dyDescent="0.2">
      <c r="A14" s="120"/>
      <c r="B14" s="119" t="s">
        <v>107</v>
      </c>
      <c r="C14" s="113">
        <v>54.469876916432739</v>
      </c>
      <c r="D14" s="114">
        <v>50450</v>
      </c>
      <c r="E14" s="114">
        <v>50752</v>
      </c>
      <c r="F14" s="114">
        <v>50456</v>
      </c>
      <c r="G14" s="114">
        <v>50059</v>
      </c>
      <c r="H14" s="114">
        <v>49680</v>
      </c>
      <c r="I14" s="115">
        <v>770</v>
      </c>
      <c r="J14" s="116">
        <v>1.5499194847020934</v>
      </c>
    </row>
    <row r="15" spans="1:15" s="110" customFormat="1" ht="13.5" customHeight="1" x14ac:dyDescent="0.2">
      <c r="A15" s="118" t="s">
        <v>105</v>
      </c>
      <c r="B15" s="121" t="s">
        <v>108</v>
      </c>
      <c r="C15" s="113">
        <v>9.6782552364500116</v>
      </c>
      <c r="D15" s="114">
        <v>8964</v>
      </c>
      <c r="E15" s="114">
        <v>9336</v>
      </c>
      <c r="F15" s="114">
        <v>9239</v>
      </c>
      <c r="G15" s="114">
        <v>8880</v>
      </c>
      <c r="H15" s="114">
        <v>8990</v>
      </c>
      <c r="I15" s="115">
        <v>-26</v>
      </c>
      <c r="J15" s="116">
        <v>-0.28921023359288101</v>
      </c>
    </row>
    <row r="16" spans="1:15" s="110" customFormat="1" ht="13.5" customHeight="1" x14ac:dyDescent="0.2">
      <c r="A16" s="118"/>
      <c r="B16" s="121" t="s">
        <v>109</v>
      </c>
      <c r="C16" s="113">
        <v>70.213776722090259</v>
      </c>
      <c r="D16" s="114">
        <v>65032</v>
      </c>
      <c r="E16" s="114">
        <v>65189</v>
      </c>
      <c r="F16" s="114">
        <v>65198</v>
      </c>
      <c r="G16" s="114">
        <v>64848</v>
      </c>
      <c r="H16" s="114">
        <v>64494</v>
      </c>
      <c r="I16" s="115">
        <v>538</v>
      </c>
      <c r="J16" s="116">
        <v>0.83418612584116347</v>
      </c>
    </row>
    <row r="17" spans="1:10" s="110" customFormat="1" ht="13.5" customHeight="1" x14ac:dyDescent="0.2">
      <c r="A17" s="118"/>
      <c r="B17" s="121" t="s">
        <v>110</v>
      </c>
      <c r="C17" s="113">
        <v>18.763765925286116</v>
      </c>
      <c r="D17" s="114">
        <v>17379</v>
      </c>
      <c r="E17" s="114">
        <v>17327</v>
      </c>
      <c r="F17" s="114">
        <v>17155</v>
      </c>
      <c r="G17" s="114">
        <v>16894</v>
      </c>
      <c r="H17" s="114">
        <v>16599</v>
      </c>
      <c r="I17" s="115">
        <v>780</v>
      </c>
      <c r="J17" s="116">
        <v>4.6990782577263692</v>
      </c>
    </row>
    <row r="18" spans="1:10" s="110" customFormat="1" ht="13.5" customHeight="1" x14ac:dyDescent="0.2">
      <c r="A18" s="120"/>
      <c r="B18" s="121" t="s">
        <v>111</v>
      </c>
      <c r="C18" s="113">
        <v>1.3442021161736126</v>
      </c>
      <c r="D18" s="114">
        <v>1245</v>
      </c>
      <c r="E18" s="114">
        <v>1219</v>
      </c>
      <c r="F18" s="114">
        <v>1193</v>
      </c>
      <c r="G18" s="114">
        <v>1160</v>
      </c>
      <c r="H18" s="114">
        <v>1088</v>
      </c>
      <c r="I18" s="115">
        <v>157</v>
      </c>
      <c r="J18" s="116">
        <v>14.430147058823529</v>
      </c>
    </row>
    <row r="19" spans="1:10" s="110" customFormat="1" ht="13.5" customHeight="1" x14ac:dyDescent="0.2">
      <c r="A19" s="120"/>
      <c r="B19" s="121" t="s">
        <v>112</v>
      </c>
      <c r="C19" s="113">
        <v>0.44914705247246817</v>
      </c>
      <c r="D19" s="114">
        <v>416</v>
      </c>
      <c r="E19" s="114">
        <v>383</v>
      </c>
      <c r="F19" s="114">
        <v>405</v>
      </c>
      <c r="G19" s="114">
        <v>361</v>
      </c>
      <c r="H19" s="114">
        <v>312</v>
      </c>
      <c r="I19" s="115">
        <v>104</v>
      </c>
      <c r="J19" s="116">
        <v>33.333333333333336</v>
      </c>
    </row>
    <row r="20" spans="1:10" s="110" customFormat="1" ht="13.5" customHeight="1" x14ac:dyDescent="0.2">
      <c r="A20" s="118" t="s">
        <v>113</v>
      </c>
      <c r="B20" s="122" t="s">
        <v>114</v>
      </c>
      <c r="C20" s="113">
        <v>67.445476139062833</v>
      </c>
      <c r="D20" s="114">
        <v>62468</v>
      </c>
      <c r="E20" s="114">
        <v>62590</v>
      </c>
      <c r="F20" s="114">
        <v>62737</v>
      </c>
      <c r="G20" s="114">
        <v>61929</v>
      </c>
      <c r="H20" s="114">
        <v>61693</v>
      </c>
      <c r="I20" s="115">
        <v>775</v>
      </c>
      <c r="J20" s="116">
        <v>1.2562203167296127</v>
      </c>
    </row>
    <row r="21" spans="1:10" s="110" customFormat="1" ht="13.5" customHeight="1" x14ac:dyDescent="0.2">
      <c r="A21" s="120"/>
      <c r="B21" s="122" t="s">
        <v>115</v>
      </c>
      <c r="C21" s="113">
        <v>32.554523860937159</v>
      </c>
      <c r="D21" s="114">
        <v>30152</v>
      </c>
      <c r="E21" s="114">
        <v>30481</v>
      </c>
      <c r="F21" s="114">
        <v>30048</v>
      </c>
      <c r="G21" s="114">
        <v>29853</v>
      </c>
      <c r="H21" s="114">
        <v>29478</v>
      </c>
      <c r="I21" s="115">
        <v>674</v>
      </c>
      <c r="J21" s="116">
        <v>2.2864509125449488</v>
      </c>
    </row>
    <row r="22" spans="1:10" s="110" customFormat="1" ht="13.5" customHeight="1" x14ac:dyDescent="0.2">
      <c r="A22" s="118" t="s">
        <v>113</v>
      </c>
      <c r="B22" s="122" t="s">
        <v>116</v>
      </c>
      <c r="C22" s="113">
        <v>84.610235370330386</v>
      </c>
      <c r="D22" s="114">
        <v>78366</v>
      </c>
      <c r="E22" s="114">
        <v>78947</v>
      </c>
      <c r="F22" s="114">
        <v>78823</v>
      </c>
      <c r="G22" s="114">
        <v>78029</v>
      </c>
      <c r="H22" s="114">
        <v>77806</v>
      </c>
      <c r="I22" s="115">
        <v>560</v>
      </c>
      <c r="J22" s="116">
        <v>0.71973883762177726</v>
      </c>
    </row>
    <row r="23" spans="1:10" s="110" customFormat="1" ht="13.5" customHeight="1" x14ac:dyDescent="0.2">
      <c r="A23" s="123"/>
      <c r="B23" s="124" t="s">
        <v>117</v>
      </c>
      <c r="C23" s="125">
        <v>15.360613258475491</v>
      </c>
      <c r="D23" s="114">
        <v>14227</v>
      </c>
      <c r="E23" s="114">
        <v>14094</v>
      </c>
      <c r="F23" s="114">
        <v>13936</v>
      </c>
      <c r="G23" s="114">
        <v>13724</v>
      </c>
      <c r="H23" s="114">
        <v>13339</v>
      </c>
      <c r="I23" s="115">
        <v>888</v>
      </c>
      <c r="J23" s="116">
        <v>6.6571707024514577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18552</v>
      </c>
      <c r="E26" s="114">
        <v>19612</v>
      </c>
      <c r="F26" s="114">
        <v>19115</v>
      </c>
      <c r="G26" s="114">
        <v>19693</v>
      </c>
      <c r="H26" s="140">
        <v>19026</v>
      </c>
      <c r="I26" s="115">
        <v>-474</v>
      </c>
      <c r="J26" s="116">
        <v>-2.4913276568905709</v>
      </c>
    </row>
    <row r="27" spans="1:10" s="110" customFormat="1" ht="13.5" customHeight="1" x14ac:dyDescent="0.2">
      <c r="A27" s="118" t="s">
        <v>105</v>
      </c>
      <c r="B27" s="119" t="s">
        <v>106</v>
      </c>
      <c r="C27" s="113">
        <v>40.378395860284606</v>
      </c>
      <c r="D27" s="115">
        <v>7491</v>
      </c>
      <c r="E27" s="114">
        <v>7885</v>
      </c>
      <c r="F27" s="114">
        <v>7679</v>
      </c>
      <c r="G27" s="114">
        <v>7852</v>
      </c>
      <c r="H27" s="140">
        <v>7574</v>
      </c>
      <c r="I27" s="115">
        <v>-83</v>
      </c>
      <c r="J27" s="116">
        <v>-1.0958542381832586</v>
      </c>
    </row>
    <row r="28" spans="1:10" s="110" customFormat="1" ht="13.5" customHeight="1" x14ac:dyDescent="0.2">
      <c r="A28" s="120"/>
      <c r="B28" s="119" t="s">
        <v>107</v>
      </c>
      <c r="C28" s="113">
        <v>59.621604139715394</v>
      </c>
      <c r="D28" s="115">
        <v>11061</v>
      </c>
      <c r="E28" s="114">
        <v>11727</v>
      </c>
      <c r="F28" s="114">
        <v>11436</v>
      </c>
      <c r="G28" s="114">
        <v>11841</v>
      </c>
      <c r="H28" s="140">
        <v>11452</v>
      </c>
      <c r="I28" s="115">
        <v>-391</v>
      </c>
      <c r="J28" s="116">
        <v>-3.4142507858889277</v>
      </c>
    </row>
    <row r="29" spans="1:10" s="110" customFormat="1" ht="13.5" customHeight="1" x14ac:dyDescent="0.2">
      <c r="A29" s="118" t="s">
        <v>105</v>
      </c>
      <c r="B29" s="121" t="s">
        <v>108</v>
      </c>
      <c r="C29" s="113">
        <v>27.921517895644673</v>
      </c>
      <c r="D29" s="115">
        <v>5180</v>
      </c>
      <c r="E29" s="114">
        <v>5677</v>
      </c>
      <c r="F29" s="114">
        <v>5389</v>
      </c>
      <c r="G29" s="114">
        <v>5814</v>
      </c>
      <c r="H29" s="140">
        <v>5373</v>
      </c>
      <c r="I29" s="115">
        <v>-193</v>
      </c>
      <c r="J29" s="116">
        <v>-3.5920342453005771</v>
      </c>
    </row>
    <row r="30" spans="1:10" s="110" customFormat="1" ht="13.5" customHeight="1" x14ac:dyDescent="0.2">
      <c r="A30" s="118"/>
      <c r="B30" s="121" t="s">
        <v>109</v>
      </c>
      <c r="C30" s="113">
        <v>48.178094006037085</v>
      </c>
      <c r="D30" s="115">
        <v>8938</v>
      </c>
      <c r="E30" s="114">
        <v>9414</v>
      </c>
      <c r="F30" s="114">
        <v>9224</v>
      </c>
      <c r="G30" s="114">
        <v>9423</v>
      </c>
      <c r="H30" s="140">
        <v>9244</v>
      </c>
      <c r="I30" s="115">
        <v>-306</v>
      </c>
      <c r="J30" s="116">
        <v>-3.3102553007356121</v>
      </c>
    </row>
    <row r="31" spans="1:10" s="110" customFormat="1" ht="13.5" customHeight="1" x14ac:dyDescent="0.2">
      <c r="A31" s="118"/>
      <c r="B31" s="121" t="s">
        <v>110</v>
      </c>
      <c r="C31" s="113">
        <v>12.791073738680465</v>
      </c>
      <c r="D31" s="115">
        <v>2373</v>
      </c>
      <c r="E31" s="114">
        <v>2422</v>
      </c>
      <c r="F31" s="114">
        <v>2433</v>
      </c>
      <c r="G31" s="114">
        <v>2429</v>
      </c>
      <c r="H31" s="140">
        <v>2438</v>
      </c>
      <c r="I31" s="115">
        <v>-65</v>
      </c>
      <c r="J31" s="116">
        <v>-2.6661197703035273</v>
      </c>
    </row>
    <row r="32" spans="1:10" s="110" customFormat="1" ht="13.5" customHeight="1" x14ac:dyDescent="0.2">
      <c r="A32" s="120"/>
      <c r="B32" s="121" t="s">
        <v>111</v>
      </c>
      <c r="C32" s="113">
        <v>11.103924105217766</v>
      </c>
      <c r="D32" s="115">
        <v>2060</v>
      </c>
      <c r="E32" s="114">
        <v>2098</v>
      </c>
      <c r="F32" s="114">
        <v>2068</v>
      </c>
      <c r="G32" s="114">
        <v>2026</v>
      </c>
      <c r="H32" s="140">
        <v>1970</v>
      </c>
      <c r="I32" s="115">
        <v>90</v>
      </c>
      <c r="J32" s="116">
        <v>4.5685279187817258</v>
      </c>
    </row>
    <row r="33" spans="1:10" s="110" customFormat="1" ht="13.5" customHeight="1" x14ac:dyDescent="0.2">
      <c r="A33" s="120"/>
      <c r="B33" s="121" t="s">
        <v>112</v>
      </c>
      <c r="C33" s="113">
        <v>0.98641655886157831</v>
      </c>
      <c r="D33" s="115">
        <v>183</v>
      </c>
      <c r="E33" s="114">
        <v>195</v>
      </c>
      <c r="F33" s="114">
        <v>204</v>
      </c>
      <c r="G33" s="114">
        <v>191</v>
      </c>
      <c r="H33" s="140">
        <v>175</v>
      </c>
      <c r="I33" s="115">
        <v>8</v>
      </c>
      <c r="J33" s="116">
        <v>4.5714285714285712</v>
      </c>
    </row>
    <row r="34" spans="1:10" s="110" customFormat="1" ht="13.5" customHeight="1" x14ac:dyDescent="0.2">
      <c r="A34" s="118" t="s">
        <v>113</v>
      </c>
      <c r="B34" s="122" t="s">
        <v>116</v>
      </c>
      <c r="C34" s="113">
        <v>82.298404484691673</v>
      </c>
      <c r="D34" s="115">
        <v>15268</v>
      </c>
      <c r="E34" s="114">
        <v>16135</v>
      </c>
      <c r="F34" s="114">
        <v>15659</v>
      </c>
      <c r="G34" s="114">
        <v>16207</v>
      </c>
      <c r="H34" s="140">
        <v>15695</v>
      </c>
      <c r="I34" s="115">
        <v>-427</v>
      </c>
      <c r="J34" s="116">
        <v>-2.720611659764256</v>
      </c>
    </row>
    <row r="35" spans="1:10" s="110" customFormat="1" ht="13.5" customHeight="1" x14ac:dyDescent="0.2">
      <c r="A35" s="118"/>
      <c r="B35" s="119" t="s">
        <v>117</v>
      </c>
      <c r="C35" s="113">
        <v>17.502156101768005</v>
      </c>
      <c r="D35" s="115">
        <v>3247</v>
      </c>
      <c r="E35" s="114">
        <v>3434</v>
      </c>
      <c r="F35" s="114">
        <v>3415</v>
      </c>
      <c r="G35" s="114">
        <v>3452</v>
      </c>
      <c r="H35" s="140">
        <v>3295</v>
      </c>
      <c r="I35" s="115">
        <v>-48</v>
      </c>
      <c r="J35" s="116">
        <v>-1.4567526555386949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11684</v>
      </c>
      <c r="E37" s="114">
        <v>12514</v>
      </c>
      <c r="F37" s="114">
        <v>12035</v>
      </c>
      <c r="G37" s="114">
        <v>12763</v>
      </c>
      <c r="H37" s="140">
        <v>12288</v>
      </c>
      <c r="I37" s="115">
        <v>-604</v>
      </c>
      <c r="J37" s="116">
        <v>-4.915364583333333</v>
      </c>
    </row>
    <row r="38" spans="1:10" s="110" customFormat="1" ht="13.5" customHeight="1" x14ac:dyDescent="0.2">
      <c r="A38" s="118" t="s">
        <v>105</v>
      </c>
      <c r="B38" s="119" t="s">
        <v>106</v>
      </c>
      <c r="C38" s="113">
        <v>38.950701814447108</v>
      </c>
      <c r="D38" s="115">
        <v>4551</v>
      </c>
      <c r="E38" s="114">
        <v>4845</v>
      </c>
      <c r="F38" s="114">
        <v>4623</v>
      </c>
      <c r="G38" s="114">
        <v>4882</v>
      </c>
      <c r="H38" s="140">
        <v>4727</v>
      </c>
      <c r="I38" s="115">
        <v>-176</v>
      </c>
      <c r="J38" s="116">
        <v>-3.7232917283689444</v>
      </c>
    </row>
    <row r="39" spans="1:10" s="110" customFormat="1" ht="13.5" customHeight="1" x14ac:dyDescent="0.2">
      <c r="A39" s="120"/>
      <c r="B39" s="119" t="s">
        <v>107</v>
      </c>
      <c r="C39" s="113">
        <v>61.049298185552892</v>
      </c>
      <c r="D39" s="115">
        <v>7133</v>
      </c>
      <c r="E39" s="114">
        <v>7669</v>
      </c>
      <c r="F39" s="114">
        <v>7412</v>
      </c>
      <c r="G39" s="114">
        <v>7881</v>
      </c>
      <c r="H39" s="140">
        <v>7561</v>
      </c>
      <c r="I39" s="115">
        <v>-428</v>
      </c>
      <c r="J39" s="116">
        <v>-5.6606269012035444</v>
      </c>
    </row>
    <row r="40" spans="1:10" s="110" customFormat="1" ht="13.5" customHeight="1" x14ac:dyDescent="0.2">
      <c r="A40" s="118" t="s">
        <v>105</v>
      </c>
      <c r="B40" s="121" t="s">
        <v>108</v>
      </c>
      <c r="C40" s="113">
        <v>37.033550154056833</v>
      </c>
      <c r="D40" s="115">
        <v>4327</v>
      </c>
      <c r="E40" s="114">
        <v>4748</v>
      </c>
      <c r="F40" s="114">
        <v>4437</v>
      </c>
      <c r="G40" s="114">
        <v>4980</v>
      </c>
      <c r="H40" s="140">
        <v>4548</v>
      </c>
      <c r="I40" s="115">
        <v>-221</v>
      </c>
      <c r="J40" s="116">
        <v>-4.8592788038698327</v>
      </c>
    </row>
    <row r="41" spans="1:10" s="110" customFormat="1" ht="13.5" customHeight="1" x14ac:dyDescent="0.2">
      <c r="A41" s="118"/>
      <c r="B41" s="121" t="s">
        <v>109</v>
      </c>
      <c r="C41" s="113">
        <v>35.809654228004106</v>
      </c>
      <c r="D41" s="115">
        <v>4184</v>
      </c>
      <c r="E41" s="114">
        <v>4512</v>
      </c>
      <c r="F41" s="114">
        <v>4359</v>
      </c>
      <c r="G41" s="114">
        <v>4555</v>
      </c>
      <c r="H41" s="140">
        <v>4539</v>
      </c>
      <c r="I41" s="115">
        <v>-355</v>
      </c>
      <c r="J41" s="116">
        <v>-7.8211059704780785</v>
      </c>
    </row>
    <row r="42" spans="1:10" s="110" customFormat="1" ht="13.5" customHeight="1" x14ac:dyDescent="0.2">
      <c r="A42" s="118"/>
      <c r="B42" s="121" t="s">
        <v>110</v>
      </c>
      <c r="C42" s="113">
        <v>10.587127695994523</v>
      </c>
      <c r="D42" s="115">
        <v>1237</v>
      </c>
      <c r="E42" s="114">
        <v>1272</v>
      </c>
      <c r="F42" s="114">
        <v>1279</v>
      </c>
      <c r="G42" s="114">
        <v>1293</v>
      </c>
      <c r="H42" s="140">
        <v>1317</v>
      </c>
      <c r="I42" s="115">
        <v>-80</v>
      </c>
      <c r="J42" s="116">
        <v>-6.0744115413819291</v>
      </c>
    </row>
    <row r="43" spans="1:10" s="110" customFormat="1" ht="13.5" customHeight="1" x14ac:dyDescent="0.2">
      <c r="A43" s="120"/>
      <c r="B43" s="121" t="s">
        <v>111</v>
      </c>
      <c r="C43" s="113">
        <v>16.561109209174941</v>
      </c>
      <c r="D43" s="115">
        <v>1935</v>
      </c>
      <c r="E43" s="114">
        <v>1981</v>
      </c>
      <c r="F43" s="114">
        <v>1959</v>
      </c>
      <c r="G43" s="114">
        <v>1934</v>
      </c>
      <c r="H43" s="140">
        <v>1883</v>
      </c>
      <c r="I43" s="115">
        <v>52</v>
      </c>
      <c r="J43" s="116">
        <v>2.7615507169410516</v>
      </c>
    </row>
    <row r="44" spans="1:10" s="110" customFormat="1" ht="13.5" customHeight="1" x14ac:dyDescent="0.2">
      <c r="A44" s="120"/>
      <c r="B44" s="121" t="s">
        <v>112</v>
      </c>
      <c r="C44" s="113">
        <v>1.2581307771311194</v>
      </c>
      <c r="D44" s="115">
        <v>147</v>
      </c>
      <c r="E44" s="114">
        <v>167</v>
      </c>
      <c r="F44" s="114">
        <v>179</v>
      </c>
      <c r="G44" s="114">
        <v>174</v>
      </c>
      <c r="H44" s="140">
        <v>159</v>
      </c>
      <c r="I44" s="115">
        <v>-12</v>
      </c>
      <c r="J44" s="116">
        <v>-7.5471698113207548</v>
      </c>
    </row>
    <row r="45" spans="1:10" s="110" customFormat="1" ht="13.5" customHeight="1" x14ac:dyDescent="0.2">
      <c r="A45" s="118" t="s">
        <v>113</v>
      </c>
      <c r="B45" s="122" t="s">
        <v>116</v>
      </c>
      <c r="C45" s="113">
        <v>83.524477918521058</v>
      </c>
      <c r="D45" s="115">
        <v>9759</v>
      </c>
      <c r="E45" s="114">
        <v>10424</v>
      </c>
      <c r="F45" s="114">
        <v>9949</v>
      </c>
      <c r="G45" s="114">
        <v>10565</v>
      </c>
      <c r="H45" s="140">
        <v>10167</v>
      </c>
      <c r="I45" s="115">
        <v>-408</v>
      </c>
      <c r="J45" s="116">
        <v>-4.0129831808793153</v>
      </c>
    </row>
    <row r="46" spans="1:10" s="110" customFormat="1" ht="13.5" customHeight="1" x14ac:dyDescent="0.2">
      <c r="A46" s="118"/>
      <c r="B46" s="119" t="s">
        <v>117</v>
      </c>
      <c r="C46" s="113">
        <v>16.158849709003764</v>
      </c>
      <c r="D46" s="115">
        <v>1888</v>
      </c>
      <c r="E46" s="114">
        <v>2047</v>
      </c>
      <c r="F46" s="114">
        <v>2045</v>
      </c>
      <c r="G46" s="114">
        <v>2164</v>
      </c>
      <c r="H46" s="140">
        <v>2085</v>
      </c>
      <c r="I46" s="115">
        <v>-197</v>
      </c>
      <c r="J46" s="116">
        <v>-9.448441247002398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6868</v>
      </c>
      <c r="E48" s="114">
        <v>7098</v>
      </c>
      <c r="F48" s="114">
        <v>7080</v>
      </c>
      <c r="G48" s="114">
        <v>6930</v>
      </c>
      <c r="H48" s="140">
        <v>6738</v>
      </c>
      <c r="I48" s="115">
        <v>130</v>
      </c>
      <c r="J48" s="116">
        <v>1.92935589195607</v>
      </c>
    </row>
    <row r="49" spans="1:12" s="110" customFormat="1" ht="13.5" customHeight="1" x14ac:dyDescent="0.2">
      <c r="A49" s="118" t="s">
        <v>105</v>
      </c>
      <c r="B49" s="119" t="s">
        <v>106</v>
      </c>
      <c r="C49" s="113">
        <v>42.807221898660451</v>
      </c>
      <c r="D49" s="115">
        <v>2940</v>
      </c>
      <c r="E49" s="114">
        <v>3040</v>
      </c>
      <c r="F49" s="114">
        <v>3056</v>
      </c>
      <c r="G49" s="114">
        <v>2970</v>
      </c>
      <c r="H49" s="140">
        <v>2847</v>
      </c>
      <c r="I49" s="115">
        <v>93</v>
      </c>
      <c r="J49" s="116">
        <v>3.2665964172813489</v>
      </c>
    </row>
    <row r="50" spans="1:12" s="110" customFormat="1" ht="13.5" customHeight="1" x14ac:dyDescent="0.2">
      <c r="A50" s="120"/>
      <c r="B50" s="119" t="s">
        <v>107</v>
      </c>
      <c r="C50" s="113">
        <v>57.192778101339549</v>
      </c>
      <c r="D50" s="115">
        <v>3928</v>
      </c>
      <c r="E50" s="114">
        <v>4058</v>
      </c>
      <c r="F50" s="114">
        <v>4024</v>
      </c>
      <c r="G50" s="114">
        <v>3960</v>
      </c>
      <c r="H50" s="140">
        <v>3891</v>
      </c>
      <c r="I50" s="115">
        <v>37</v>
      </c>
      <c r="J50" s="116">
        <v>0.95091236186070416</v>
      </c>
    </row>
    <row r="51" spans="1:12" s="110" customFormat="1" ht="13.5" customHeight="1" x14ac:dyDescent="0.2">
      <c r="A51" s="118" t="s">
        <v>105</v>
      </c>
      <c r="B51" s="121" t="s">
        <v>108</v>
      </c>
      <c r="C51" s="113">
        <v>12.419918462434479</v>
      </c>
      <c r="D51" s="115">
        <v>853</v>
      </c>
      <c r="E51" s="114">
        <v>929</v>
      </c>
      <c r="F51" s="114">
        <v>952</v>
      </c>
      <c r="G51" s="114">
        <v>834</v>
      </c>
      <c r="H51" s="140">
        <v>825</v>
      </c>
      <c r="I51" s="115">
        <v>28</v>
      </c>
      <c r="J51" s="116">
        <v>3.393939393939394</v>
      </c>
    </row>
    <row r="52" spans="1:12" s="110" customFormat="1" ht="13.5" customHeight="1" x14ac:dyDescent="0.2">
      <c r="A52" s="118"/>
      <c r="B52" s="121" t="s">
        <v>109</v>
      </c>
      <c r="C52" s="113">
        <v>69.219569015725099</v>
      </c>
      <c r="D52" s="115">
        <v>4754</v>
      </c>
      <c r="E52" s="114">
        <v>4902</v>
      </c>
      <c r="F52" s="114">
        <v>4865</v>
      </c>
      <c r="G52" s="114">
        <v>4868</v>
      </c>
      <c r="H52" s="140">
        <v>4705</v>
      </c>
      <c r="I52" s="115">
        <v>49</v>
      </c>
      <c r="J52" s="116">
        <v>1.0414452709883104</v>
      </c>
    </row>
    <row r="53" spans="1:12" s="110" customFormat="1" ht="13.5" customHeight="1" x14ac:dyDescent="0.2">
      <c r="A53" s="118"/>
      <c r="B53" s="121" t="s">
        <v>110</v>
      </c>
      <c r="C53" s="113">
        <v>16.540477577169483</v>
      </c>
      <c r="D53" s="115">
        <v>1136</v>
      </c>
      <c r="E53" s="114">
        <v>1150</v>
      </c>
      <c r="F53" s="114">
        <v>1154</v>
      </c>
      <c r="G53" s="114">
        <v>1136</v>
      </c>
      <c r="H53" s="140">
        <v>1121</v>
      </c>
      <c r="I53" s="115">
        <v>15</v>
      </c>
      <c r="J53" s="116">
        <v>1.3380909901873328</v>
      </c>
    </row>
    <row r="54" spans="1:12" s="110" customFormat="1" ht="13.5" customHeight="1" x14ac:dyDescent="0.2">
      <c r="A54" s="120"/>
      <c r="B54" s="121" t="s">
        <v>111</v>
      </c>
      <c r="C54" s="113">
        <v>1.8200349446709376</v>
      </c>
      <c r="D54" s="115">
        <v>125</v>
      </c>
      <c r="E54" s="114">
        <v>117</v>
      </c>
      <c r="F54" s="114">
        <v>109</v>
      </c>
      <c r="G54" s="114">
        <v>92</v>
      </c>
      <c r="H54" s="140">
        <v>87</v>
      </c>
      <c r="I54" s="115">
        <v>38</v>
      </c>
      <c r="J54" s="116">
        <v>43.678160919540232</v>
      </c>
    </row>
    <row r="55" spans="1:12" s="110" customFormat="1" ht="13.5" customHeight="1" x14ac:dyDescent="0.2">
      <c r="A55" s="120"/>
      <c r="B55" s="121" t="s">
        <v>112</v>
      </c>
      <c r="C55" s="113">
        <v>0.52417006406523003</v>
      </c>
      <c r="D55" s="115">
        <v>36</v>
      </c>
      <c r="E55" s="114">
        <v>28</v>
      </c>
      <c r="F55" s="114">
        <v>25</v>
      </c>
      <c r="G55" s="114">
        <v>17</v>
      </c>
      <c r="H55" s="140">
        <v>16</v>
      </c>
      <c r="I55" s="115">
        <v>20</v>
      </c>
      <c r="J55" s="116">
        <v>125</v>
      </c>
    </row>
    <row r="56" spans="1:12" s="110" customFormat="1" ht="13.5" customHeight="1" x14ac:dyDescent="0.2">
      <c r="A56" s="118" t="s">
        <v>113</v>
      </c>
      <c r="B56" s="122" t="s">
        <v>116</v>
      </c>
      <c r="C56" s="113">
        <v>80.212580081537567</v>
      </c>
      <c r="D56" s="115">
        <v>5509</v>
      </c>
      <c r="E56" s="114">
        <v>5711</v>
      </c>
      <c r="F56" s="114">
        <v>5710</v>
      </c>
      <c r="G56" s="114">
        <v>5642</v>
      </c>
      <c r="H56" s="140">
        <v>5528</v>
      </c>
      <c r="I56" s="115">
        <v>-19</v>
      </c>
      <c r="J56" s="116">
        <v>-0.34370477568740954</v>
      </c>
    </row>
    <row r="57" spans="1:12" s="110" customFormat="1" ht="13.5" customHeight="1" x14ac:dyDescent="0.2">
      <c r="A57" s="142"/>
      <c r="B57" s="124" t="s">
        <v>117</v>
      </c>
      <c r="C57" s="125">
        <v>19.787419918462433</v>
      </c>
      <c r="D57" s="143">
        <v>1359</v>
      </c>
      <c r="E57" s="144">
        <v>1387</v>
      </c>
      <c r="F57" s="144">
        <v>1370</v>
      </c>
      <c r="G57" s="144">
        <v>1288</v>
      </c>
      <c r="H57" s="145">
        <v>1210</v>
      </c>
      <c r="I57" s="143">
        <v>149</v>
      </c>
      <c r="J57" s="146">
        <v>12.314049586776859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92620</v>
      </c>
      <c r="E12" s="236">
        <v>93071</v>
      </c>
      <c r="F12" s="114">
        <v>92785</v>
      </c>
      <c r="G12" s="114">
        <v>91782</v>
      </c>
      <c r="H12" s="140">
        <v>91171</v>
      </c>
      <c r="I12" s="115">
        <v>1449</v>
      </c>
      <c r="J12" s="116">
        <v>1.5893211657215562</v>
      </c>
    </row>
    <row r="13" spans="1:15" s="110" customFormat="1" ht="12" customHeight="1" x14ac:dyDescent="0.2">
      <c r="A13" s="118" t="s">
        <v>105</v>
      </c>
      <c r="B13" s="119" t="s">
        <v>106</v>
      </c>
      <c r="C13" s="113">
        <v>45.530123083567261</v>
      </c>
      <c r="D13" s="115">
        <v>42170</v>
      </c>
      <c r="E13" s="114">
        <v>42319</v>
      </c>
      <c r="F13" s="114">
        <v>42329</v>
      </c>
      <c r="G13" s="114">
        <v>41723</v>
      </c>
      <c r="H13" s="140">
        <v>41491</v>
      </c>
      <c r="I13" s="115">
        <v>679</v>
      </c>
      <c r="J13" s="116">
        <v>1.6364994818153336</v>
      </c>
    </row>
    <row r="14" spans="1:15" s="110" customFormat="1" ht="12" customHeight="1" x14ac:dyDescent="0.2">
      <c r="A14" s="118"/>
      <c r="B14" s="119" t="s">
        <v>107</v>
      </c>
      <c r="C14" s="113">
        <v>54.469876916432739</v>
      </c>
      <c r="D14" s="115">
        <v>50450</v>
      </c>
      <c r="E14" s="114">
        <v>50752</v>
      </c>
      <c r="F14" s="114">
        <v>50456</v>
      </c>
      <c r="G14" s="114">
        <v>50059</v>
      </c>
      <c r="H14" s="140">
        <v>49680</v>
      </c>
      <c r="I14" s="115">
        <v>770</v>
      </c>
      <c r="J14" s="116">
        <v>1.5499194847020934</v>
      </c>
    </row>
    <row r="15" spans="1:15" s="110" customFormat="1" ht="12" customHeight="1" x14ac:dyDescent="0.2">
      <c r="A15" s="118" t="s">
        <v>105</v>
      </c>
      <c r="B15" s="121" t="s">
        <v>108</v>
      </c>
      <c r="C15" s="113">
        <v>9.6782552364500116</v>
      </c>
      <c r="D15" s="115">
        <v>8964</v>
      </c>
      <c r="E15" s="114">
        <v>9336</v>
      </c>
      <c r="F15" s="114">
        <v>9239</v>
      </c>
      <c r="G15" s="114">
        <v>8880</v>
      </c>
      <c r="H15" s="140">
        <v>8990</v>
      </c>
      <c r="I15" s="115">
        <v>-26</v>
      </c>
      <c r="J15" s="116">
        <v>-0.28921023359288101</v>
      </c>
    </row>
    <row r="16" spans="1:15" s="110" customFormat="1" ht="12" customHeight="1" x14ac:dyDescent="0.2">
      <c r="A16" s="118"/>
      <c r="B16" s="121" t="s">
        <v>109</v>
      </c>
      <c r="C16" s="113">
        <v>70.213776722090259</v>
      </c>
      <c r="D16" s="115">
        <v>65032</v>
      </c>
      <c r="E16" s="114">
        <v>65189</v>
      </c>
      <c r="F16" s="114">
        <v>65198</v>
      </c>
      <c r="G16" s="114">
        <v>64848</v>
      </c>
      <c r="H16" s="140">
        <v>64494</v>
      </c>
      <c r="I16" s="115">
        <v>538</v>
      </c>
      <c r="J16" s="116">
        <v>0.83418612584116347</v>
      </c>
    </row>
    <row r="17" spans="1:10" s="110" customFormat="1" ht="12" customHeight="1" x14ac:dyDescent="0.2">
      <c r="A17" s="118"/>
      <c r="B17" s="121" t="s">
        <v>110</v>
      </c>
      <c r="C17" s="113">
        <v>18.763765925286116</v>
      </c>
      <c r="D17" s="115">
        <v>17379</v>
      </c>
      <c r="E17" s="114">
        <v>17327</v>
      </c>
      <c r="F17" s="114">
        <v>17155</v>
      </c>
      <c r="G17" s="114">
        <v>16894</v>
      </c>
      <c r="H17" s="140">
        <v>16599</v>
      </c>
      <c r="I17" s="115">
        <v>780</v>
      </c>
      <c r="J17" s="116">
        <v>4.6990782577263692</v>
      </c>
    </row>
    <row r="18" spans="1:10" s="110" customFormat="1" ht="12" customHeight="1" x14ac:dyDescent="0.2">
      <c r="A18" s="120"/>
      <c r="B18" s="121" t="s">
        <v>111</v>
      </c>
      <c r="C18" s="113">
        <v>1.3442021161736126</v>
      </c>
      <c r="D18" s="115">
        <v>1245</v>
      </c>
      <c r="E18" s="114">
        <v>1219</v>
      </c>
      <c r="F18" s="114">
        <v>1193</v>
      </c>
      <c r="G18" s="114">
        <v>1160</v>
      </c>
      <c r="H18" s="140">
        <v>1088</v>
      </c>
      <c r="I18" s="115">
        <v>157</v>
      </c>
      <c r="J18" s="116">
        <v>14.430147058823529</v>
      </c>
    </row>
    <row r="19" spans="1:10" s="110" customFormat="1" ht="12" customHeight="1" x14ac:dyDescent="0.2">
      <c r="A19" s="120"/>
      <c r="B19" s="121" t="s">
        <v>112</v>
      </c>
      <c r="C19" s="113">
        <v>0.44914705247246817</v>
      </c>
      <c r="D19" s="115">
        <v>416</v>
      </c>
      <c r="E19" s="114">
        <v>383</v>
      </c>
      <c r="F19" s="114">
        <v>405</v>
      </c>
      <c r="G19" s="114">
        <v>361</v>
      </c>
      <c r="H19" s="140">
        <v>312</v>
      </c>
      <c r="I19" s="115">
        <v>104</v>
      </c>
      <c r="J19" s="116">
        <v>33.333333333333336</v>
      </c>
    </row>
    <row r="20" spans="1:10" s="110" customFormat="1" ht="12" customHeight="1" x14ac:dyDescent="0.2">
      <c r="A20" s="118" t="s">
        <v>113</v>
      </c>
      <c r="B20" s="119" t="s">
        <v>181</v>
      </c>
      <c r="C20" s="113">
        <v>67.445476139062833</v>
      </c>
      <c r="D20" s="115">
        <v>62468</v>
      </c>
      <c r="E20" s="114">
        <v>62590</v>
      </c>
      <c r="F20" s="114">
        <v>62737</v>
      </c>
      <c r="G20" s="114">
        <v>61929</v>
      </c>
      <c r="H20" s="140">
        <v>61693</v>
      </c>
      <c r="I20" s="115">
        <v>775</v>
      </c>
      <c r="J20" s="116">
        <v>1.2562203167296127</v>
      </c>
    </row>
    <row r="21" spans="1:10" s="110" customFormat="1" ht="12" customHeight="1" x14ac:dyDescent="0.2">
      <c r="A21" s="118"/>
      <c r="B21" s="119" t="s">
        <v>182</v>
      </c>
      <c r="C21" s="113">
        <v>32.554523860937159</v>
      </c>
      <c r="D21" s="115">
        <v>30152</v>
      </c>
      <c r="E21" s="114">
        <v>30481</v>
      </c>
      <c r="F21" s="114">
        <v>30048</v>
      </c>
      <c r="G21" s="114">
        <v>29853</v>
      </c>
      <c r="H21" s="140">
        <v>29478</v>
      </c>
      <c r="I21" s="115">
        <v>674</v>
      </c>
      <c r="J21" s="116">
        <v>2.2864509125449488</v>
      </c>
    </row>
    <row r="22" spans="1:10" s="110" customFormat="1" ht="12" customHeight="1" x14ac:dyDescent="0.2">
      <c r="A22" s="118" t="s">
        <v>113</v>
      </c>
      <c r="B22" s="119" t="s">
        <v>116</v>
      </c>
      <c r="C22" s="113">
        <v>84.610235370330386</v>
      </c>
      <c r="D22" s="115">
        <v>78366</v>
      </c>
      <c r="E22" s="114">
        <v>78947</v>
      </c>
      <c r="F22" s="114">
        <v>78823</v>
      </c>
      <c r="G22" s="114">
        <v>78029</v>
      </c>
      <c r="H22" s="140">
        <v>77806</v>
      </c>
      <c r="I22" s="115">
        <v>560</v>
      </c>
      <c r="J22" s="116">
        <v>0.71973883762177726</v>
      </c>
    </row>
    <row r="23" spans="1:10" s="110" customFormat="1" ht="12" customHeight="1" x14ac:dyDescent="0.2">
      <c r="A23" s="118"/>
      <c r="B23" s="119" t="s">
        <v>117</v>
      </c>
      <c r="C23" s="113">
        <v>15.360613258475491</v>
      </c>
      <c r="D23" s="115">
        <v>14227</v>
      </c>
      <c r="E23" s="114">
        <v>14094</v>
      </c>
      <c r="F23" s="114">
        <v>13936</v>
      </c>
      <c r="G23" s="114">
        <v>13724</v>
      </c>
      <c r="H23" s="140">
        <v>13339</v>
      </c>
      <c r="I23" s="115">
        <v>888</v>
      </c>
      <c r="J23" s="116">
        <v>6.6571707024514577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54676</v>
      </c>
      <c r="E64" s="236">
        <v>54859</v>
      </c>
      <c r="F64" s="236">
        <v>54694</v>
      </c>
      <c r="G64" s="236">
        <v>54282</v>
      </c>
      <c r="H64" s="140">
        <v>53852</v>
      </c>
      <c r="I64" s="115">
        <v>824</v>
      </c>
      <c r="J64" s="116">
        <v>1.5301195870162667</v>
      </c>
    </row>
    <row r="65" spans="1:12" s="110" customFormat="1" ht="12" customHeight="1" x14ac:dyDescent="0.2">
      <c r="A65" s="118" t="s">
        <v>105</v>
      </c>
      <c r="B65" s="119" t="s">
        <v>106</v>
      </c>
      <c r="C65" s="113">
        <v>51.015070597702831</v>
      </c>
      <c r="D65" s="235">
        <v>27893</v>
      </c>
      <c r="E65" s="236">
        <v>27934</v>
      </c>
      <c r="F65" s="236">
        <v>27925</v>
      </c>
      <c r="G65" s="236">
        <v>27689</v>
      </c>
      <c r="H65" s="140">
        <v>27438</v>
      </c>
      <c r="I65" s="115">
        <v>455</v>
      </c>
      <c r="J65" s="116">
        <v>1.6582841314964647</v>
      </c>
    </row>
    <row r="66" spans="1:12" s="110" customFormat="1" ht="12" customHeight="1" x14ac:dyDescent="0.2">
      <c r="A66" s="118"/>
      <c r="B66" s="119" t="s">
        <v>107</v>
      </c>
      <c r="C66" s="113">
        <v>48.984929402297169</v>
      </c>
      <c r="D66" s="235">
        <v>26783</v>
      </c>
      <c r="E66" s="236">
        <v>26925</v>
      </c>
      <c r="F66" s="236">
        <v>26769</v>
      </c>
      <c r="G66" s="236">
        <v>26593</v>
      </c>
      <c r="H66" s="140">
        <v>26414</v>
      </c>
      <c r="I66" s="115">
        <v>369</v>
      </c>
      <c r="J66" s="116">
        <v>1.3969864465813584</v>
      </c>
    </row>
    <row r="67" spans="1:12" s="110" customFormat="1" ht="12" customHeight="1" x14ac:dyDescent="0.2">
      <c r="A67" s="118" t="s">
        <v>105</v>
      </c>
      <c r="B67" s="121" t="s">
        <v>108</v>
      </c>
      <c r="C67" s="113">
        <v>9.5032555417367774</v>
      </c>
      <c r="D67" s="235">
        <v>5196</v>
      </c>
      <c r="E67" s="236">
        <v>5378</v>
      </c>
      <c r="F67" s="236">
        <v>5291</v>
      </c>
      <c r="G67" s="236">
        <v>5155</v>
      </c>
      <c r="H67" s="140">
        <v>5115</v>
      </c>
      <c r="I67" s="115">
        <v>81</v>
      </c>
      <c r="J67" s="116">
        <v>1.5835777126099706</v>
      </c>
    </row>
    <row r="68" spans="1:12" s="110" customFormat="1" ht="12" customHeight="1" x14ac:dyDescent="0.2">
      <c r="A68" s="118"/>
      <c r="B68" s="121" t="s">
        <v>109</v>
      </c>
      <c r="C68" s="113">
        <v>73.33016314287805</v>
      </c>
      <c r="D68" s="235">
        <v>40094</v>
      </c>
      <c r="E68" s="236">
        <v>40168</v>
      </c>
      <c r="F68" s="236">
        <v>40163</v>
      </c>
      <c r="G68" s="236">
        <v>40044</v>
      </c>
      <c r="H68" s="140">
        <v>39815</v>
      </c>
      <c r="I68" s="115">
        <v>279</v>
      </c>
      <c r="J68" s="116">
        <v>0.700740926786387</v>
      </c>
    </row>
    <row r="69" spans="1:12" s="110" customFormat="1" ht="12" customHeight="1" x14ac:dyDescent="0.2">
      <c r="A69" s="118"/>
      <c r="B69" s="121" t="s">
        <v>110</v>
      </c>
      <c r="C69" s="113">
        <v>15.697929621771893</v>
      </c>
      <c r="D69" s="235">
        <v>8583</v>
      </c>
      <c r="E69" s="236">
        <v>8539</v>
      </c>
      <c r="F69" s="236">
        <v>8470</v>
      </c>
      <c r="G69" s="236">
        <v>8329</v>
      </c>
      <c r="H69" s="140">
        <v>8211</v>
      </c>
      <c r="I69" s="115">
        <v>372</v>
      </c>
      <c r="J69" s="116">
        <v>4.5305078553160394</v>
      </c>
    </row>
    <row r="70" spans="1:12" s="110" customFormat="1" ht="12" customHeight="1" x14ac:dyDescent="0.2">
      <c r="A70" s="120"/>
      <c r="B70" s="121" t="s">
        <v>111</v>
      </c>
      <c r="C70" s="113">
        <v>1.4686516936132856</v>
      </c>
      <c r="D70" s="235">
        <v>803</v>
      </c>
      <c r="E70" s="236">
        <v>774</v>
      </c>
      <c r="F70" s="236">
        <v>770</v>
      </c>
      <c r="G70" s="236">
        <v>754</v>
      </c>
      <c r="H70" s="140">
        <v>711</v>
      </c>
      <c r="I70" s="115">
        <v>92</v>
      </c>
      <c r="J70" s="116">
        <v>12.939521800281295</v>
      </c>
    </row>
    <row r="71" spans="1:12" s="110" customFormat="1" ht="12" customHeight="1" x14ac:dyDescent="0.2">
      <c r="A71" s="120"/>
      <c r="B71" s="121" t="s">
        <v>112</v>
      </c>
      <c r="C71" s="113">
        <v>0.47552856829321821</v>
      </c>
      <c r="D71" s="235">
        <v>260</v>
      </c>
      <c r="E71" s="236">
        <v>240</v>
      </c>
      <c r="F71" s="236">
        <v>233</v>
      </c>
      <c r="G71" s="236">
        <v>207</v>
      </c>
      <c r="H71" s="140">
        <v>188</v>
      </c>
      <c r="I71" s="115">
        <v>72</v>
      </c>
      <c r="J71" s="116">
        <v>38.297872340425535</v>
      </c>
    </row>
    <row r="72" spans="1:12" s="110" customFormat="1" ht="12" customHeight="1" x14ac:dyDescent="0.2">
      <c r="A72" s="118" t="s">
        <v>113</v>
      </c>
      <c r="B72" s="119" t="s">
        <v>181</v>
      </c>
      <c r="C72" s="113">
        <v>66.612407637720395</v>
      </c>
      <c r="D72" s="235">
        <v>36421</v>
      </c>
      <c r="E72" s="236">
        <v>36472</v>
      </c>
      <c r="F72" s="236">
        <v>36592</v>
      </c>
      <c r="G72" s="236">
        <v>36167</v>
      </c>
      <c r="H72" s="140">
        <v>35983</v>
      </c>
      <c r="I72" s="115">
        <v>438</v>
      </c>
      <c r="J72" s="116">
        <v>1.2172414751410388</v>
      </c>
    </row>
    <row r="73" spans="1:12" s="110" customFormat="1" ht="12" customHeight="1" x14ac:dyDescent="0.2">
      <c r="A73" s="118"/>
      <c r="B73" s="119" t="s">
        <v>182</v>
      </c>
      <c r="C73" s="113">
        <v>33.387592362279612</v>
      </c>
      <c r="D73" s="115">
        <v>18255</v>
      </c>
      <c r="E73" s="114">
        <v>18387</v>
      </c>
      <c r="F73" s="114">
        <v>18102</v>
      </c>
      <c r="G73" s="114">
        <v>18115</v>
      </c>
      <c r="H73" s="140">
        <v>17869</v>
      </c>
      <c r="I73" s="115">
        <v>386</v>
      </c>
      <c r="J73" s="116">
        <v>2.1601656500083943</v>
      </c>
    </row>
    <row r="74" spans="1:12" s="110" customFormat="1" ht="12" customHeight="1" x14ac:dyDescent="0.2">
      <c r="A74" s="118" t="s">
        <v>113</v>
      </c>
      <c r="B74" s="119" t="s">
        <v>116</v>
      </c>
      <c r="C74" s="113">
        <v>80.25459067964006</v>
      </c>
      <c r="D74" s="115">
        <v>43880</v>
      </c>
      <c r="E74" s="114">
        <v>44158</v>
      </c>
      <c r="F74" s="114">
        <v>44086</v>
      </c>
      <c r="G74" s="114">
        <v>43803</v>
      </c>
      <c r="H74" s="140">
        <v>43601</v>
      </c>
      <c r="I74" s="115">
        <v>279</v>
      </c>
      <c r="J74" s="116">
        <v>0.63989358042246736</v>
      </c>
    </row>
    <row r="75" spans="1:12" s="110" customFormat="1" ht="12" customHeight="1" x14ac:dyDescent="0.2">
      <c r="A75" s="142"/>
      <c r="B75" s="124" t="s">
        <v>117</v>
      </c>
      <c r="C75" s="125">
        <v>19.705172287658204</v>
      </c>
      <c r="D75" s="143">
        <v>10774</v>
      </c>
      <c r="E75" s="144">
        <v>10676</v>
      </c>
      <c r="F75" s="144">
        <v>10588</v>
      </c>
      <c r="G75" s="144">
        <v>10452</v>
      </c>
      <c r="H75" s="145">
        <v>10226</v>
      </c>
      <c r="I75" s="143">
        <v>548</v>
      </c>
      <c r="J75" s="146">
        <v>5.3588891061998822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92620</v>
      </c>
      <c r="G11" s="114">
        <v>93071</v>
      </c>
      <c r="H11" s="114">
        <v>92785</v>
      </c>
      <c r="I11" s="114">
        <v>91782</v>
      </c>
      <c r="J11" s="140">
        <v>91171</v>
      </c>
      <c r="K11" s="114">
        <v>1449</v>
      </c>
      <c r="L11" s="116">
        <v>1.5893211657215562</v>
      </c>
    </row>
    <row r="12" spans="1:17" s="110" customFormat="1" ht="24.95" customHeight="1" x14ac:dyDescent="0.2">
      <c r="A12" s="604" t="s">
        <v>185</v>
      </c>
      <c r="B12" s="605"/>
      <c r="C12" s="605"/>
      <c r="D12" s="606"/>
      <c r="E12" s="113">
        <v>45.530123083567261</v>
      </c>
      <c r="F12" s="115">
        <v>42170</v>
      </c>
      <c r="G12" s="114">
        <v>42319</v>
      </c>
      <c r="H12" s="114">
        <v>42329</v>
      </c>
      <c r="I12" s="114">
        <v>41723</v>
      </c>
      <c r="J12" s="140">
        <v>41491</v>
      </c>
      <c r="K12" s="114">
        <v>679</v>
      </c>
      <c r="L12" s="116">
        <v>1.6364994818153336</v>
      </c>
    </row>
    <row r="13" spans="1:17" s="110" customFormat="1" ht="15" customHeight="1" x14ac:dyDescent="0.2">
      <c r="A13" s="120"/>
      <c r="B13" s="612" t="s">
        <v>107</v>
      </c>
      <c r="C13" s="612"/>
      <c r="E13" s="113">
        <v>54.469876916432739</v>
      </c>
      <c r="F13" s="115">
        <v>50450</v>
      </c>
      <c r="G13" s="114">
        <v>50752</v>
      </c>
      <c r="H13" s="114">
        <v>50456</v>
      </c>
      <c r="I13" s="114">
        <v>50059</v>
      </c>
      <c r="J13" s="140">
        <v>49680</v>
      </c>
      <c r="K13" s="114">
        <v>770</v>
      </c>
      <c r="L13" s="116">
        <v>1.5499194847020934</v>
      </c>
    </row>
    <row r="14" spans="1:17" s="110" customFormat="1" ht="24.95" customHeight="1" x14ac:dyDescent="0.2">
      <c r="A14" s="604" t="s">
        <v>186</v>
      </c>
      <c r="B14" s="605"/>
      <c r="C14" s="605"/>
      <c r="D14" s="606"/>
      <c r="E14" s="113">
        <v>9.6782552364500116</v>
      </c>
      <c r="F14" s="115">
        <v>8964</v>
      </c>
      <c r="G14" s="114">
        <v>9336</v>
      </c>
      <c r="H14" s="114">
        <v>9239</v>
      </c>
      <c r="I14" s="114">
        <v>8880</v>
      </c>
      <c r="J14" s="140">
        <v>8990</v>
      </c>
      <c r="K14" s="114">
        <v>-26</v>
      </c>
      <c r="L14" s="116">
        <v>-0.28921023359288101</v>
      </c>
    </row>
    <row r="15" spans="1:17" s="110" customFormat="1" ht="15" customHeight="1" x14ac:dyDescent="0.2">
      <c r="A15" s="120"/>
      <c r="B15" s="119"/>
      <c r="C15" s="258" t="s">
        <v>106</v>
      </c>
      <c r="E15" s="113">
        <v>44.410977242302543</v>
      </c>
      <c r="F15" s="115">
        <v>3981</v>
      </c>
      <c r="G15" s="114">
        <v>4114</v>
      </c>
      <c r="H15" s="114">
        <v>4141</v>
      </c>
      <c r="I15" s="114">
        <v>3871</v>
      </c>
      <c r="J15" s="140">
        <v>3917</v>
      </c>
      <c r="K15" s="114">
        <v>64</v>
      </c>
      <c r="L15" s="116">
        <v>1.6339034975746745</v>
      </c>
    </row>
    <row r="16" spans="1:17" s="110" customFormat="1" ht="15" customHeight="1" x14ac:dyDescent="0.2">
      <c r="A16" s="120"/>
      <c r="B16" s="119"/>
      <c r="C16" s="258" t="s">
        <v>107</v>
      </c>
      <c r="E16" s="113">
        <v>55.589022757697457</v>
      </c>
      <c r="F16" s="115">
        <v>4983</v>
      </c>
      <c r="G16" s="114">
        <v>5222</v>
      </c>
      <c r="H16" s="114">
        <v>5098</v>
      </c>
      <c r="I16" s="114">
        <v>5009</v>
      </c>
      <c r="J16" s="140">
        <v>5073</v>
      </c>
      <c r="K16" s="114">
        <v>-90</v>
      </c>
      <c r="L16" s="116">
        <v>-1.7740981667652276</v>
      </c>
    </row>
    <row r="17" spans="1:12" s="110" customFormat="1" ht="15" customHeight="1" x14ac:dyDescent="0.2">
      <c r="A17" s="120"/>
      <c r="B17" s="121" t="s">
        <v>109</v>
      </c>
      <c r="C17" s="258"/>
      <c r="E17" s="113">
        <v>70.213776722090259</v>
      </c>
      <c r="F17" s="115">
        <v>65032</v>
      </c>
      <c r="G17" s="114">
        <v>65189</v>
      </c>
      <c r="H17" s="114">
        <v>65198</v>
      </c>
      <c r="I17" s="114">
        <v>64848</v>
      </c>
      <c r="J17" s="140">
        <v>64494</v>
      </c>
      <c r="K17" s="114">
        <v>538</v>
      </c>
      <c r="L17" s="116">
        <v>0.83418612584116347</v>
      </c>
    </row>
    <row r="18" spans="1:12" s="110" customFormat="1" ht="15" customHeight="1" x14ac:dyDescent="0.2">
      <c r="A18" s="120"/>
      <c r="B18" s="119"/>
      <c r="C18" s="258" t="s">
        <v>106</v>
      </c>
      <c r="E18" s="113">
        <v>45.854348628367575</v>
      </c>
      <c r="F18" s="115">
        <v>29820</v>
      </c>
      <c r="G18" s="114">
        <v>29908</v>
      </c>
      <c r="H18" s="114">
        <v>29940</v>
      </c>
      <c r="I18" s="114">
        <v>29732</v>
      </c>
      <c r="J18" s="140">
        <v>29586</v>
      </c>
      <c r="K18" s="114">
        <v>234</v>
      </c>
      <c r="L18" s="116">
        <v>0.79091462178057192</v>
      </c>
    </row>
    <row r="19" spans="1:12" s="110" customFormat="1" ht="15" customHeight="1" x14ac:dyDescent="0.2">
      <c r="A19" s="120"/>
      <c r="B19" s="119"/>
      <c r="C19" s="258" t="s">
        <v>107</v>
      </c>
      <c r="E19" s="113">
        <v>54.145651371632425</v>
      </c>
      <c r="F19" s="115">
        <v>35212</v>
      </c>
      <c r="G19" s="114">
        <v>35281</v>
      </c>
      <c r="H19" s="114">
        <v>35258</v>
      </c>
      <c r="I19" s="114">
        <v>35116</v>
      </c>
      <c r="J19" s="140">
        <v>34908</v>
      </c>
      <c r="K19" s="114">
        <v>304</v>
      </c>
      <c r="L19" s="116">
        <v>0.87086054772544974</v>
      </c>
    </row>
    <row r="20" spans="1:12" s="110" customFormat="1" ht="15" customHeight="1" x14ac:dyDescent="0.2">
      <c r="A20" s="120"/>
      <c r="B20" s="121" t="s">
        <v>110</v>
      </c>
      <c r="C20" s="258"/>
      <c r="E20" s="113">
        <v>18.763765925286116</v>
      </c>
      <c r="F20" s="115">
        <v>17379</v>
      </c>
      <c r="G20" s="114">
        <v>17327</v>
      </c>
      <c r="H20" s="114">
        <v>17155</v>
      </c>
      <c r="I20" s="114">
        <v>16894</v>
      </c>
      <c r="J20" s="140">
        <v>16599</v>
      </c>
      <c r="K20" s="114">
        <v>780</v>
      </c>
      <c r="L20" s="116">
        <v>4.6990782577263692</v>
      </c>
    </row>
    <row r="21" spans="1:12" s="110" customFormat="1" ht="15" customHeight="1" x14ac:dyDescent="0.2">
      <c r="A21" s="120"/>
      <c r="B21" s="119"/>
      <c r="C21" s="258" t="s">
        <v>106</v>
      </c>
      <c r="E21" s="113">
        <v>44.409920018413025</v>
      </c>
      <c r="F21" s="115">
        <v>7718</v>
      </c>
      <c r="G21" s="114">
        <v>7648</v>
      </c>
      <c r="H21" s="114">
        <v>7604</v>
      </c>
      <c r="I21" s="114">
        <v>7499</v>
      </c>
      <c r="J21" s="140">
        <v>7393</v>
      </c>
      <c r="K21" s="114">
        <v>325</v>
      </c>
      <c r="L21" s="116">
        <v>4.3960503178682542</v>
      </c>
    </row>
    <row r="22" spans="1:12" s="110" customFormat="1" ht="15" customHeight="1" x14ac:dyDescent="0.2">
      <c r="A22" s="120"/>
      <c r="B22" s="119"/>
      <c r="C22" s="258" t="s">
        <v>107</v>
      </c>
      <c r="E22" s="113">
        <v>55.590079981586975</v>
      </c>
      <c r="F22" s="115">
        <v>9661</v>
      </c>
      <c r="G22" s="114">
        <v>9679</v>
      </c>
      <c r="H22" s="114">
        <v>9551</v>
      </c>
      <c r="I22" s="114">
        <v>9395</v>
      </c>
      <c r="J22" s="140">
        <v>9206</v>
      </c>
      <c r="K22" s="114">
        <v>455</v>
      </c>
      <c r="L22" s="116">
        <v>4.9424288507495113</v>
      </c>
    </row>
    <row r="23" spans="1:12" s="110" customFormat="1" ht="15" customHeight="1" x14ac:dyDescent="0.2">
      <c r="A23" s="120"/>
      <c r="B23" s="121" t="s">
        <v>111</v>
      </c>
      <c r="C23" s="258"/>
      <c r="E23" s="113">
        <v>1.3442021161736126</v>
      </c>
      <c r="F23" s="115">
        <v>1245</v>
      </c>
      <c r="G23" s="114">
        <v>1219</v>
      </c>
      <c r="H23" s="114">
        <v>1193</v>
      </c>
      <c r="I23" s="114">
        <v>1160</v>
      </c>
      <c r="J23" s="140">
        <v>1088</v>
      </c>
      <c r="K23" s="114">
        <v>157</v>
      </c>
      <c r="L23" s="116">
        <v>14.430147058823529</v>
      </c>
    </row>
    <row r="24" spans="1:12" s="110" customFormat="1" ht="15" customHeight="1" x14ac:dyDescent="0.2">
      <c r="A24" s="120"/>
      <c r="B24" s="119"/>
      <c r="C24" s="258" t="s">
        <v>106</v>
      </c>
      <c r="E24" s="113">
        <v>52.289156626506021</v>
      </c>
      <c r="F24" s="115">
        <v>651</v>
      </c>
      <c r="G24" s="114">
        <v>649</v>
      </c>
      <c r="H24" s="114">
        <v>644</v>
      </c>
      <c r="I24" s="114">
        <v>621</v>
      </c>
      <c r="J24" s="140">
        <v>595</v>
      </c>
      <c r="K24" s="114">
        <v>56</v>
      </c>
      <c r="L24" s="116">
        <v>9.4117647058823533</v>
      </c>
    </row>
    <row r="25" spans="1:12" s="110" customFormat="1" ht="15" customHeight="1" x14ac:dyDescent="0.2">
      <c r="A25" s="120"/>
      <c r="B25" s="119"/>
      <c r="C25" s="258" t="s">
        <v>107</v>
      </c>
      <c r="E25" s="113">
        <v>47.710843373493979</v>
      </c>
      <c r="F25" s="115">
        <v>594</v>
      </c>
      <c r="G25" s="114">
        <v>570</v>
      </c>
      <c r="H25" s="114">
        <v>549</v>
      </c>
      <c r="I25" s="114">
        <v>539</v>
      </c>
      <c r="J25" s="140">
        <v>493</v>
      </c>
      <c r="K25" s="114">
        <v>101</v>
      </c>
      <c r="L25" s="116">
        <v>20.4868154158215</v>
      </c>
    </row>
    <row r="26" spans="1:12" s="110" customFormat="1" ht="15" customHeight="1" x14ac:dyDescent="0.2">
      <c r="A26" s="120"/>
      <c r="C26" s="121" t="s">
        <v>187</v>
      </c>
      <c r="D26" s="110" t="s">
        <v>188</v>
      </c>
      <c r="E26" s="113">
        <v>0.44914705247246817</v>
      </c>
      <c r="F26" s="115">
        <v>416</v>
      </c>
      <c r="G26" s="114">
        <v>383</v>
      </c>
      <c r="H26" s="114">
        <v>405</v>
      </c>
      <c r="I26" s="114">
        <v>361</v>
      </c>
      <c r="J26" s="140">
        <v>312</v>
      </c>
      <c r="K26" s="114">
        <v>104</v>
      </c>
      <c r="L26" s="116">
        <v>33.333333333333336</v>
      </c>
    </row>
    <row r="27" spans="1:12" s="110" customFormat="1" ht="15" customHeight="1" x14ac:dyDescent="0.2">
      <c r="A27" s="120"/>
      <c r="B27" s="119"/>
      <c r="D27" s="259" t="s">
        <v>106</v>
      </c>
      <c r="E27" s="113">
        <v>46.634615384615387</v>
      </c>
      <c r="F27" s="115">
        <v>194</v>
      </c>
      <c r="G27" s="114">
        <v>177</v>
      </c>
      <c r="H27" s="114">
        <v>195</v>
      </c>
      <c r="I27" s="114">
        <v>169</v>
      </c>
      <c r="J27" s="140">
        <v>154</v>
      </c>
      <c r="K27" s="114">
        <v>40</v>
      </c>
      <c r="L27" s="116">
        <v>25.974025974025974</v>
      </c>
    </row>
    <row r="28" spans="1:12" s="110" customFormat="1" ht="15" customHeight="1" x14ac:dyDescent="0.2">
      <c r="A28" s="120"/>
      <c r="B28" s="119"/>
      <c r="D28" s="259" t="s">
        <v>107</v>
      </c>
      <c r="E28" s="113">
        <v>53.365384615384613</v>
      </c>
      <c r="F28" s="115">
        <v>222</v>
      </c>
      <c r="G28" s="114">
        <v>206</v>
      </c>
      <c r="H28" s="114">
        <v>210</v>
      </c>
      <c r="I28" s="114">
        <v>192</v>
      </c>
      <c r="J28" s="140">
        <v>158</v>
      </c>
      <c r="K28" s="114">
        <v>64</v>
      </c>
      <c r="L28" s="116">
        <v>40.506329113924053</v>
      </c>
    </row>
    <row r="29" spans="1:12" s="110" customFormat="1" ht="24.95" customHeight="1" x14ac:dyDescent="0.2">
      <c r="A29" s="604" t="s">
        <v>189</v>
      </c>
      <c r="B29" s="605"/>
      <c r="C29" s="605"/>
      <c r="D29" s="606"/>
      <c r="E29" s="113">
        <v>84.610235370330386</v>
      </c>
      <c r="F29" s="115">
        <v>78366</v>
      </c>
      <c r="G29" s="114">
        <v>78947</v>
      </c>
      <c r="H29" s="114">
        <v>78823</v>
      </c>
      <c r="I29" s="114">
        <v>78029</v>
      </c>
      <c r="J29" s="140">
        <v>77806</v>
      </c>
      <c r="K29" s="114">
        <v>560</v>
      </c>
      <c r="L29" s="116">
        <v>0.71973883762177726</v>
      </c>
    </row>
    <row r="30" spans="1:12" s="110" customFormat="1" ht="15" customHeight="1" x14ac:dyDescent="0.2">
      <c r="A30" s="120"/>
      <c r="B30" s="119"/>
      <c r="C30" s="258" t="s">
        <v>106</v>
      </c>
      <c r="E30" s="113">
        <v>44.620115866574793</v>
      </c>
      <c r="F30" s="115">
        <v>34967</v>
      </c>
      <c r="G30" s="114">
        <v>35207</v>
      </c>
      <c r="H30" s="114">
        <v>35227</v>
      </c>
      <c r="I30" s="114">
        <v>34789</v>
      </c>
      <c r="J30" s="140">
        <v>34754</v>
      </c>
      <c r="K30" s="114">
        <v>213</v>
      </c>
      <c r="L30" s="116">
        <v>0.61287909305403698</v>
      </c>
    </row>
    <row r="31" spans="1:12" s="110" customFormat="1" ht="15" customHeight="1" x14ac:dyDescent="0.2">
      <c r="A31" s="120"/>
      <c r="B31" s="119"/>
      <c r="C31" s="258" t="s">
        <v>107</v>
      </c>
      <c r="E31" s="113">
        <v>55.379884133425207</v>
      </c>
      <c r="F31" s="115">
        <v>43399</v>
      </c>
      <c r="G31" s="114">
        <v>43740</v>
      </c>
      <c r="H31" s="114">
        <v>43596</v>
      </c>
      <c r="I31" s="114">
        <v>43240</v>
      </c>
      <c r="J31" s="140">
        <v>43052</v>
      </c>
      <c r="K31" s="114">
        <v>347</v>
      </c>
      <c r="L31" s="116">
        <v>0.80600204403976583</v>
      </c>
    </row>
    <row r="32" spans="1:12" s="110" customFormat="1" ht="15" customHeight="1" x14ac:dyDescent="0.2">
      <c r="A32" s="120"/>
      <c r="B32" s="119" t="s">
        <v>117</v>
      </c>
      <c r="C32" s="258"/>
      <c r="E32" s="113">
        <v>15.360613258475491</v>
      </c>
      <c r="F32" s="115">
        <v>14227</v>
      </c>
      <c r="G32" s="114">
        <v>14094</v>
      </c>
      <c r="H32" s="114">
        <v>13936</v>
      </c>
      <c r="I32" s="114">
        <v>13724</v>
      </c>
      <c r="J32" s="140">
        <v>13339</v>
      </c>
      <c r="K32" s="114">
        <v>888</v>
      </c>
      <c r="L32" s="116">
        <v>6.6571707024514577</v>
      </c>
    </row>
    <row r="33" spans="1:12" s="110" customFormat="1" ht="15" customHeight="1" x14ac:dyDescent="0.2">
      <c r="A33" s="120"/>
      <c r="B33" s="119"/>
      <c r="C33" s="258" t="s">
        <v>106</v>
      </c>
      <c r="E33" s="113">
        <v>50.516623321852812</v>
      </c>
      <c r="F33" s="115">
        <v>7187</v>
      </c>
      <c r="G33" s="114">
        <v>7096</v>
      </c>
      <c r="H33" s="114">
        <v>7088</v>
      </c>
      <c r="I33" s="114">
        <v>6920</v>
      </c>
      <c r="J33" s="140">
        <v>6724</v>
      </c>
      <c r="K33" s="114">
        <v>463</v>
      </c>
      <c r="L33" s="116">
        <v>6.8857822724568711</v>
      </c>
    </row>
    <row r="34" spans="1:12" s="110" customFormat="1" ht="15" customHeight="1" x14ac:dyDescent="0.2">
      <c r="A34" s="120"/>
      <c r="B34" s="119"/>
      <c r="C34" s="258" t="s">
        <v>107</v>
      </c>
      <c r="E34" s="113">
        <v>49.483376678147188</v>
      </c>
      <c r="F34" s="115">
        <v>7040</v>
      </c>
      <c r="G34" s="114">
        <v>6998</v>
      </c>
      <c r="H34" s="114">
        <v>6848</v>
      </c>
      <c r="I34" s="114">
        <v>6804</v>
      </c>
      <c r="J34" s="140">
        <v>6615</v>
      </c>
      <c r="K34" s="114">
        <v>425</v>
      </c>
      <c r="L34" s="116">
        <v>6.4247921390778533</v>
      </c>
    </row>
    <row r="35" spans="1:12" s="110" customFormat="1" ht="24.95" customHeight="1" x14ac:dyDescent="0.2">
      <c r="A35" s="604" t="s">
        <v>190</v>
      </c>
      <c r="B35" s="605"/>
      <c r="C35" s="605"/>
      <c r="D35" s="606"/>
      <c r="E35" s="113">
        <v>67.445476139062833</v>
      </c>
      <c r="F35" s="115">
        <v>62468</v>
      </c>
      <c r="G35" s="114">
        <v>62590</v>
      </c>
      <c r="H35" s="114">
        <v>62737</v>
      </c>
      <c r="I35" s="114">
        <v>61929</v>
      </c>
      <c r="J35" s="140">
        <v>61693</v>
      </c>
      <c r="K35" s="114">
        <v>775</v>
      </c>
      <c r="L35" s="116">
        <v>1.2562203167296127</v>
      </c>
    </row>
    <row r="36" spans="1:12" s="110" customFormat="1" ht="15" customHeight="1" x14ac:dyDescent="0.2">
      <c r="A36" s="120"/>
      <c r="B36" s="119"/>
      <c r="C36" s="258" t="s">
        <v>106</v>
      </c>
      <c r="E36" s="113">
        <v>56.011077671767943</v>
      </c>
      <c r="F36" s="115">
        <v>34989</v>
      </c>
      <c r="G36" s="114">
        <v>35066</v>
      </c>
      <c r="H36" s="114">
        <v>35172</v>
      </c>
      <c r="I36" s="114">
        <v>34608</v>
      </c>
      <c r="J36" s="140">
        <v>34499</v>
      </c>
      <c r="K36" s="114">
        <v>490</v>
      </c>
      <c r="L36" s="116">
        <v>1.4203310240876548</v>
      </c>
    </row>
    <row r="37" spans="1:12" s="110" customFormat="1" ht="15" customHeight="1" x14ac:dyDescent="0.2">
      <c r="A37" s="120"/>
      <c r="B37" s="119"/>
      <c r="C37" s="258" t="s">
        <v>107</v>
      </c>
      <c r="E37" s="113">
        <v>43.988922328232057</v>
      </c>
      <c r="F37" s="115">
        <v>27479</v>
      </c>
      <c r="G37" s="114">
        <v>27524</v>
      </c>
      <c r="H37" s="114">
        <v>27565</v>
      </c>
      <c r="I37" s="114">
        <v>27321</v>
      </c>
      <c r="J37" s="140">
        <v>27194</v>
      </c>
      <c r="K37" s="114">
        <v>285</v>
      </c>
      <c r="L37" s="116">
        <v>1.0480252996984629</v>
      </c>
    </row>
    <row r="38" spans="1:12" s="110" customFormat="1" ht="15" customHeight="1" x14ac:dyDescent="0.2">
      <c r="A38" s="120"/>
      <c r="B38" s="119" t="s">
        <v>182</v>
      </c>
      <c r="C38" s="258"/>
      <c r="E38" s="113">
        <v>32.554523860937159</v>
      </c>
      <c r="F38" s="115">
        <v>30152</v>
      </c>
      <c r="G38" s="114">
        <v>30481</v>
      </c>
      <c r="H38" s="114">
        <v>30048</v>
      </c>
      <c r="I38" s="114">
        <v>29853</v>
      </c>
      <c r="J38" s="140">
        <v>29478</v>
      </c>
      <c r="K38" s="114">
        <v>674</v>
      </c>
      <c r="L38" s="116">
        <v>2.2864509125449488</v>
      </c>
    </row>
    <row r="39" spans="1:12" s="110" customFormat="1" ht="15" customHeight="1" x14ac:dyDescent="0.2">
      <c r="A39" s="120"/>
      <c r="B39" s="119"/>
      <c r="C39" s="258" t="s">
        <v>106</v>
      </c>
      <c r="E39" s="113">
        <v>23.815998938710532</v>
      </c>
      <c r="F39" s="115">
        <v>7181</v>
      </c>
      <c r="G39" s="114">
        <v>7253</v>
      </c>
      <c r="H39" s="114">
        <v>7157</v>
      </c>
      <c r="I39" s="114">
        <v>7115</v>
      </c>
      <c r="J39" s="140">
        <v>6992</v>
      </c>
      <c r="K39" s="114">
        <v>189</v>
      </c>
      <c r="L39" s="116">
        <v>2.7030892448512587</v>
      </c>
    </row>
    <row r="40" spans="1:12" s="110" customFormat="1" ht="15" customHeight="1" x14ac:dyDescent="0.2">
      <c r="A40" s="120"/>
      <c r="B40" s="119"/>
      <c r="C40" s="258" t="s">
        <v>107</v>
      </c>
      <c r="E40" s="113">
        <v>76.184001061289464</v>
      </c>
      <c r="F40" s="115">
        <v>22971</v>
      </c>
      <c r="G40" s="114">
        <v>23228</v>
      </c>
      <c r="H40" s="114">
        <v>22891</v>
      </c>
      <c r="I40" s="114">
        <v>22738</v>
      </c>
      <c r="J40" s="140">
        <v>22486</v>
      </c>
      <c r="K40" s="114">
        <v>485</v>
      </c>
      <c r="L40" s="116">
        <v>2.1568976251890066</v>
      </c>
    </row>
    <row r="41" spans="1:12" s="110" customFormat="1" ht="24.75" customHeight="1" x14ac:dyDescent="0.2">
      <c r="A41" s="604" t="s">
        <v>518</v>
      </c>
      <c r="B41" s="605"/>
      <c r="C41" s="605"/>
      <c r="D41" s="606"/>
      <c r="E41" s="113">
        <v>4.4914705247246811</v>
      </c>
      <c r="F41" s="115">
        <v>4160</v>
      </c>
      <c r="G41" s="114">
        <v>4485</v>
      </c>
      <c r="H41" s="114">
        <v>4468</v>
      </c>
      <c r="I41" s="114">
        <v>4263</v>
      </c>
      <c r="J41" s="140">
        <v>4338</v>
      </c>
      <c r="K41" s="114">
        <v>-178</v>
      </c>
      <c r="L41" s="116">
        <v>-4.1032733978792066</v>
      </c>
    </row>
    <row r="42" spans="1:12" s="110" customFormat="1" ht="15" customHeight="1" x14ac:dyDescent="0.2">
      <c r="A42" s="120"/>
      <c r="B42" s="119"/>
      <c r="C42" s="258" t="s">
        <v>106</v>
      </c>
      <c r="E42" s="113">
        <v>45.528846153846153</v>
      </c>
      <c r="F42" s="115">
        <v>1894</v>
      </c>
      <c r="G42" s="114">
        <v>2087</v>
      </c>
      <c r="H42" s="114">
        <v>2072</v>
      </c>
      <c r="I42" s="114">
        <v>1873</v>
      </c>
      <c r="J42" s="140">
        <v>1909</v>
      </c>
      <c r="K42" s="114">
        <v>-15</v>
      </c>
      <c r="L42" s="116">
        <v>-0.78575170246202197</v>
      </c>
    </row>
    <row r="43" spans="1:12" s="110" customFormat="1" ht="15" customHeight="1" x14ac:dyDescent="0.2">
      <c r="A43" s="123"/>
      <c r="B43" s="124"/>
      <c r="C43" s="260" t="s">
        <v>107</v>
      </c>
      <c r="D43" s="261"/>
      <c r="E43" s="125">
        <v>54.471153846153847</v>
      </c>
      <c r="F43" s="143">
        <v>2266</v>
      </c>
      <c r="G43" s="144">
        <v>2398</v>
      </c>
      <c r="H43" s="144">
        <v>2396</v>
      </c>
      <c r="I43" s="144">
        <v>2390</v>
      </c>
      <c r="J43" s="145">
        <v>2429</v>
      </c>
      <c r="K43" s="144">
        <v>-163</v>
      </c>
      <c r="L43" s="146">
        <v>-6.7105804857966245</v>
      </c>
    </row>
    <row r="44" spans="1:12" s="110" customFormat="1" ht="45.75" customHeight="1" x14ac:dyDescent="0.2">
      <c r="A44" s="604" t="s">
        <v>191</v>
      </c>
      <c r="B44" s="605"/>
      <c r="C44" s="605"/>
      <c r="D44" s="606"/>
      <c r="E44" s="113">
        <v>0.89937378535953361</v>
      </c>
      <c r="F44" s="115">
        <v>833</v>
      </c>
      <c r="G44" s="114">
        <v>855</v>
      </c>
      <c r="H44" s="114">
        <v>850</v>
      </c>
      <c r="I44" s="114">
        <v>842</v>
      </c>
      <c r="J44" s="140">
        <v>845</v>
      </c>
      <c r="K44" s="114">
        <v>-12</v>
      </c>
      <c r="L44" s="116">
        <v>-1.4201183431952662</v>
      </c>
    </row>
    <row r="45" spans="1:12" s="110" customFormat="1" ht="15" customHeight="1" x14ac:dyDescent="0.2">
      <c r="A45" s="120"/>
      <c r="B45" s="119"/>
      <c r="C45" s="258" t="s">
        <v>106</v>
      </c>
      <c r="E45" s="113">
        <v>58.223289315726291</v>
      </c>
      <c r="F45" s="115">
        <v>485</v>
      </c>
      <c r="G45" s="114">
        <v>497</v>
      </c>
      <c r="H45" s="114">
        <v>484</v>
      </c>
      <c r="I45" s="114">
        <v>482</v>
      </c>
      <c r="J45" s="140">
        <v>485</v>
      </c>
      <c r="K45" s="114">
        <v>0</v>
      </c>
      <c r="L45" s="116">
        <v>0</v>
      </c>
    </row>
    <row r="46" spans="1:12" s="110" customFormat="1" ht="15" customHeight="1" x14ac:dyDescent="0.2">
      <c r="A46" s="123"/>
      <c r="B46" s="124"/>
      <c r="C46" s="260" t="s">
        <v>107</v>
      </c>
      <c r="D46" s="261"/>
      <c r="E46" s="125">
        <v>41.776710684273709</v>
      </c>
      <c r="F46" s="143">
        <v>348</v>
      </c>
      <c r="G46" s="144">
        <v>358</v>
      </c>
      <c r="H46" s="144">
        <v>366</v>
      </c>
      <c r="I46" s="144">
        <v>360</v>
      </c>
      <c r="J46" s="145">
        <v>360</v>
      </c>
      <c r="K46" s="144">
        <v>-12</v>
      </c>
      <c r="L46" s="146">
        <v>-3.3333333333333335</v>
      </c>
    </row>
    <row r="47" spans="1:12" s="110" customFormat="1" ht="39" customHeight="1" x14ac:dyDescent="0.2">
      <c r="A47" s="604" t="s">
        <v>519</v>
      </c>
      <c r="B47" s="607"/>
      <c r="C47" s="607"/>
      <c r="D47" s="608"/>
      <c r="E47" s="113">
        <v>0.38112718635283954</v>
      </c>
      <c r="F47" s="115">
        <v>353</v>
      </c>
      <c r="G47" s="114">
        <v>384</v>
      </c>
      <c r="H47" s="114">
        <v>360</v>
      </c>
      <c r="I47" s="114">
        <v>319</v>
      </c>
      <c r="J47" s="140">
        <v>356</v>
      </c>
      <c r="K47" s="114">
        <v>-3</v>
      </c>
      <c r="L47" s="116">
        <v>-0.84269662921348309</v>
      </c>
    </row>
    <row r="48" spans="1:12" s="110" customFormat="1" ht="15" customHeight="1" x14ac:dyDescent="0.2">
      <c r="A48" s="120"/>
      <c r="B48" s="119"/>
      <c r="C48" s="258" t="s">
        <v>106</v>
      </c>
      <c r="E48" s="113">
        <v>32.294617563739379</v>
      </c>
      <c r="F48" s="115">
        <v>114</v>
      </c>
      <c r="G48" s="114">
        <v>122</v>
      </c>
      <c r="H48" s="114">
        <v>114</v>
      </c>
      <c r="I48" s="114">
        <v>106</v>
      </c>
      <c r="J48" s="140">
        <v>124</v>
      </c>
      <c r="K48" s="114">
        <v>-10</v>
      </c>
      <c r="L48" s="116">
        <v>-8.064516129032258</v>
      </c>
    </row>
    <row r="49" spans="1:12" s="110" customFormat="1" ht="15" customHeight="1" x14ac:dyDescent="0.2">
      <c r="A49" s="123"/>
      <c r="B49" s="124"/>
      <c r="C49" s="260" t="s">
        <v>107</v>
      </c>
      <c r="D49" s="261"/>
      <c r="E49" s="125">
        <v>67.705382436260621</v>
      </c>
      <c r="F49" s="143">
        <v>239</v>
      </c>
      <c r="G49" s="144">
        <v>262</v>
      </c>
      <c r="H49" s="144">
        <v>246</v>
      </c>
      <c r="I49" s="144">
        <v>213</v>
      </c>
      <c r="J49" s="145">
        <v>232</v>
      </c>
      <c r="K49" s="144">
        <v>7</v>
      </c>
      <c r="L49" s="146">
        <v>3.0172413793103448</v>
      </c>
    </row>
    <row r="50" spans="1:12" s="110" customFormat="1" ht="24.95" customHeight="1" x14ac:dyDescent="0.2">
      <c r="A50" s="609" t="s">
        <v>192</v>
      </c>
      <c r="B50" s="610"/>
      <c r="C50" s="610"/>
      <c r="D50" s="611"/>
      <c r="E50" s="262">
        <v>12.512416324767869</v>
      </c>
      <c r="F50" s="263">
        <v>11589</v>
      </c>
      <c r="G50" s="264">
        <v>11948</v>
      </c>
      <c r="H50" s="264">
        <v>11842</v>
      </c>
      <c r="I50" s="264">
        <v>11433</v>
      </c>
      <c r="J50" s="265">
        <v>11459</v>
      </c>
      <c r="K50" s="263">
        <v>130</v>
      </c>
      <c r="L50" s="266">
        <v>1.1344794484684528</v>
      </c>
    </row>
    <row r="51" spans="1:12" s="110" customFormat="1" ht="15" customHeight="1" x14ac:dyDescent="0.2">
      <c r="A51" s="120"/>
      <c r="B51" s="119"/>
      <c r="C51" s="258" t="s">
        <v>106</v>
      </c>
      <c r="E51" s="113">
        <v>47.752178790232115</v>
      </c>
      <c r="F51" s="115">
        <v>5534</v>
      </c>
      <c r="G51" s="114">
        <v>5659</v>
      </c>
      <c r="H51" s="114">
        <v>5647</v>
      </c>
      <c r="I51" s="114">
        <v>5464</v>
      </c>
      <c r="J51" s="140">
        <v>5468</v>
      </c>
      <c r="K51" s="114">
        <v>66</v>
      </c>
      <c r="L51" s="116">
        <v>1.2070226773957571</v>
      </c>
    </row>
    <row r="52" spans="1:12" s="110" customFormat="1" ht="15" customHeight="1" x14ac:dyDescent="0.2">
      <c r="A52" s="120"/>
      <c r="B52" s="119"/>
      <c r="C52" s="258" t="s">
        <v>107</v>
      </c>
      <c r="E52" s="113">
        <v>52.247821209767885</v>
      </c>
      <c r="F52" s="115">
        <v>6055</v>
      </c>
      <c r="G52" s="114">
        <v>6289</v>
      </c>
      <c r="H52" s="114">
        <v>6195</v>
      </c>
      <c r="I52" s="114">
        <v>5969</v>
      </c>
      <c r="J52" s="140">
        <v>5991</v>
      </c>
      <c r="K52" s="114">
        <v>64</v>
      </c>
      <c r="L52" s="116">
        <v>1.0682690702720747</v>
      </c>
    </row>
    <row r="53" spans="1:12" s="110" customFormat="1" ht="15" customHeight="1" x14ac:dyDescent="0.2">
      <c r="A53" s="120"/>
      <c r="B53" s="119"/>
      <c r="C53" s="258" t="s">
        <v>187</v>
      </c>
      <c r="D53" s="110" t="s">
        <v>193</v>
      </c>
      <c r="E53" s="113">
        <v>24.203986538959359</v>
      </c>
      <c r="F53" s="115">
        <v>2805</v>
      </c>
      <c r="G53" s="114">
        <v>3174</v>
      </c>
      <c r="H53" s="114">
        <v>3138</v>
      </c>
      <c r="I53" s="114">
        <v>2745</v>
      </c>
      <c r="J53" s="140">
        <v>2909</v>
      </c>
      <c r="K53" s="114">
        <v>-104</v>
      </c>
      <c r="L53" s="116">
        <v>-3.5751117222413202</v>
      </c>
    </row>
    <row r="54" spans="1:12" s="110" customFormat="1" ht="15" customHeight="1" x14ac:dyDescent="0.2">
      <c r="A54" s="120"/>
      <c r="B54" s="119"/>
      <c r="D54" s="267" t="s">
        <v>194</v>
      </c>
      <c r="E54" s="113">
        <v>44.884135472370765</v>
      </c>
      <c r="F54" s="115">
        <v>1259</v>
      </c>
      <c r="G54" s="114">
        <v>1427</v>
      </c>
      <c r="H54" s="114">
        <v>1434</v>
      </c>
      <c r="I54" s="114">
        <v>1183</v>
      </c>
      <c r="J54" s="140">
        <v>1258</v>
      </c>
      <c r="K54" s="114">
        <v>1</v>
      </c>
      <c r="L54" s="116">
        <v>7.9491255961844198E-2</v>
      </c>
    </row>
    <row r="55" spans="1:12" s="110" customFormat="1" ht="15" customHeight="1" x14ac:dyDescent="0.2">
      <c r="A55" s="120"/>
      <c r="B55" s="119"/>
      <c r="D55" s="267" t="s">
        <v>195</v>
      </c>
      <c r="E55" s="113">
        <v>55.115864527629235</v>
      </c>
      <c r="F55" s="115">
        <v>1546</v>
      </c>
      <c r="G55" s="114">
        <v>1747</v>
      </c>
      <c r="H55" s="114">
        <v>1704</v>
      </c>
      <c r="I55" s="114">
        <v>1562</v>
      </c>
      <c r="J55" s="140">
        <v>1651</v>
      </c>
      <c r="K55" s="114">
        <v>-105</v>
      </c>
      <c r="L55" s="116">
        <v>-6.3597819503331312</v>
      </c>
    </row>
    <row r="56" spans="1:12" s="110" customFormat="1" ht="15" customHeight="1" x14ac:dyDescent="0.2">
      <c r="A56" s="120"/>
      <c r="B56" s="119" t="s">
        <v>196</v>
      </c>
      <c r="C56" s="258"/>
      <c r="E56" s="113">
        <v>49.523860937162603</v>
      </c>
      <c r="F56" s="115">
        <v>45869</v>
      </c>
      <c r="G56" s="114">
        <v>46026</v>
      </c>
      <c r="H56" s="114">
        <v>46228</v>
      </c>
      <c r="I56" s="114">
        <v>46195</v>
      </c>
      <c r="J56" s="140">
        <v>46021</v>
      </c>
      <c r="K56" s="114">
        <v>-152</v>
      </c>
      <c r="L56" s="116">
        <v>-0.33028400078225156</v>
      </c>
    </row>
    <row r="57" spans="1:12" s="110" customFormat="1" ht="15" customHeight="1" x14ac:dyDescent="0.2">
      <c r="A57" s="120"/>
      <c r="B57" s="119"/>
      <c r="C57" s="258" t="s">
        <v>106</v>
      </c>
      <c r="E57" s="113">
        <v>41.720988031132137</v>
      </c>
      <c r="F57" s="115">
        <v>19137</v>
      </c>
      <c r="G57" s="114">
        <v>19200</v>
      </c>
      <c r="H57" s="114">
        <v>19353</v>
      </c>
      <c r="I57" s="114">
        <v>19280</v>
      </c>
      <c r="J57" s="140">
        <v>19191</v>
      </c>
      <c r="K57" s="114">
        <v>-54</v>
      </c>
      <c r="L57" s="116">
        <v>-0.28138189776457717</v>
      </c>
    </row>
    <row r="58" spans="1:12" s="110" customFormat="1" ht="15" customHeight="1" x14ac:dyDescent="0.2">
      <c r="A58" s="120"/>
      <c r="B58" s="119"/>
      <c r="C58" s="258" t="s">
        <v>107</v>
      </c>
      <c r="E58" s="113">
        <v>58.279011968867863</v>
      </c>
      <c r="F58" s="115">
        <v>26732</v>
      </c>
      <c r="G58" s="114">
        <v>26826</v>
      </c>
      <c r="H58" s="114">
        <v>26875</v>
      </c>
      <c r="I58" s="114">
        <v>26915</v>
      </c>
      <c r="J58" s="140">
        <v>26830</v>
      </c>
      <c r="K58" s="114">
        <v>-98</v>
      </c>
      <c r="L58" s="116">
        <v>-0.36526276556093923</v>
      </c>
    </row>
    <row r="59" spans="1:12" s="110" customFormat="1" ht="15" customHeight="1" x14ac:dyDescent="0.2">
      <c r="A59" s="120"/>
      <c r="B59" s="119"/>
      <c r="C59" s="258" t="s">
        <v>105</v>
      </c>
      <c r="D59" s="110" t="s">
        <v>197</v>
      </c>
      <c r="E59" s="113">
        <v>92.561424927510956</v>
      </c>
      <c r="F59" s="115">
        <v>42457</v>
      </c>
      <c r="G59" s="114">
        <v>42622</v>
      </c>
      <c r="H59" s="114">
        <v>42818</v>
      </c>
      <c r="I59" s="114">
        <v>42836</v>
      </c>
      <c r="J59" s="140">
        <v>42701</v>
      </c>
      <c r="K59" s="114">
        <v>-244</v>
      </c>
      <c r="L59" s="116">
        <v>-0.57141518933982816</v>
      </c>
    </row>
    <row r="60" spans="1:12" s="110" customFormat="1" ht="15" customHeight="1" x14ac:dyDescent="0.2">
      <c r="A60" s="120"/>
      <c r="B60" s="119"/>
      <c r="C60" s="258"/>
      <c r="D60" s="267" t="s">
        <v>198</v>
      </c>
      <c r="E60" s="113">
        <v>39.666015026968459</v>
      </c>
      <c r="F60" s="115">
        <v>16841</v>
      </c>
      <c r="G60" s="114">
        <v>16906</v>
      </c>
      <c r="H60" s="114">
        <v>17063</v>
      </c>
      <c r="I60" s="114">
        <v>17024</v>
      </c>
      <c r="J60" s="140">
        <v>16957</v>
      </c>
      <c r="K60" s="114">
        <v>-116</v>
      </c>
      <c r="L60" s="116">
        <v>-0.68408326944624642</v>
      </c>
    </row>
    <row r="61" spans="1:12" s="110" customFormat="1" ht="15" customHeight="1" x14ac:dyDescent="0.2">
      <c r="A61" s="120"/>
      <c r="B61" s="119"/>
      <c r="C61" s="258"/>
      <c r="D61" s="267" t="s">
        <v>199</v>
      </c>
      <c r="E61" s="113">
        <v>60.333984973031541</v>
      </c>
      <c r="F61" s="115">
        <v>25616</v>
      </c>
      <c r="G61" s="114">
        <v>25716</v>
      </c>
      <c r="H61" s="114">
        <v>25755</v>
      </c>
      <c r="I61" s="114">
        <v>25812</v>
      </c>
      <c r="J61" s="140">
        <v>25744</v>
      </c>
      <c r="K61" s="114">
        <v>-128</v>
      </c>
      <c r="L61" s="116">
        <v>-0.49720323182100684</v>
      </c>
    </row>
    <row r="62" spans="1:12" s="110" customFormat="1" ht="15" customHeight="1" x14ac:dyDescent="0.2">
      <c r="A62" s="120"/>
      <c r="B62" s="119"/>
      <c r="C62" s="258"/>
      <c r="D62" s="258" t="s">
        <v>200</v>
      </c>
      <c r="E62" s="113">
        <v>7.4385750724890451</v>
      </c>
      <c r="F62" s="115">
        <v>3412</v>
      </c>
      <c r="G62" s="114">
        <v>3404</v>
      </c>
      <c r="H62" s="114">
        <v>3410</v>
      </c>
      <c r="I62" s="114">
        <v>3359</v>
      </c>
      <c r="J62" s="140">
        <v>3320</v>
      </c>
      <c r="K62" s="114">
        <v>92</v>
      </c>
      <c r="L62" s="116">
        <v>2.7710843373493974</v>
      </c>
    </row>
    <row r="63" spans="1:12" s="110" customFormat="1" ht="15" customHeight="1" x14ac:dyDescent="0.2">
      <c r="A63" s="120"/>
      <c r="B63" s="119"/>
      <c r="C63" s="258"/>
      <c r="D63" s="267" t="s">
        <v>198</v>
      </c>
      <c r="E63" s="113">
        <v>67.291910902696372</v>
      </c>
      <c r="F63" s="115">
        <v>2296</v>
      </c>
      <c r="G63" s="114">
        <v>2294</v>
      </c>
      <c r="H63" s="114">
        <v>2290</v>
      </c>
      <c r="I63" s="114">
        <v>2256</v>
      </c>
      <c r="J63" s="140">
        <v>2234</v>
      </c>
      <c r="K63" s="114">
        <v>62</v>
      </c>
      <c r="L63" s="116">
        <v>2.7752909579230081</v>
      </c>
    </row>
    <row r="64" spans="1:12" s="110" customFormat="1" ht="15" customHeight="1" x14ac:dyDescent="0.2">
      <c r="A64" s="120"/>
      <c r="B64" s="119"/>
      <c r="C64" s="258"/>
      <c r="D64" s="267" t="s">
        <v>199</v>
      </c>
      <c r="E64" s="113">
        <v>32.708089097303635</v>
      </c>
      <c r="F64" s="115">
        <v>1116</v>
      </c>
      <c r="G64" s="114">
        <v>1110</v>
      </c>
      <c r="H64" s="114">
        <v>1120</v>
      </c>
      <c r="I64" s="114">
        <v>1103</v>
      </c>
      <c r="J64" s="140">
        <v>1086</v>
      </c>
      <c r="K64" s="114">
        <v>30</v>
      </c>
      <c r="L64" s="116">
        <v>2.7624309392265194</v>
      </c>
    </row>
    <row r="65" spans="1:12" s="110" customFormat="1" ht="15" customHeight="1" x14ac:dyDescent="0.2">
      <c r="A65" s="120"/>
      <c r="B65" s="119" t="s">
        <v>201</v>
      </c>
      <c r="C65" s="258"/>
      <c r="E65" s="113">
        <v>31.477002807169079</v>
      </c>
      <c r="F65" s="115">
        <v>29154</v>
      </c>
      <c r="G65" s="114">
        <v>28990</v>
      </c>
      <c r="H65" s="114">
        <v>28572</v>
      </c>
      <c r="I65" s="114">
        <v>28053</v>
      </c>
      <c r="J65" s="140">
        <v>27579</v>
      </c>
      <c r="K65" s="114">
        <v>1575</v>
      </c>
      <c r="L65" s="116">
        <v>5.7108669639943432</v>
      </c>
    </row>
    <row r="66" spans="1:12" s="110" customFormat="1" ht="15" customHeight="1" x14ac:dyDescent="0.2">
      <c r="A66" s="120"/>
      <c r="B66" s="119"/>
      <c r="C66" s="258" t="s">
        <v>106</v>
      </c>
      <c r="E66" s="113">
        <v>49.289977361597039</v>
      </c>
      <c r="F66" s="115">
        <v>14370</v>
      </c>
      <c r="G66" s="114">
        <v>14323</v>
      </c>
      <c r="H66" s="114">
        <v>14133</v>
      </c>
      <c r="I66" s="114">
        <v>13828</v>
      </c>
      <c r="J66" s="140">
        <v>13700</v>
      </c>
      <c r="K66" s="114">
        <v>670</v>
      </c>
      <c r="L66" s="116">
        <v>4.8905109489051091</v>
      </c>
    </row>
    <row r="67" spans="1:12" s="110" customFormat="1" ht="15" customHeight="1" x14ac:dyDescent="0.2">
      <c r="A67" s="120"/>
      <c r="B67" s="119"/>
      <c r="C67" s="258" t="s">
        <v>107</v>
      </c>
      <c r="E67" s="113">
        <v>50.710022638402961</v>
      </c>
      <c r="F67" s="115">
        <v>14784</v>
      </c>
      <c r="G67" s="114">
        <v>14667</v>
      </c>
      <c r="H67" s="114">
        <v>14439</v>
      </c>
      <c r="I67" s="114">
        <v>14225</v>
      </c>
      <c r="J67" s="140">
        <v>13879</v>
      </c>
      <c r="K67" s="114">
        <v>905</v>
      </c>
      <c r="L67" s="116">
        <v>6.5206426976006915</v>
      </c>
    </row>
    <row r="68" spans="1:12" s="110" customFormat="1" ht="15" customHeight="1" x14ac:dyDescent="0.2">
      <c r="A68" s="120"/>
      <c r="B68" s="119"/>
      <c r="C68" s="258" t="s">
        <v>105</v>
      </c>
      <c r="D68" s="110" t="s">
        <v>202</v>
      </c>
      <c r="E68" s="113">
        <v>16.4505728201962</v>
      </c>
      <c r="F68" s="115">
        <v>4796</v>
      </c>
      <c r="G68" s="114">
        <v>4693</v>
      </c>
      <c r="H68" s="114">
        <v>4525</v>
      </c>
      <c r="I68" s="114">
        <v>4397</v>
      </c>
      <c r="J68" s="140">
        <v>4229</v>
      </c>
      <c r="K68" s="114">
        <v>567</v>
      </c>
      <c r="L68" s="116">
        <v>13.40742492314968</v>
      </c>
    </row>
    <row r="69" spans="1:12" s="110" customFormat="1" ht="15" customHeight="1" x14ac:dyDescent="0.2">
      <c r="A69" s="120"/>
      <c r="B69" s="119"/>
      <c r="C69" s="258"/>
      <c r="D69" s="267" t="s">
        <v>198</v>
      </c>
      <c r="E69" s="113">
        <v>45.663052543786492</v>
      </c>
      <c r="F69" s="115">
        <v>2190</v>
      </c>
      <c r="G69" s="114">
        <v>2127</v>
      </c>
      <c r="H69" s="114">
        <v>2059</v>
      </c>
      <c r="I69" s="114">
        <v>1993</v>
      </c>
      <c r="J69" s="140">
        <v>1946</v>
      </c>
      <c r="K69" s="114">
        <v>244</v>
      </c>
      <c r="L69" s="116">
        <v>12.538540596094553</v>
      </c>
    </row>
    <row r="70" spans="1:12" s="110" customFormat="1" ht="15" customHeight="1" x14ac:dyDescent="0.2">
      <c r="A70" s="120"/>
      <c r="B70" s="119"/>
      <c r="C70" s="258"/>
      <c r="D70" s="267" t="s">
        <v>199</v>
      </c>
      <c r="E70" s="113">
        <v>54.336947456213508</v>
      </c>
      <c r="F70" s="115">
        <v>2606</v>
      </c>
      <c r="G70" s="114">
        <v>2566</v>
      </c>
      <c r="H70" s="114">
        <v>2466</v>
      </c>
      <c r="I70" s="114">
        <v>2404</v>
      </c>
      <c r="J70" s="140">
        <v>2283</v>
      </c>
      <c r="K70" s="114">
        <v>323</v>
      </c>
      <c r="L70" s="116">
        <v>14.148050810337276</v>
      </c>
    </row>
    <row r="71" spans="1:12" s="110" customFormat="1" ht="15" customHeight="1" x14ac:dyDescent="0.2">
      <c r="A71" s="120"/>
      <c r="B71" s="119"/>
      <c r="C71" s="258"/>
      <c r="D71" s="110" t="s">
        <v>203</v>
      </c>
      <c r="E71" s="113">
        <v>64.413116553474651</v>
      </c>
      <c r="F71" s="115">
        <v>18779</v>
      </c>
      <c r="G71" s="114">
        <v>18687</v>
      </c>
      <c r="H71" s="114">
        <v>18424</v>
      </c>
      <c r="I71" s="114">
        <v>18202</v>
      </c>
      <c r="J71" s="140">
        <v>17982</v>
      </c>
      <c r="K71" s="114">
        <v>797</v>
      </c>
      <c r="L71" s="116">
        <v>4.4322099877655434</v>
      </c>
    </row>
    <row r="72" spans="1:12" s="110" customFormat="1" ht="15" customHeight="1" x14ac:dyDescent="0.2">
      <c r="A72" s="120"/>
      <c r="B72" s="119"/>
      <c r="C72" s="258"/>
      <c r="D72" s="267" t="s">
        <v>198</v>
      </c>
      <c r="E72" s="113">
        <v>48.687363544384688</v>
      </c>
      <c r="F72" s="115">
        <v>9143</v>
      </c>
      <c r="G72" s="114">
        <v>9121</v>
      </c>
      <c r="H72" s="114">
        <v>8995</v>
      </c>
      <c r="I72" s="114">
        <v>8846</v>
      </c>
      <c r="J72" s="140">
        <v>8816</v>
      </c>
      <c r="K72" s="114">
        <v>327</v>
      </c>
      <c r="L72" s="116">
        <v>3.7091651542649728</v>
      </c>
    </row>
    <row r="73" spans="1:12" s="110" customFormat="1" ht="15" customHeight="1" x14ac:dyDescent="0.2">
      <c r="A73" s="120"/>
      <c r="B73" s="119"/>
      <c r="C73" s="258"/>
      <c r="D73" s="267" t="s">
        <v>199</v>
      </c>
      <c r="E73" s="113">
        <v>51.312636455615312</v>
      </c>
      <c r="F73" s="115">
        <v>9636</v>
      </c>
      <c r="G73" s="114">
        <v>9566</v>
      </c>
      <c r="H73" s="114">
        <v>9429</v>
      </c>
      <c r="I73" s="114">
        <v>9356</v>
      </c>
      <c r="J73" s="140">
        <v>9166</v>
      </c>
      <c r="K73" s="114">
        <v>470</v>
      </c>
      <c r="L73" s="116">
        <v>5.1276456469561422</v>
      </c>
    </row>
    <row r="74" spans="1:12" s="110" customFormat="1" ht="15" customHeight="1" x14ac:dyDescent="0.2">
      <c r="A74" s="120"/>
      <c r="B74" s="119"/>
      <c r="C74" s="258"/>
      <c r="D74" s="110" t="s">
        <v>204</v>
      </c>
      <c r="E74" s="113">
        <v>19.136310626329148</v>
      </c>
      <c r="F74" s="115">
        <v>5579</v>
      </c>
      <c r="G74" s="114">
        <v>5610</v>
      </c>
      <c r="H74" s="114">
        <v>5623</v>
      </c>
      <c r="I74" s="114">
        <v>5454</v>
      </c>
      <c r="J74" s="140">
        <v>5368</v>
      </c>
      <c r="K74" s="114">
        <v>211</v>
      </c>
      <c r="L74" s="116">
        <v>3.9307004470938898</v>
      </c>
    </row>
    <row r="75" spans="1:12" s="110" customFormat="1" ht="15" customHeight="1" x14ac:dyDescent="0.2">
      <c r="A75" s="120"/>
      <c r="B75" s="119"/>
      <c r="C75" s="258"/>
      <c r="D75" s="267" t="s">
        <v>198</v>
      </c>
      <c r="E75" s="113">
        <v>54.436278903029219</v>
      </c>
      <c r="F75" s="115">
        <v>3037</v>
      </c>
      <c r="G75" s="114">
        <v>3075</v>
      </c>
      <c r="H75" s="114">
        <v>3079</v>
      </c>
      <c r="I75" s="114">
        <v>2989</v>
      </c>
      <c r="J75" s="140">
        <v>2938</v>
      </c>
      <c r="K75" s="114">
        <v>99</v>
      </c>
      <c r="L75" s="116">
        <v>3.3696392103471751</v>
      </c>
    </row>
    <row r="76" spans="1:12" s="110" customFormat="1" ht="15" customHeight="1" x14ac:dyDescent="0.2">
      <c r="A76" s="120"/>
      <c r="B76" s="119"/>
      <c r="C76" s="258"/>
      <c r="D76" s="267" t="s">
        <v>199</v>
      </c>
      <c r="E76" s="113">
        <v>45.563721096970781</v>
      </c>
      <c r="F76" s="115">
        <v>2542</v>
      </c>
      <c r="G76" s="114">
        <v>2535</v>
      </c>
      <c r="H76" s="114">
        <v>2544</v>
      </c>
      <c r="I76" s="114">
        <v>2465</v>
      </c>
      <c r="J76" s="140">
        <v>2430</v>
      </c>
      <c r="K76" s="114">
        <v>112</v>
      </c>
      <c r="L76" s="116">
        <v>4.6090534979423872</v>
      </c>
    </row>
    <row r="77" spans="1:12" s="110" customFormat="1" ht="15" customHeight="1" x14ac:dyDescent="0.2">
      <c r="A77" s="534"/>
      <c r="B77" s="119" t="s">
        <v>205</v>
      </c>
      <c r="C77" s="268"/>
      <c r="D77" s="182"/>
      <c r="E77" s="113">
        <v>6.4867199309004535</v>
      </c>
      <c r="F77" s="115">
        <v>6008</v>
      </c>
      <c r="G77" s="114">
        <v>6107</v>
      </c>
      <c r="H77" s="114">
        <v>6143</v>
      </c>
      <c r="I77" s="114">
        <v>6101</v>
      </c>
      <c r="J77" s="140">
        <v>6112</v>
      </c>
      <c r="K77" s="114">
        <v>-104</v>
      </c>
      <c r="L77" s="116">
        <v>-1.7015706806282722</v>
      </c>
    </row>
    <row r="78" spans="1:12" s="110" customFormat="1" ht="15" customHeight="1" x14ac:dyDescent="0.2">
      <c r="A78" s="120"/>
      <c r="B78" s="119"/>
      <c r="C78" s="268" t="s">
        <v>106</v>
      </c>
      <c r="D78" s="182"/>
      <c r="E78" s="113">
        <v>52.080559254327561</v>
      </c>
      <c r="F78" s="115">
        <v>3129</v>
      </c>
      <c r="G78" s="114">
        <v>3137</v>
      </c>
      <c r="H78" s="114">
        <v>3196</v>
      </c>
      <c r="I78" s="114">
        <v>3151</v>
      </c>
      <c r="J78" s="140">
        <v>3132</v>
      </c>
      <c r="K78" s="114">
        <v>-3</v>
      </c>
      <c r="L78" s="116">
        <v>-9.5785440613026823E-2</v>
      </c>
    </row>
    <row r="79" spans="1:12" s="110" customFormat="1" ht="15" customHeight="1" x14ac:dyDescent="0.2">
      <c r="A79" s="123"/>
      <c r="B79" s="124"/>
      <c r="C79" s="260" t="s">
        <v>107</v>
      </c>
      <c r="D79" s="261"/>
      <c r="E79" s="125">
        <v>47.919440745672439</v>
      </c>
      <c r="F79" s="143">
        <v>2879</v>
      </c>
      <c r="G79" s="144">
        <v>2970</v>
      </c>
      <c r="H79" s="144">
        <v>2947</v>
      </c>
      <c r="I79" s="144">
        <v>2950</v>
      </c>
      <c r="J79" s="145">
        <v>2980</v>
      </c>
      <c r="K79" s="144">
        <v>-101</v>
      </c>
      <c r="L79" s="146">
        <v>-3.3892617449664431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92620</v>
      </c>
      <c r="E11" s="114">
        <v>93071</v>
      </c>
      <c r="F11" s="114">
        <v>92785</v>
      </c>
      <c r="G11" s="114">
        <v>91782</v>
      </c>
      <c r="H11" s="140">
        <v>91171</v>
      </c>
      <c r="I11" s="115">
        <v>1449</v>
      </c>
      <c r="J11" s="116">
        <v>1.5893211657215562</v>
      </c>
    </row>
    <row r="12" spans="1:15" s="110" customFormat="1" ht="24.95" customHeight="1" x14ac:dyDescent="0.2">
      <c r="A12" s="193" t="s">
        <v>132</v>
      </c>
      <c r="B12" s="194" t="s">
        <v>133</v>
      </c>
      <c r="C12" s="113">
        <v>0.11876484560570071</v>
      </c>
      <c r="D12" s="115">
        <v>110</v>
      </c>
      <c r="E12" s="114">
        <v>87</v>
      </c>
      <c r="F12" s="114">
        <v>129</v>
      </c>
      <c r="G12" s="114">
        <v>132</v>
      </c>
      <c r="H12" s="140">
        <v>109</v>
      </c>
      <c r="I12" s="115">
        <v>1</v>
      </c>
      <c r="J12" s="116">
        <v>0.91743119266055051</v>
      </c>
    </row>
    <row r="13" spans="1:15" s="110" customFormat="1" ht="24.95" customHeight="1" x14ac:dyDescent="0.2">
      <c r="A13" s="193" t="s">
        <v>134</v>
      </c>
      <c r="B13" s="199" t="s">
        <v>214</v>
      </c>
      <c r="C13" s="113">
        <v>1.0472900021593607</v>
      </c>
      <c r="D13" s="115">
        <v>970</v>
      </c>
      <c r="E13" s="114">
        <v>953</v>
      </c>
      <c r="F13" s="114">
        <v>945</v>
      </c>
      <c r="G13" s="114">
        <v>931</v>
      </c>
      <c r="H13" s="140">
        <v>945</v>
      </c>
      <c r="I13" s="115">
        <v>25</v>
      </c>
      <c r="J13" s="116">
        <v>2.6455026455026456</v>
      </c>
    </row>
    <row r="14" spans="1:15" s="287" customFormat="1" ht="24" customHeight="1" x14ac:dyDescent="0.2">
      <c r="A14" s="193" t="s">
        <v>215</v>
      </c>
      <c r="B14" s="199" t="s">
        <v>137</v>
      </c>
      <c r="C14" s="113">
        <v>10.255884258259556</v>
      </c>
      <c r="D14" s="115">
        <v>9499</v>
      </c>
      <c r="E14" s="114">
        <v>9482</v>
      </c>
      <c r="F14" s="114">
        <v>9543</v>
      </c>
      <c r="G14" s="114">
        <v>9478</v>
      </c>
      <c r="H14" s="140">
        <v>9493</v>
      </c>
      <c r="I14" s="115">
        <v>6</v>
      </c>
      <c r="J14" s="116">
        <v>6.3204466448962396E-2</v>
      </c>
      <c r="K14" s="110"/>
      <c r="L14" s="110"/>
      <c r="M14" s="110"/>
      <c r="N14" s="110"/>
      <c r="O14" s="110"/>
    </row>
    <row r="15" spans="1:15" s="110" customFormat="1" ht="24.75" customHeight="1" x14ac:dyDescent="0.2">
      <c r="A15" s="193" t="s">
        <v>216</v>
      </c>
      <c r="B15" s="199" t="s">
        <v>217</v>
      </c>
      <c r="C15" s="113">
        <v>1.2103217447635499</v>
      </c>
      <c r="D15" s="115">
        <v>1121</v>
      </c>
      <c r="E15" s="114">
        <v>1107</v>
      </c>
      <c r="F15" s="114">
        <v>1111</v>
      </c>
      <c r="G15" s="114">
        <v>1076</v>
      </c>
      <c r="H15" s="140">
        <v>1047</v>
      </c>
      <c r="I15" s="115">
        <v>74</v>
      </c>
      <c r="J15" s="116">
        <v>7.0678127984718246</v>
      </c>
    </row>
    <row r="16" spans="1:15" s="287" customFormat="1" ht="24.95" customHeight="1" x14ac:dyDescent="0.2">
      <c r="A16" s="193" t="s">
        <v>218</v>
      </c>
      <c r="B16" s="199" t="s">
        <v>141</v>
      </c>
      <c r="C16" s="113">
        <v>6.6270783847981001</v>
      </c>
      <c r="D16" s="115">
        <v>6138</v>
      </c>
      <c r="E16" s="114">
        <v>6166</v>
      </c>
      <c r="F16" s="114">
        <v>6201</v>
      </c>
      <c r="G16" s="114">
        <v>6176</v>
      </c>
      <c r="H16" s="140">
        <v>6198</v>
      </c>
      <c r="I16" s="115">
        <v>-60</v>
      </c>
      <c r="J16" s="116">
        <v>-0.96805421103581801</v>
      </c>
      <c r="K16" s="110"/>
      <c r="L16" s="110"/>
      <c r="M16" s="110"/>
      <c r="N16" s="110"/>
      <c r="O16" s="110"/>
    </row>
    <row r="17" spans="1:15" s="110" customFormat="1" ht="24.95" customHeight="1" x14ac:dyDescent="0.2">
      <c r="A17" s="193" t="s">
        <v>219</v>
      </c>
      <c r="B17" s="199" t="s">
        <v>220</v>
      </c>
      <c r="C17" s="113">
        <v>2.4184841286979055</v>
      </c>
      <c r="D17" s="115">
        <v>2240</v>
      </c>
      <c r="E17" s="114">
        <v>2209</v>
      </c>
      <c r="F17" s="114">
        <v>2231</v>
      </c>
      <c r="G17" s="114">
        <v>2226</v>
      </c>
      <c r="H17" s="140">
        <v>2248</v>
      </c>
      <c r="I17" s="115">
        <v>-8</v>
      </c>
      <c r="J17" s="116">
        <v>-0.35587188612099646</v>
      </c>
    </row>
    <row r="18" spans="1:15" s="287" customFormat="1" ht="24.95" customHeight="1" x14ac:dyDescent="0.2">
      <c r="A18" s="201" t="s">
        <v>144</v>
      </c>
      <c r="B18" s="202" t="s">
        <v>145</v>
      </c>
      <c r="C18" s="113">
        <v>2.0654286331245952</v>
      </c>
      <c r="D18" s="115">
        <v>1913</v>
      </c>
      <c r="E18" s="114">
        <v>1993</v>
      </c>
      <c r="F18" s="114">
        <v>2033</v>
      </c>
      <c r="G18" s="114">
        <v>1985</v>
      </c>
      <c r="H18" s="140">
        <v>1989</v>
      </c>
      <c r="I18" s="115">
        <v>-76</v>
      </c>
      <c r="J18" s="116">
        <v>-3.8210155857214683</v>
      </c>
      <c r="K18" s="110"/>
      <c r="L18" s="110"/>
      <c r="M18" s="110"/>
      <c r="N18" s="110"/>
      <c r="O18" s="110"/>
    </row>
    <row r="19" spans="1:15" s="110" customFormat="1" ht="24.95" customHeight="1" x14ac:dyDescent="0.2">
      <c r="A19" s="193" t="s">
        <v>146</v>
      </c>
      <c r="B19" s="199" t="s">
        <v>147</v>
      </c>
      <c r="C19" s="113">
        <v>8.8728136471604397</v>
      </c>
      <c r="D19" s="115">
        <v>8218</v>
      </c>
      <c r="E19" s="114">
        <v>8088</v>
      </c>
      <c r="F19" s="114">
        <v>7979</v>
      </c>
      <c r="G19" s="114">
        <v>7936</v>
      </c>
      <c r="H19" s="140">
        <v>7875</v>
      </c>
      <c r="I19" s="115">
        <v>343</v>
      </c>
      <c r="J19" s="116">
        <v>4.3555555555555552</v>
      </c>
    </row>
    <row r="20" spans="1:15" s="287" customFormat="1" ht="24.95" customHeight="1" x14ac:dyDescent="0.2">
      <c r="A20" s="193" t="s">
        <v>148</v>
      </c>
      <c r="B20" s="199" t="s">
        <v>149</v>
      </c>
      <c r="C20" s="113">
        <v>2.2802850356294537</v>
      </c>
      <c r="D20" s="115">
        <v>2112</v>
      </c>
      <c r="E20" s="114">
        <v>2102</v>
      </c>
      <c r="F20" s="114">
        <v>2151</v>
      </c>
      <c r="G20" s="114">
        <v>2103</v>
      </c>
      <c r="H20" s="140">
        <v>2056</v>
      </c>
      <c r="I20" s="115">
        <v>56</v>
      </c>
      <c r="J20" s="116">
        <v>2.7237354085603114</v>
      </c>
      <c r="K20" s="110"/>
      <c r="L20" s="110"/>
      <c r="M20" s="110"/>
      <c r="N20" s="110"/>
      <c r="O20" s="110"/>
    </row>
    <row r="21" spans="1:15" s="110" customFormat="1" ht="24.95" customHeight="1" x14ac:dyDescent="0.2">
      <c r="A21" s="201" t="s">
        <v>150</v>
      </c>
      <c r="B21" s="202" t="s">
        <v>151</v>
      </c>
      <c r="C21" s="113">
        <v>4.2809328438782117</v>
      </c>
      <c r="D21" s="115">
        <v>3965</v>
      </c>
      <c r="E21" s="114">
        <v>4116</v>
      </c>
      <c r="F21" s="114">
        <v>4201</v>
      </c>
      <c r="G21" s="114">
        <v>4197</v>
      </c>
      <c r="H21" s="140">
        <v>4055</v>
      </c>
      <c r="I21" s="115">
        <v>-90</v>
      </c>
      <c r="J21" s="116">
        <v>-2.219482120838471</v>
      </c>
    </row>
    <row r="22" spans="1:15" s="110" customFormat="1" ht="24.95" customHeight="1" x14ac:dyDescent="0.2">
      <c r="A22" s="201" t="s">
        <v>152</v>
      </c>
      <c r="B22" s="199" t="s">
        <v>153</v>
      </c>
      <c r="C22" s="113">
        <v>5.6704815374649105</v>
      </c>
      <c r="D22" s="115">
        <v>5252</v>
      </c>
      <c r="E22" s="114">
        <v>5204</v>
      </c>
      <c r="F22" s="114">
        <v>5176</v>
      </c>
      <c r="G22" s="114">
        <v>4993</v>
      </c>
      <c r="H22" s="140">
        <v>4941</v>
      </c>
      <c r="I22" s="115">
        <v>311</v>
      </c>
      <c r="J22" s="116">
        <v>6.2942724144909938</v>
      </c>
    </row>
    <row r="23" spans="1:15" s="110" customFormat="1" ht="24.95" customHeight="1" x14ac:dyDescent="0.2">
      <c r="A23" s="193" t="s">
        <v>154</v>
      </c>
      <c r="B23" s="199" t="s">
        <v>155</v>
      </c>
      <c r="C23" s="113">
        <v>2.6743683869574606</v>
      </c>
      <c r="D23" s="115">
        <v>2477</v>
      </c>
      <c r="E23" s="114">
        <v>2502</v>
      </c>
      <c r="F23" s="114">
        <v>2512</v>
      </c>
      <c r="G23" s="114">
        <v>2447</v>
      </c>
      <c r="H23" s="140">
        <v>2443</v>
      </c>
      <c r="I23" s="115">
        <v>34</v>
      </c>
      <c r="J23" s="116">
        <v>1.3917314776913632</v>
      </c>
    </row>
    <row r="24" spans="1:15" s="110" customFormat="1" ht="24.95" customHeight="1" x14ac:dyDescent="0.2">
      <c r="A24" s="193" t="s">
        <v>156</v>
      </c>
      <c r="B24" s="199" t="s">
        <v>221</v>
      </c>
      <c r="C24" s="113">
        <v>12.815806521269705</v>
      </c>
      <c r="D24" s="115">
        <v>11870</v>
      </c>
      <c r="E24" s="114">
        <v>11837</v>
      </c>
      <c r="F24" s="114">
        <v>11697</v>
      </c>
      <c r="G24" s="114">
        <v>11467</v>
      </c>
      <c r="H24" s="140">
        <v>11400</v>
      </c>
      <c r="I24" s="115">
        <v>470</v>
      </c>
      <c r="J24" s="116">
        <v>4.1228070175438596</v>
      </c>
    </row>
    <row r="25" spans="1:15" s="110" customFormat="1" ht="24.95" customHeight="1" x14ac:dyDescent="0.2">
      <c r="A25" s="193" t="s">
        <v>222</v>
      </c>
      <c r="B25" s="204" t="s">
        <v>159</v>
      </c>
      <c r="C25" s="113">
        <v>3.2142085942561001</v>
      </c>
      <c r="D25" s="115">
        <v>2977</v>
      </c>
      <c r="E25" s="114">
        <v>3222</v>
      </c>
      <c r="F25" s="114">
        <v>3218</v>
      </c>
      <c r="G25" s="114">
        <v>3387</v>
      </c>
      <c r="H25" s="140">
        <v>3261</v>
      </c>
      <c r="I25" s="115">
        <v>-284</v>
      </c>
      <c r="J25" s="116">
        <v>-8.7089849739343759</v>
      </c>
    </row>
    <row r="26" spans="1:15" s="110" customFormat="1" ht="24.95" customHeight="1" x14ac:dyDescent="0.2">
      <c r="A26" s="201">
        <v>782.78300000000002</v>
      </c>
      <c r="B26" s="203" t="s">
        <v>160</v>
      </c>
      <c r="C26" s="113">
        <v>1.5493413949470956</v>
      </c>
      <c r="D26" s="115">
        <v>1435</v>
      </c>
      <c r="E26" s="114">
        <v>1338</v>
      </c>
      <c r="F26" s="114">
        <v>1425</v>
      </c>
      <c r="G26" s="114">
        <v>1222</v>
      </c>
      <c r="H26" s="140">
        <v>1237</v>
      </c>
      <c r="I26" s="115">
        <v>198</v>
      </c>
      <c r="J26" s="116">
        <v>16.006467259498788</v>
      </c>
    </row>
    <row r="27" spans="1:15" s="110" customFormat="1" ht="24.95" customHeight="1" x14ac:dyDescent="0.2">
      <c r="A27" s="193" t="s">
        <v>161</v>
      </c>
      <c r="B27" s="199" t="s">
        <v>223</v>
      </c>
      <c r="C27" s="113">
        <v>4.4493629885553876</v>
      </c>
      <c r="D27" s="115">
        <v>4121</v>
      </c>
      <c r="E27" s="114">
        <v>4129</v>
      </c>
      <c r="F27" s="114">
        <v>4091</v>
      </c>
      <c r="G27" s="114">
        <v>3952</v>
      </c>
      <c r="H27" s="140">
        <v>3952</v>
      </c>
      <c r="I27" s="115">
        <v>169</v>
      </c>
      <c r="J27" s="116">
        <v>4.2763157894736841</v>
      </c>
    </row>
    <row r="28" spans="1:15" s="110" customFormat="1" ht="24.95" customHeight="1" x14ac:dyDescent="0.2">
      <c r="A28" s="193" t="s">
        <v>163</v>
      </c>
      <c r="B28" s="199" t="s">
        <v>164</v>
      </c>
      <c r="C28" s="113">
        <v>10.096091556899157</v>
      </c>
      <c r="D28" s="115">
        <v>9351</v>
      </c>
      <c r="E28" s="114">
        <v>9486</v>
      </c>
      <c r="F28" s="114">
        <v>9438</v>
      </c>
      <c r="G28" s="114">
        <v>9367</v>
      </c>
      <c r="H28" s="140">
        <v>9272</v>
      </c>
      <c r="I28" s="115">
        <v>79</v>
      </c>
      <c r="J28" s="116">
        <v>0.85202761000862814</v>
      </c>
    </row>
    <row r="29" spans="1:15" s="110" customFormat="1" ht="24.95" customHeight="1" x14ac:dyDescent="0.2">
      <c r="A29" s="193">
        <v>86</v>
      </c>
      <c r="B29" s="199" t="s">
        <v>165</v>
      </c>
      <c r="C29" s="113">
        <v>21.703735694234506</v>
      </c>
      <c r="D29" s="115">
        <v>20102</v>
      </c>
      <c r="E29" s="114">
        <v>20236</v>
      </c>
      <c r="F29" s="114">
        <v>20063</v>
      </c>
      <c r="G29" s="114">
        <v>20070</v>
      </c>
      <c r="H29" s="140">
        <v>20055</v>
      </c>
      <c r="I29" s="115">
        <v>47</v>
      </c>
      <c r="J29" s="116">
        <v>0.23435552231363749</v>
      </c>
    </row>
    <row r="30" spans="1:15" s="110" customFormat="1" ht="24.95" customHeight="1" x14ac:dyDescent="0.2">
      <c r="A30" s="193">
        <v>87.88</v>
      </c>
      <c r="B30" s="204" t="s">
        <v>166</v>
      </c>
      <c r="C30" s="113">
        <v>5.1759879075793567</v>
      </c>
      <c r="D30" s="115">
        <v>4794</v>
      </c>
      <c r="E30" s="114">
        <v>4829</v>
      </c>
      <c r="F30" s="114">
        <v>4774</v>
      </c>
      <c r="G30" s="114">
        <v>4733</v>
      </c>
      <c r="H30" s="140">
        <v>4743</v>
      </c>
      <c r="I30" s="115">
        <v>51</v>
      </c>
      <c r="J30" s="116">
        <v>1.075268817204301</v>
      </c>
    </row>
    <row r="31" spans="1:15" s="110" customFormat="1" ht="24.95" customHeight="1" x14ac:dyDescent="0.2">
      <c r="A31" s="193" t="s">
        <v>167</v>
      </c>
      <c r="B31" s="199" t="s">
        <v>168</v>
      </c>
      <c r="C31" s="113">
        <v>3.7292161520190024</v>
      </c>
      <c r="D31" s="115">
        <v>3454</v>
      </c>
      <c r="E31" s="114">
        <v>3467</v>
      </c>
      <c r="F31" s="114">
        <v>3410</v>
      </c>
      <c r="G31" s="114">
        <v>3382</v>
      </c>
      <c r="H31" s="140">
        <v>3345</v>
      </c>
      <c r="I31" s="115">
        <v>109</v>
      </c>
      <c r="J31" s="116">
        <v>3.2585949177877427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0.11876484560570071</v>
      </c>
      <c r="D34" s="115">
        <v>110</v>
      </c>
      <c r="E34" s="114">
        <v>87</v>
      </c>
      <c r="F34" s="114">
        <v>129</v>
      </c>
      <c r="G34" s="114">
        <v>132</v>
      </c>
      <c r="H34" s="140">
        <v>109</v>
      </c>
      <c r="I34" s="115">
        <v>1</v>
      </c>
      <c r="J34" s="116">
        <v>0.91743119266055051</v>
      </c>
    </row>
    <row r="35" spans="1:10" s="110" customFormat="1" ht="24.95" customHeight="1" x14ac:dyDescent="0.2">
      <c r="A35" s="292" t="s">
        <v>171</v>
      </c>
      <c r="B35" s="293" t="s">
        <v>172</v>
      </c>
      <c r="C35" s="113">
        <v>13.36860289354351</v>
      </c>
      <c r="D35" s="115">
        <v>12382</v>
      </c>
      <c r="E35" s="114">
        <v>12428</v>
      </c>
      <c r="F35" s="114">
        <v>12521</v>
      </c>
      <c r="G35" s="114">
        <v>12394</v>
      </c>
      <c r="H35" s="140">
        <v>12427</v>
      </c>
      <c r="I35" s="115">
        <v>-45</v>
      </c>
      <c r="J35" s="116">
        <v>-0.36211475014082239</v>
      </c>
    </row>
    <row r="36" spans="1:10" s="110" customFormat="1" ht="24.95" customHeight="1" x14ac:dyDescent="0.2">
      <c r="A36" s="294" t="s">
        <v>173</v>
      </c>
      <c r="B36" s="295" t="s">
        <v>174</v>
      </c>
      <c r="C36" s="125">
        <v>86.512632260850793</v>
      </c>
      <c r="D36" s="143">
        <v>80128</v>
      </c>
      <c r="E36" s="144">
        <v>80556</v>
      </c>
      <c r="F36" s="144">
        <v>80135</v>
      </c>
      <c r="G36" s="144">
        <v>79256</v>
      </c>
      <c r="H36" s="145">
        <v>78635</v>
      </c>
      <c r="I36" s="143">
        <v>1493</v>
      </c>
      <c r="J36" s="146">
        <v>1.8986456412538946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2020-09-25T10:02:56Z</dcterms:created>
  <dcterms:modified xsi:type="dcterms:W3CDTF">2020-09-28T08:09:56Z</dcterms:modified>
</cp:coreProperties>
</file>