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s="1"/>
  <c r="J74" i="24"/>
  <c r="G74" i="24"/>
  <c r="F74" i="24"/>
  <c r="E74" i="24"/>
  <c r="L73" i="24"/>
  <c r="H73" i="24" s="1"/>
  <c r="G73" i="24"/>
  <c r="F73" i="24"/>
  <c r="E73" i="24"/>
  <c r="L72" i="24"/>
  <c r="H72" i="24" s="1"/>
  <c r="I72" i="24" s="1"/>
  <c r="J72" i="24"/>
  <c r="G72" i="24"/>
  <c r="F72" i="24"/>
  <c r="E72" i="24"/>
  <c r="L71" i="24"/>
  <c r="H71" i="24" s="1"/>
  <c r="I71" i="24" s="1"/>
  <c r="G71" i="24"/>
  <c r="F71" i="24"/>
  <c r="E71" i="24"/>
  <c r="L70" i="24"/>
  <c r="H70" i="24" s="1"/>
  <c r="I70" i="24" s="1"/>
  <c r="J70" i="24"/>
  <c r="G70" i="24"/>
  <c r="F70" i="24"/>
  <c r="E70" i="24"/>
  <c r="L69" i="24"/>
  <c r="H69" i="24" s="1"/>
  <c r="G69" i="24"/>
  <c r="F69" i="24"/>
  <c r="E69" i="24"/>
  <c r="L68" i="24"/>
  <c r="H68" i="24" s="1"/>
  <c r="I68" i="24" s="1"/>
  <c r="J68" i="24"/>
  <c r="G68" i="24"/>
  <c r="F68" i="24"/>
  <c r="E68" i="24"/>
  <c r="L67" i="24"/>
  <c r="H67" i="24" s="1"/>
  <c r="I67" i="24" s="1"/>
  <c r="G67" i="24"/>
  <c r="F67" i="24"/>
  <c r="E67" i="24"/>
  <c r="L66" i="24"/>
  <c r="H66" i="24" s="1"/>
  <c r="I66" i="24" s="1"/>
  <c r="G66" i="24"/>
  <c r="F66" i="24"/>
  <c r="E66" i="24"/>
  <c r="L65" i="24"/>
  <c r="H65" i="24" s="1"/>
  <c r="G65" i="24"/>
  <c r="F65" i="24"/>
  <c r="E65" i="24"/>
  <c r="L64" i="24"/>
  <c r="H64" i="24" s="1"/>
  <c r="I64" i="24" s="1"/>
  <c r="J64" i="24"/>
  <c r="G64" i="24"/>
  <c r="F64" i="24"/>
  <c r="E64" i="24"/>
  <c r="L63" i="24"/>
  <c r="H63" i="24" s="1"/>
  <c r="I63" i="24" s="1"/>
  <c r="G63" i="24"/>
  <c r="F63" i="24"/>
  <c r="E63" i="24"/>
  <c r="L62" i="24"/>
  <c r="H62" i="24" s="1"/>
  <c r="I62" i="24" s="1"/>
  <c r="G62" i="24"/>
  <c r="F62" i="24"/>
  <c r="E62" i="24"/>
  <c r="L61" i="24"/>
  <c r="H61" i="24" s="1"/>
  <c r="G61" i="24"/>
  <c r="F61" i="24"/>
  <c r="E61" i="24"/>
  <c r="L60" i="24"/>
  <c r="H60" i="24" s="1"/>
  <c r="I60" i="24" s="1"/>
  <c r="J60" i="24"/>
  <c r="G60" i="24"/>
  <c r="F60" i="24"/>
  <c r="E60" i="24"/>
  <c r="L59" i="24"/>
  <c r="H59" i="24" s="1"/>
  <c r="I59" i="24" s="1"/>
  <c r="G59" i="24"/>
  <c r="F59" i="24"/>
  <c r="E59" i="24"/>
  <c r="L58" i="24"/>
  <c r="H58" i="24" s="1"/>
  <c r="I58" i="24" s="1"/>
  <c r="G58" i="24"/>
  <c r="F58" i="24"/>
  <c r="E58" i="24"/>
  <c r="L57" i="24"/>
  <c r="H57" i="24" s="1"/>
  <c r="G57" i="24"/>
  <c r="F57" i="24"/>
  <c r="E57" i="24"/>
  <c r="L56" i="24"/>
  <c r="H56" i="24" s="1"/>
  <c r="I56" i="24" s="1"/>
  <c r="J56" i="24"/>
  <c r="G56" i="24"/>
  <c r="F56" i="24"/>
  <c r="E56" i="24"/>
  <c r="L55" i="24"/>
  <c r="H55" i="24" s="1"/>
  <c r="I55" i="24" s="1"/>
  <c r="G55" i="24"/>
  <c r="F55" i="24"/>
  <c r="E55" i="24"/>
  <c r="L54" i="24"/>
  <c r="H54" i="24" s="1"/>
  <c r="I54" i="24" s="1"/>
  <c r="G54" i="24"/>
  <c r="F54" i="24"/>
  <c r="E54" i="24"/>
  <c r="L53" i="24"/>
  <c r="H53" i="24" s="1"/>
  <c r="G53" i="24"/>
  <c r="F53" i="24"/>
  <c r="E53" i="24"/>
  <c r="L52" i="24"/>
  <c r="H52" i="24" s="1"/>
  <c r="I52" i="24" s="1"/>
  <c r="J52" i="24"/>
  <c r="G52" i="24"/>
  <c r="F52" i="24"/>
  <c r="E52" i="24"/>
  <c r="L51" i="24"/>
  <c r="H51" i="24" s="1"/>
  <c r="I51" i="24" s="1"/>
  <c r="G51" i="24"/>
  <c r="F51" i="24"/>
  <c r="E51" i="24"/>
  <c r="L44" i="24"/>
  <c r="K44" i="24"/>
  <c r="I44" i="24"/>
  <c r="H44" i="24"/>
  <c r="G44" i="24"/>
  <c r="D44" i="24"/>
  <c r="C44" i="24"/>
  <c r="M44" i="24" s="1"/>
  <c r="B44" i="24"/>
  <c r="J44" i="24" s="1"/>
  <c r="M43" i="24"/>
  <c r="K43" i="24"/>
  <c r="H43" i="24"/>
  <c r="F43" i="24"/>
  <c r="D43" i="24"/>
  <c r="C43" i="24"/>
  <c r="L43" i="24" s="1"/>
  <c r="B43" i="24"/>
  <c r="J43" i="24" s="1"/>
  <c r="L42" i="24"/>
  <c r="K42" i="24"/>
  <c r="I42" i="24"/>
  <c r="H42" i="24"/>
  <c r="G42" i="24"/>
  <c r="D42" i="24"/>
  <c r="C42" i="24"/>
  <c r="M42" i="24" s="1"/>
  <c r="B42" i="24"/>
  <c r="J42" i="24" s="1"/>
  <c r="K41" i="24"/>
  <c r="H41" i="24"/>
  <c r="F41" i="24"/>
  <c r="D41" i="24"/>
  <c r="C41" i="24"/>
  <c r="B41" i="24"/>
  <c r="J41" i="24" s="1"/>
  <c r="L40" i="24"/>
  <c r="K40" i="24"/>
  <c r="I40" i="24"/>
  <c r="H40" i="24"/>
  <c r="G40" i="24"/>
  <c r="D40" i="24"/>
  <c r="C40" i="24"/>
  <c r="M40" i="24" s="1"/>
  <c r="B40" i="24"/>
  <c r="J40" i="24" s="1"/>
  <c r="M36" i="24"/>
  <c r="L36" i="24"/>
  <c r="K36" i="24"/>
  <c r="J36" i="24"/>
  <c r="I36" i="24"/>
  <c r="H36" i="24"/>
  <c r="G36" i="24"/>
  <c r="F36" i="24"/>
  <c r="E36" i="24"/>
  <c r="D36" i="24"/>
  <c r="K57" i="15"/>
  <c r="L57" i="15" s="1"/>
  <c r="C45" i="24"/>
  <c r="C38" i="24"/>
  <c r="C37" i="24"/>
  <c r="C35" i="24"/>
  <c r="C34" i="24"/>
  <c r="C33" i="24"/>
  <c r="C32" i="24"/>
  <c r="C31" i="24"/>
  <c r="C30" i="24"/>
  <c r="C29" i="24"/>
  <c r="C28" i="24"/>
  <c r="C27" i="24"/>
  <c r="C26" i="24"/>
  <c r="C25" i="24"/>
  <c r="C24" i="24"/>
  <c r="C23" i="24"/>
  <c r="C22" i="24"/>
  <c r="C21" i="24"/>
  <c r="C20" i="24"/>
  <c r="C19" i="24"/>
  <c r="C18" i="24"/>
  <c r="C17" i="24"/>
  <c r="C16" i="24"/>
  <c r="I16" i="24" s="1"/>
  <c r="C15" i="24"/>
  <c r="I15" i="24" s="1"/>
  <c r="C9" i="24"/>
  <c r="C8" i="24"/>
  <c r="C7" i="24"/>
  <c r="E7" i="24" s="1"/>
  <c r="B38" i="24"/>
  <c r="B37" i="24"/>
  <c r="B35" i="24"/>
  <c r="J35" i="24" s="1"/>
  <c r="B34" i="24"/>
  <c r="F34" i="24" s="1"/>
  <c r="B33" i="24"/>
  <c r="B32" i="24"/>
  <c r="B31" i="24"/>
  <c r="B30" i="24"/>
  <c r="B29" i="24"/>
  <c r="B28" i="24"/>
  <c r="B27" i="24"/>
  <c r="B26" i="24"/>
  <c r="F26" i="24" s="1"/>
  <c r="B25" i="24"/>
  <c r="B24" i="24"/>
  <c r="B23" i="24"/>
  <c r="J23" i="24" s="1"/>
  <c r="B22" i="24"/>
  <c r="B21" i="24"/>
  <c r="B20" i="24"/>
  <c r="B19" i="24"/>
  <c r="B18" i="24"/>
  <c r="B17" i="24"/>
  <c r="B16" i="24"/>
  <c r="B15" i="24"/>
  <c r="B9" i="24"/>
  <c r="F9" i="24" s="1"/>
  <c r="B8" i="24"/>
  <c r="B7" i="24"/>
  <c r="D25" i="24" l="1"/>
  <c r="H25" i="24"/>
  <c r="K25" i="24"/>
  <c r="J25" i="24"/>
  <c r="F25" i="24"/>
  <c r="K28" i="24"/>
  <c r="H28" i="24"/>
  <c r="D28" i="24"/>
  <c r="J28" i="24"/>
  <c r="F28" i="24"/>
  <c r="D29" i="24"/>
  <c r="H29" i="24"/>
  <c r="K29" i="24"/>
  <c r="J29" i="24"/>
  <c r="F29" i="24"/>
  <c r="K16" i="24"/>
  <c r="H16" i="24"/>
  <c r="D16" i="24"/>
  <c r="F16" i="24"/>
  <c r="J16" i="24"/>
  <c r="D33" i="24"/>
  <c r="H33" i="24"/>
  <c r="K33" i="24"/>
  <c r="J33" i="24"/>
  <c r="F33" i="24"/>
  <c r="F37" i="24"/>
  <c r="J37" i="24"/>
  <c r="D37" i="24"/>
  <c r="H37" i="24"/>
  <c r="K37" i="24"/>
  <c r="K22" i="24"/>
  <c r="H22" i="24"/>
  <c r="D22" i="24"/>
  <c r="J22" i="24"/>
  <c r="F22" i="24"/>
  <c r="K30" i="24"/>
  <c r="H30" i="24"/>
  <c r="D30" i="24"/>
  <c r="J30" i="24"/>
  <c r="F30" i="24"/>
  <c r="K32" i="24"/>
  <c r="H32" i="24"/>
  <c r="D32" i="24"/>
  <c r="J32" i="24"/>
  <c r="F32" i="24"/>
  <c r="K20" i="24"/>
  <c r="H20" i="24"/>
  <c r="D20" i="24"/>
  <c r="J20" i="24"/>
  <c r="F20" i="24"/>
  <c r="K38" i="24"/>
  <c r="J38" i="24"/>
  <c r="F38" i="24"/>
  <c r="H38" i="24"/>
  <c r="D38" i="24"/>
  <c r="D17" i="24"/>
  <c r="H17" i="24"/>
  <c r="F17" i="24"/>
  <c r="K17" i="24"/>
  <c r="J17" i="24"/>
  <c r="B14" i="24"/>
  <c r="B6" i="24"/>
  <c r="K24" i="24"/>
  <c r="H24" i="24"/>
  <c r="D24" i="24"/>
  <c r="J24" i="24"/>
  <c r="F24" i="24"/>
  <c r="G9" i="24"/>
  <c r="L9" i="24"/>
  <c r="M9" i="24"/>
  <c r="I9" i="24"/>
  <c r="E9" i="24"/>
  <c r="D7" i="24"/>
  <c r="H7" i="24"/>
  <c r="K7" i="24"/>
  <c r="J7" i="24"/>
  <c r="F7" i="24"/>
  <c r="D21" i="24"/>
  <c r="H21" i="24"/>
  <c r="K21" i="24"/>
  <c r="J21" i="24"/>
  <c r="F21" i="24"/>
  <c r="B45" i="24"/>
  <c r="B39" i="24"/>
  <c r="L8" i="24"/>
  <c r="M8" i="24"/>
  <c r="I8" i="24"/>
  <c r="G8" i="24"/>
  <c r="E8" i="24"/>
  <c r="D15" i="24"/>
  <c r="H15" i="24"/>
  <c r="K15" i="24"/>
  <c r="J15" i="24"/>
  <c r="F15" i="24"/>
  <c r="D23" i="24"/>
  <c r="H23" i="24"/>
  <c r="F23" i="24"/>
  <c r="K23" i="24"/>
  <c r="D31" i="24"/>
  <c r="H31" i="24"/>
  <c r="F31" i="24"/>
  <c r="K31" i="24"/>
  <c r="G19" i="24"/>
  <c r="L19" i="24"/>
  <c r="I19" i="24"/>
  <c r="E19" i="24"/>
  <c r="M19" i="24"/>
  <c r="I22" i="24"/>
  <c r="L22" i="24"/>
  <c r="M22" i="24"/>
  <c r="G22" i="24"/>
  <c r="E22" i="24"/>
  <c r="G35" i="24"/>
  <c r="M35" i="24"/>
  <c r="E35" i="24"/>
  <c r="L35" i="24"/>
  <c r="I35" i="24"/>
  <c r="I45" i="24"/>
  <c r="G45" i="24"/>
  <c r="M45" i="24"/>
  <c r="L45" i="24"/>
  <c r="E45" i="24"/>
  <c r="I41" i="24"/>
  <c r="G41" i="24"/>
  <c r="L41" i="24"/>
  <c r="E41" i="24"/>
  <c r="M41" i="24"/>
  <c r="I53" i="24"/>
  <c r="J53" i="24"/>
  <c r="K53" i="24"/>
  <c r="D9" i="24"/>
  <c r="H9" i="24"/>
  <c r="K9" i="24"/>
  <c r="J9" i="24"/>
  <c r="K18" i="24"/>
  <c r="H18" i="24"/>
  <c r="D18" i="24"/>
  <c r="F18" i="24"/>
  <c r="I61" i="24"/>
  <c r="J61" i="24"/>
  <c r="K61" i="24"/>
  <c r="G17" i="24"/>
  <c r="L17" i="24"/>
  <c r="E17" i="24"/>
  <c r="M17" i="24"/>
  <c r="I17" i="24"/>
  <c r="I20" i="24"/>
  <c r="L20" i="24"/>
  <c r="G20" i="24"/>
  <c r="E20" i="24"/>
  <c r="M20" i="24"/>
  <c r="G33" i="24"/>
  <c r="M33" i="24"/>
  <c r="E33" i="24"/>
  <c r="L33" i="24"/>
  <c r="I33" i="24"/>
  <c r="I37" i="24"/>
  <c r="G37" i="24"/>
  <c r="E37" i="24"/>
  <c r="M37" i="24"/>
  <c r="L37" i="24"/>
  <c r="I65" i="24"/>
  <c r="J65" i="24"/>
  <c r="K65" i="24"/>
  <c r="G23" i="24"/>
  <c r="M23" i="24"/>
  <c r="E23" i="24"/>
  <c r="L23" i="24"/>
  <c r="I23" i="24"/>
  <c r="D19" i="24"/>
  <c r="H19" i="24"/>
  <c r="F19" i="24"/>
  <c r="J19" i="24"/>
  <c r="D27" i="24"/>
  <c r="H27" i="24"/>
  <c r="F27" i="24"/>
  <c r="K27" i="24"/>
  <c r="D35" i="24"/>
  <c r="H35" i="24"/>
  <c r="F35" i="24"/>
  <c r="K35" i="24"/>
  <c r="C14" i="24"/>
  <c r="C6" i="24"/>
  <c r="G27" i="24"/>
  <c r="M27" i="24"/>
  <c r="E27" i="24"/>
  <c r="L27" i="24"/>
  <c r="I27" i="24"/>
  <c r="I30" i="24"/>
  <c r="L30" i="24"/>
  <c r="M30" i="24"/>
  <c r="G30" i="24"/>
  <c r="E30" i="24"/>
  <c r="J27" i="24"/>
  <c r="I69" i="24"/>
  <c r="J69" i="24"/>
  <c r="K69" i="24"/>
  <c r="K26" i="24"/>
  <c r="H26" i="24"/>
  <c r="D26" i="24"/>
  <c r="J26" i="24"/>
  <c r="L16" i="24"/>
  <c r="E16" i="24"/>
  <c r="M16" i="24"/>
  <c r="G16" i="24"/>
  <c r="G21" i="24"/>
  <c r="M21" i="24"/>
  <c r="E21" i="24"/>
  <c r="L21" i="24"/>
  <c r="I21" i="24"/>
  <c r="I24" i="24"/>
  <c r="L24" i="24"/>
  <c r="G24" i="24"/>
  <c r="E24" i="24"/>
  <c r="M24" i="24"/>
  <c r="M38" i="24"/>
  <c r="E38" i="24"/>
  <c r="I38" i="24"/>
  <c r="G38" i="24"/>
  <c r="L38" i="24"/>
  <c r="J18" i="24"/>
  <c r="K34" i="24"/>
  <c r="H34" i="24"/>
  <c r="D34" i="24"/>
  <c r="J34" i="24"/>
  <c r="I32" i="24"/>
  <c r="L32" i="24"/>
  <c r="G32" i="24"/>
  <c r="E32" i="24"/>
  <c r="M32" i="24"/>
  <c r="K8" i="24"/>
  <c r="H8" i="24"/>
  <c r="D8" i="24"/>
  <c r="J8" i="24"/>
  <c r="G15" i="24"/>
  <c r="L15" i="24"/>
  <c r="E15" i="24"/>
  <c r="M15" i="24"/>
  <c r="L18" i="24"/>
  <c r="G18" i="24"/>
  <c r="E18" i="24"/>
  <c r="M18" i="24"/>
  <c r="I18" i="24"/>
  <c r="G31" i="24"/>
  <c r="M31" i="24"/>
  <c r="E31" i="24"/>
  <c r="L31" i="24"/>
  <c r="I31" i="24"/>
  <c r="I34" i="24"/>
  <c r="L34" i="24"/>
  <c r="M34" i="24"/>
  <c r="G34" i="24"/>
  <c r="E34" i="24"/>
  <c r="K19" i="24"/>
  <c r="C39" i="24"/>
  <c r="I73" i="24"/>
  <c r="J73" i="24"/>
  <c r="K73" i="24"/>
  <c r="G29" i="24"/>
  <c r="M29" i="24"/>
  <c r="E29" i="24"/>
  <c r="L29" i="24"/>
  <c r="I29" i="24"/>
  <c r="I57" i="24"/>
  <c r="J57" i="24"/>
  <c r="K57" i="24"/>
  <c r="I26" i="24"/>
  <c r="L26" i="24"/>
  <c r="M26" i="24"/>
  <c r="G26" i="24"/>
  <c r="E26" i="24"/>
  <c r="G7" i="24"/>
  <c r="L7" i="24"/>
  <c r="M7" i="24"/>
  <c r="I7" i="24"/>
  <c r="G25" i="24"/>
  <c r="M25" i="24"/>
  <c r="E25" i="24"/>
  <c r="L25" i="24"/>
  <c r="I25" i="24"/>
  <c r="I28" i="24"/>
  <c r="L28" i="24"/>
  <c r="G28" i="24"/>
  <c r="E28" i="24"/>
  <c r="M28" i="24"/>
  <c r="F8" i="24"/>
  <c r="J31" i="24"/>
  <c r="I43" i="24"/>
  <c r="G43" i="24"/>
  <c r="K52" i="24"/>
  <c r="K56" i="24"/>
  <c r="K60" i="24"/>
  <c r="K64" i="24"/>
  <c r="K68" i="24"/>
  <c r="K72" i="24"/>
  <c r="J51" i="24"/>
  <c r="J55" i="24"/>
  <c r="J59" i="24"/>
  <c r="J63" i="24"/>
  <c r="J67" i="24"/>
  <c r="J71" i="24"/>
  <c r="J75" i="24"/>
  <c r="E43" i="24"/>
  <c r="K51" i="24"/>
  <c r="K55" i="24"/>
  <c r="K59" i="24"/>
  <c r="K63" i="24"/>
  <c r="K67" i="24"/>
  <c r="K71" i="24"/>
  <c r="K75" i="24"/>
  <c r="J54" i="24"/>
  <c r="J58" i="24"/>
  <c r="J62" i="24"/>
  <c r="J66" i="24"/>
  <c r="I77" i="24"/>
  <c r="K54" i="24"/>
  <c r="K58" i="24"/>
  <c r="K62" i="24"/>
  <c r="K66" i="24"/>
  <c r="K70" i="24"/>
  <c r="K74" i="24"/>
  <c r="F40" i="24"/>
  <c r="F42" i="24"/>
  <c r="F44" i="24"/>
  <c r="E40" i="24"/>
  <c r="E42" i="24"/>
  <c r="E44" i="24"/>
  <c r="L6" i="24" l="1"/>
  <c r="M6" i="24"/>
  <c r="I6" i="24"/>
  <c r="G6" i="24"/>
  <c r="E6" i="24"/>
  <c r="K77" i="24"/>
  <c r="J77" i="24"/>
  <c r="L14" i="24"/>
  <c r="E14" i="24"/>
  <c r="M14" i="24"/>
  <c r="I14" i="24"/>
  <c r="G14" i="24"/>
  <c r="K6" i="24"/>
  <c r="H6" i="24"/>
  <c r="D6" i="24"/>
  <c r="J6" i="24"/>
  <c r="F6" i="24"/>
  <c r="I39" i="24"/>
  <c r="G39" i="24"/>
  <c r="M39" i="24"/>
  <c r="L39" i="24"/>
  <c r="E39" i="24"/>
  <c r="K14" i="24"/>
  <c r="H14" i="24"/>
  <c r="D14" i="24"/>
  <c r="J14" i="24"/>
  <c r="F14" i="24"/>
  <c r="F39" i="24"/>
  <c r="J39" i="24"/>
  <c r="K39" i="24"/>
  <c r="H39" i="24"/>
  <c r="D39" i="24"/>
  <c r="I79" i="24"/>
  <c r="H45" i="24"/>
  <c r="F45" i="24"/>
  <c r="J45" i="24"/>
  <c r="K45" i="24"/>
  <c r="D45" i="24"/>
  <c r="J79" i="24" l="1"/>
  <c r="J78" i="24"/>
  <c r="K79" i="24"/>
  <c r="K78" i="24"/>
  <c r="I78" i="24"/>
  <c r="I83" i="24" l="1"/>
  <c r="I82" i="24"/>
  <c r="I81" i="24"/>
</calcChain>
</file>

<file path=xl/sharedStrings.xml><?xml version="1.0" encoding="utf-8"?>
<sst xmlns="http://schemas.openxmlformats.org/spreadsheetml/2006/main" count="1732" uniqueCount="520">
  <si>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</si>
  <si>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</si>
  <si>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</si>
  <si>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</si>
  <si>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</si>
  <si>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</si>
  <si>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</si>
  <si>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</si>
  <si>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</si>
  <si>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</si>
  <si>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</si>
  <si>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</si>
  <si>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</si>
  <si>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Neckar-Odenwald-Kreis (08225)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</si>
  <si>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</si>
  <si>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</si>
  <si>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</si>
  <si>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</si>
  <si>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</si>
  <si>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</si>
  <si>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</si>
  <si>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</si>
  <si>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</si>
  <si>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</si>
  <si>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</si>
  <si>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</si>
  <si>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</si>
  <si>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</si>
  <si>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</si>
  <si>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</si>
  <si>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</si>
  <si>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</si>
  <si>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</si>
  <si>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</si>
  <si>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</si>
  <si>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</si>
  <si>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</si>
  <si>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</si>
  <si>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</si>
  <si>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</si>
  <si>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</si>
  <si>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</si>
  <si>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</si>
  <si>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</si>
  <si>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</si>
  <si>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</si>
  <si>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</si>
  <si>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</si>
  <si>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</si>
  <si>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</si>
  <si>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</si>
  <si>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</si>
  <si>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</si>
  <si>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</si>
  <si>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</si>
  <si>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</si>
  <si>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</si>
  <si>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</si>
  <si>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</si>
  <si>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</si>
  <si>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</si>
  <si>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</si>
  <si>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</si>
  <si>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</si>
  <si>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</si>
  <si>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</si>
  <si>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</si>
  <si>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</si>
  <si>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</si>
  <si>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</si>
  <si>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</si>
  <si>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</si>
  <si>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</si>
  <si>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</si>
  <si>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</si>
  <si>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</si>
  <si>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</si>
  <si>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</si>
  <si>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</si>
  <si>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</si>
  <si>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</si>
  <si>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</si>
  <si>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</si>
  <si>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</si>
  <si>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</si>
  <si>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</si>
  <si>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</si>
  <si>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</si>
  <si>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</si>
  <si>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</si>
  <si>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</si>
  <si>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</si>
  <si>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Neckar-Odenwald-Kreis (08225);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</si>
  <si>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</si>
  <si>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</si>
  <si>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</si>
  <si>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</si>
  <si>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</si>
  <si>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</si>
  <si>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</si>
  <si>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</si>
  <si>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</si>
  <si>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</si>
  <si>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</si>
  <si>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</si>
  <si>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</si>
  <si>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</si>
  <si>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</si>
  <si>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</si>
  <si>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</si>
  <si>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</si>
  <si>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</si>
  <si>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</si>
  <si>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</si>
  <si>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</si>
  <si>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</si>
  <si>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</si>
  <si>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</si>
  <si>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</si>
  <si>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</si>
  <si>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</si>
  <si>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</si>
  <si>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</si>
  <si>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</si>
  <si>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</si>
  <si>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</si>
  <si>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</si>
  <si>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</si>
  <si>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</si>
  <si>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</si>
  <si>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</si>
  <si>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</si>
  <si>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</si>
  <si>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</si>
  <si>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</si>
  <si>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</si>
  <si>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</si>
  <si>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</si>
  <si>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</si>
  <si>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</si>
  <si>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</si>
  <si>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</si>
  <si>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</si>
  <si>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</si>
  <si>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</si>
  <si>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</si>
  <si>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</si>
  <si>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</si>
  <si>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</si>
  <si>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</si>
  <si>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</si>
  <si>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</si>
  <si>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</si>
  <si>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</si>
  <si>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</si>
  <si>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</si>
  <si>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</si>
  <si>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</si>
  <si>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</si>
  <si>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</si>
  <si>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</si>
  <si>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</si>
  <si>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</si>
  <si>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</si>
  <si>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</si>
  <si>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</si>
  <si>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</si>
  <si>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</si>
  <si>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</si>
  <si>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</si>
  <si>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</si>
  <si>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</si>
  <si>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</si>
  <si>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</si>
  <si>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</si>
  <si>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</si>
  <si>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</si>
  <si>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</si>
  <si>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</si>
  <si>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</si>
  <si>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</si>
  <si>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</si>
  <si>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</si>
  <si>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Neckar-Odenwald-Kreis (08225)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</si>
  <si>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</si>
  <si>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</si>
  <si>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</si>
  <si>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</si>
  <si>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</si>
  <si>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</si>
  <si>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</si>
  <si>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</si>
  <si>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</si>
  <si>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</si>
  <si>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</si>
  <si>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</si>
  <si>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</si>
  <si>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</si>
  <si>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</si>
  <si>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</si>
  <si>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</si>
  <si>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</si>
  <si>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</si>
  <si>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</si>
  <si>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</si>
  <si>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</si>
  <si>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</si>
  <si>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</si>
  <si>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</si>
  <si>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</si>
  <si>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</si>
  <si>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</si>
  <si>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</si>
  <si>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</si>
  <si>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</si>
  <si>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</si>
  <si>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</si>
  <si>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</si>
  <si>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</si>
  <si>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</si>
  <si>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</si>
  <si>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</si>
  <si>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</si>
  <si>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</si>
  <si>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</si>
  <si>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</si>
  <si>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</si>
  <si>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</si>
  <si>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</si>
  <si>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</si>
  <si>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</si>
  <si>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</si>
  <si>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</si>
  <si>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</si>
  <si>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</si>
  <si>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</si>
  <si>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</si>
  <si>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</si>
  <si>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</si>
  <si>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</si>
  <si>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</si>
  <si>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</si>
  <si>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</si>
  <si>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</si>
  <si>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</si>
  <si>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</si>
  <si>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</si>
  <si>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</si>
  <si>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</si>
  <si>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</si>
  <si>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</si>
  <si>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</si>
  <si>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</si>
  <si>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</si>
  <si>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</si>
  <si>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</si>
  <si>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</si>
  <si>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</si>
  <si>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</si>
  <si>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</si>
  <si>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</si>
  <si>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</si>
  <si>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</si>
  <si>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</si>
  <si>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</si>
  <si>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</si>
  <si>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</si>
  <si>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</si>
  <si>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</si>
  <si>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</si>
  <si>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</si>
  <si>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</si>
  <si>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</si>
  <si>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</si>
  <si>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</si>
  <si>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</si>
  <si>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</si>
  <si>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</si>
  <si>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</si>
  <si>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</si>
  <si>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</si>
  <si>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</si>
  <si>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</si>
  <si>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</si>
  <si>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</si>
  <si>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</si>
  <si>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</si>
  <si>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</si>
  <si>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</si>
  <si>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</si>
  <si>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</si>
  <si>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</si>
  <si>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</si>
  <si>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</si>
  <si>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</si>
  <si>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</si>
  <si>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</si>
  <si>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</si>
  <si>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</si>
  <si>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</si>
  <si>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</si>
  <si>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</si>
  <si>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</si>
  <si>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</si>
  <si>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</si>
  <si>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</si>
  <si>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</si>
  <si>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</si>
  <si>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</si>
  <si>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</si>
  <si>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</si>
  <si>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</si>
  <si>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</si>
  <si>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</si>
  <si>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</si>
  <si>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</si>
  <si>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</si>
  <si>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</si>
  <si>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</si>
  <si>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</si>
  <si>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</si>
  <si>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</si>
  <si>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</si>
  <si>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</si>
  <si>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</si>
  <si>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</si>
  <si>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</si>
  <si>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</si>
  <si>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</si>
  <si>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</si>
  <si>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</si>
  <si>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</si>
  <si>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</si>
  <si>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</si>
  <si>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</si>
  <si>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</si>
  <si>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</si>
  <si>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</si>
  <si>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</si>
  <si>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</si>
  <si>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</si>
  <si>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</si>
  <si>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</si>
  <si>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</si>
  <si>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</si>
  <si>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</si>
  <si>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</si>
  <si>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</si>
  <si>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</si>
  <si>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</si>
  <si>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</si>
  <si>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</si>
  <si>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</si>
  <si>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</si>
  <si>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</si>
  <si>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</si>
  <si>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</si>
  <si>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</si>
  <si>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</si>
  <si>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</si>
  <si>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</si>
  <si>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</si>
  <si>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</si>
  <si>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</si>
  <si>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</si>
  <si>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</si>
  <si>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</si>
  <si>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</si>
  <si>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</si>
  <si>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</si>
  <si>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</si>
  <si>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</si>
  <si>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</si>
  <si>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Neckar-Odenwald-Kreis (08225);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</si>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</sst>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{B7B996E5-1C93-434A-BE72-D22C73AECC61}</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0A6D-457F-A8E8-840DC7D50434}"/>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{43A3A3CE-F6AF-49C5-8116-21E05BBB8486}</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0A6D-457F-A8E8-840DC7D5043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{42455596-97D5-45F5-BECE-06729C04219A}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0A6D-457F-A8E8-840DC7D5043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{CFF63F90-3B27-4153-8945-85C617642F4E}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A6D-457F-A8E8-840DC7D5043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0.89962121212121215</c:v>
                </c:pt>
                <c:pt idx="1">
                  <c:v>0.77822269034374059</c:v>
                </c:pt>
                <c:pt idx="2">
                  <c:v>1.1186464311118853</c:v>
                </c:pt>
                <c:pt idx="3">
                  <c:v>1.0875687030768</c:v>
                </c:pt>
              </c:numCache>
            </c:numRef>
          </c:val>
          <c:extLst>
            <c:ext xmlns:c16="http://schemas.microsoft.com/office/drawing/2014/chart" uri="{C3380CC4-5D6E-409C-BE32-E72D297353CC}">
              <c16:uniqueId val="{00000004-0A6D-457F-A8E8-840DC7D5043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{5F0B021C-7B6A-4001-BAFF-4F9A45D1B362}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A6D-457F-A8E8-840DC7D5043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{1947D9F8-D5F9-4ACF-BE47-981711D570F2}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A6D-457F-A8E8-840DC7D5043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{A1614B2B-3C81-4EC2-84FA-FC825671CD13}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A6D-457F-A8E8-840DC7D5043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{8242503A-8149-499B-8B3D-0F5E5BEFF2E9}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A6D-457F-A8E8-840DC7D5043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A6D-457F-A8E8-840DC7D5043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A6D-457F-A8E8-840DC7D5043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{055475BF-9F21-4CB8-812E-FFC674C248E6}</c15:txfldGUID>
                      <c15:f>Daten_Diagramme!$E$6</c15:f>
                      <c15:dlblFieldTableCache>
                        <c:ptCount val="1"/>
                        <c:pt idx="0">
                          <c:v>-0.7</c:v>
                        </c:pt>
                      </c15:dlblFieldTableCache>
                    </c15:dlblFTEntry>
                  </c15:dlblFieldTable>
                  <c15:showDataLabelsRange val="0"/>
                </c:ext>
                <c:ext xmlns:c16="http://schemas.microsoft.com/office/drawing/2014/chart" uri="{C3380CC4-5D6E-409C-BE32-E72D297353CC}">
                  <c16:uniqueId val="{00000000-7CD1-4118-BD93-9828C7346D76}"/>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{DF7CE5D6-3339-4BEE-861D-6AB3343A9D68}</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7CD1-4118-BD93-9828C7346D7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{4AF8C6FA-4120-49C8-9AD3-ED567CCE61E0}</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7CD1-4118-BD93-9828C7346D7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{C66D16AB-FC8E-4149-B0DD-B41B7F58AF82}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CD1-4118-BD93-9828C7346D7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-0.74615018256866172</c:v>
                </c:pt>
                <c:pt idx="1">
                  <c:v>-2.6975865719528453</c:v>
                </c:pt>
                <c:pt idx="2">
                  <c:v>-2.7637010795899166</c:v>
                </c:pt>
                <c:pt idx="3">
                  <c:v>-2.8655893304673015</c:v>
                </c:pt>
              </c:numCache>
            </c:numRef>
          </c:val>
          <c:extLst>
            <c:ext xmlns:c16="http://schemas.microsoft.com/office/drawing/2014/chart" uri="{C3380CC4-5D6E-409C-BE32-E72D297353CC}">
              <c16:uniqueId val="{00000004-7CD1-4118-BD93-9828C7346D7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{07D3EA6F-8224-4E86-963A-A8D4D2DBEC76}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CD1-4118-BD93-9828C7346D7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{C6BB983F-3338-49D7-A97F-A68E8A03B906}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CD1-4118-BD93-9828C7346D7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{490958C9-7304-4274-B217-EDA09BEB8FD5}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CD1-4118-BD93-9828C7346D7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{43BFD14B-F228-4FBC-A773-CB377B33F12C}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CD1-4118-BD93-9828C7346D7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CD1-4118-BD93-9828C7346D7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CD1-4118-BD93-9828C7346D7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{A5BD5E9A-0814-4BE4-A674-4E7CC04A448D}</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690B-43FC-8ADD-9E97617EC9F1}"/>
                </c:ext>
              </c:extLst>
            </c:dLbl>
            <c:dLbl>
              <c:idx val="1"/>
              <c:tx>
                <c:strRef>
                  <c:f>Daten_Diagramme!$D$15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{A8DB62B9-C518-4E00-A604-FDD255DFCA25}</c15:txfldGUID>
                      <c15:f>Daten_Diagramme!$D$15</c15:f>
                      <c15:dlblFieldTableCache>
                        <c:ptCount val="1"/>
                        <c:pt idx="0">
                          <c:v>-3.9</c:v>
                        </c:pt>
                      </c15:dlblFieldTableCache>
                    </c15:dlblFTEntry>
                  </c15:dlblFieldTable>
                  <c15:showDataLabelsRange val="0"/>
                </c:ext>
                <c:ext xmlns:c16="http://schemas.microsoft.com/office/drawing/2014/chart" uri="{C3380CC4-5D6E-409C-BE32-E72D297353CC}">
                  <c16:uniqueId val="{00000001-690B-43FC-8ADD-9E97617EC9F1}"/>
                </c:ext>
              </c:extLst>
            </c:dLbl>
            <c:dLbl>
              <c:idx val="2"/>
              <c:tx>
                <c:strRef>
                  <c:f>Daten_Diagramme!$D$16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{98536AEA-FCC2-4F0C-A87D-31B3B2DE37B4}</c15:txfldGUID>
                      <c15:f>Daten_Diagramme!$D$16</c15:f>
                      <c15:dlblFieldTableCache>
                        <c:ptCount val="1"/>
                        <c:pt idx="0">
                          <c:v>2.9</c:v>
                        </c:pt>
                      </c15:dlblFieldTableCache>
                    </c15:dlblFTEntry>
                  </c15:dlblFieldTable>
                  <c15:showDataLabelsRange val="0"/>
                </c:ext>
                <c:ext xmlns:c16="http://schemas.microsoft.com/office/drawing/2014/chart" uri="{C3380CC4-5D6E-409C-BE32-E72D297353CC}">
                  <c16:uniqueId val="{00000002-690B-43FC-8ADD-9E97617EC9F1}"/>
                </c:ext>
              </c:extLst>
            </c:dLbl>
            <c:dLbl>
              <c:idx val="3"/>
              <c:tx>
                <c:strRef>
                  <c:f>Daten_Diagramme!$D$17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{141F80B9-A6AF-4293-A888-A922C8E6D2F1}</c15:txfldGUID>
                      <c15:f>Daten_Diagramme!$D$17</c15:f>
                      <c15:dlblFieldTableCache>
                        <c:ptCount val="1"/>
                        <c:pt idx="0">
                          <c:v>-2.2</c:v>
                        </c:pt>
                      </c15:dlblFieldTableCache>
                    </c15:dlblFTEntry>
                  </c15:dlblFieldTable>
                  <c15:showDataLabelsRange val="0"/>
                </c:ext>
                <c:ext xmlns:c16="http://schemas.microsoft.com/office/drawing/2014/chart" uri="{C3380CC4-5D6E-409C-BE32-E72D297353CC}">
                  <c16:uniqueId val="{00000003-690B-43FC-8ADD-9E97617EC9F1}"/>
                </c:ext>
              </c:extLst>
            </c:dLbl>
            <c:dLbl>
              <c:idx val="4"/>
              <c:tx>
                <c:strRef>
                  <c:f>Daten_Diagramme!$D$18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{96E76987-0B93-4EFE-9D90-A0F3054DD6D4}</c15:txfldGUID>
                      <c15:f>Daten_Diagramme!$D$18</c15:f>
                      <c15:dlblFieldTableCache>
                        <c:ptCount val="1"/>
                        <c:pt idx="0">
                          <c:v>-2.0</c:v>
                        </c:pt>
                      </c15:dlblFieldTableCache>
                    </c15:dlblFTEntry>
                  </c15:dlblFieldTable>
                  <c15:showDataLabelsRange val="0"/>
                </c:ext>
                <c:ext xmlns:c16="http://schemas.microsoft.com/office/drawing/2014/chart" uri="{C3380CC4-5D6E-409C-BE32-E72D297353CC}">
                  <c16:uniqueId val="{00000004-690B-43FC-8ADD-9E97617EC9F1}"/>
                </c:ext>
              </c:extLst>
            </c:dLbl>
            <c:dLbl>
              <c:idx val="5"/>
              <c:tx>
                <c:strRef>
                  <c:f>Daten_Diagramme!$D$19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{70051F38-8EA4-49D5-B0D5-8E70DDCC3443}</c15:txfldGUID>
                      <c15:f>Daten_Diagramme!$D$19</c15:f>
                      <c15:dlblFieldTableCache>
                        <c:ptCount val="1"/>
                        <c:pt idx="0">
                          <c:v>-3.0</c:v>
                        </c:pt>
                      </c15:dlblFieldTableCache>
                    </c15:dlblFTEntry>
                  </c15:dlblFieldTable>
                  <c15:showDataLabelsRange val="0"/>
                </c:ext>
                <c:ext xmlns:c16="http://schemas.microsoft.com/office/drawing/2014/chart" uri="{C3380CC4-5D6E-409C-BE32-E72D297353CC}">
                  <c16:uniqueId val="{00000005-690B-43FC-8ADD-9E97617EC9F1}"/>
                </c:ext>
              </c:extLst>
            </c:dLbl>
            <c:dLbl>
              <c:idx val="6"/>
              <c:tx>
                <c:strRef>
                  <c:f>Daten_Diagramme!$D$20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{15993E68-5E1C-4B91-980D-3E948720AB9D}</c15:txfldGUID>
                      <c15:f>Daten_Diagramme!$D$20</c15:f>
                      <c15:dlblFieldTableCache>
                        <c:ptCount val="1"/>
                        <c:pt idx="0">
                          <c:v>2.0</c:v>
                        </c:pt>
                      </c15:dlblFieldTableCache>
                    </c15:dlblFTEntry>
                  </c15:dlblFieldTable>
                  <c15:showDataLabelsRange val="0"/>
                </c:ext>
                <c:ext xmlns:c16="http://schemas.microsoft.com/office/drawing/2014/chart" uri="{C3380CC4-5D6E-409C-BE32-E72D297353CC}">
                  <c16:uniqueId val="{00000006-690B-43FC-8ADD-9E97617EC9F1}"/>
                </c:ext>
              </c:extLst>
            </c:dLbl>
            <c:dLbl>
              <c:idx val="7"/>
              <c:tx>
                <c:strRef>
                  <c:f>Daten_Diagramme!$D$21</c:f>
                  <c:strCache>
                    <c:ptCount val="1"/>
                    <c:pt idx="0">
                      <c:v>17.4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{000C2066-1FDB-4795-AB43-62C39085F210}</c15:txfldGUID>
                      <c15:f>Daten_Diagramme!$D$21</c15:f>
                      <c15:dlblFieldTableCache>
                        <c:ptCount val="1"/>
                        <c:pt idx="0">
                          <c:v>17.4</c:v>
                        </c:pt>
                      </c15:dlblFieldTableCache>
                    </c15:dlblFTEntry>
                  </c15:dlblFieldTable>
                  <c15:showDataLabelsRange val="0"/>
                </c:ext>
                <c:ext xmlns:c16="http://schemas.microsoft.com/office/drawing/2014/chart" uri="{C3380CC4-5D6E-409C-BE32-E72D297353CC}">
                  <c16:uniqueId val="{00000007-690B-43FC-8ADD-9E97617EC9F1}"/>
                </c:ext>
              </c:extLst>
            </c:dLbl>
            <c:dLbl>
              <c:idx val="8"/>
              <c:tx>
                <c:strRef>
                  <c:f>Daten_Diagramme!$D$22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{1D238DD8-A362-4AB6-8ECD-87CC00334AC0}</c15:txfldGUID>
                      <c15:f>Daten_Diagramme!$D$22</c15:f>
                      <c15:dlblFieldTableCache>
                        <c:ptCount val="1"/>
                        <c:pt idx="0">
                          <c:v>3.2</c:v>
                        </c:pt>
                      </c15:dlblFieldTableCache>
                    </c15:dlblFTEntry>
                  </c15:dlblFieldTable>
                  <c15:showDataLabelsRange val="0"/>
                </c:ext>
                <c:ext xmlns:c16="http://schemas.microsoft.com/office/drawing/2014/chart" uri="{C3380CC4-5D6E-409C-BE32-E72D297353CC}">
                  <c16:uniqueId val="{00000008-690B-43FC-8ADD-9E97617EC9F1}"/>
                </c:ext>
              </c:extLst>
            </c:dLbl>
            <c:dLbl>
              <c:idx val="9"/>
              <c:tx>
                <c:strRef>
                  <c:f>Daten_Diagramme!$D$23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{34D10DBA-FDFA-4C66-91D3-12B1DA84C5C3}</c15:txfldGUID>
                      <c15:f>Daten_Diagramme!$D$23</c15:f>
                      <c15:dlblFieldTableCache>
                        <c:ptCount val="1"/>
                        <c:pt idx="0">
                          <c:v>4.5</c:v>
                        </c:pt>
                      </c15:dlblFieldTableCache>
                    </c15:dlblFTEntry>
                  </c15:dlblFieldTable>
                  <c15:showDataLabelsRange val="0"/>
                </c:ext>
                <c:ext xmlns:c16="http://schemas.microsoft.com/office/drawing/2014/chart" uri="{C3380CC4-5D6E-409C-BE32-E72D297353CC}">
                  <c16:uniqueId val="{00000009-690B-43FC-8ADD-9E97617EC9F1}"/>
                </c:ext>
              </c:extLst>
            </c:dLbl>
            <c:dLbl>
              <c:idx val="10"/>
              <c:tx>
                <c:strRef>
                  <c:f>Daten_Diagramme!$D$24</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{7D6598BD-7B36-4F9A-8176-EC35BE129CE5}</c15:txfldGUID>
                      <c15:f>Daten_Diagramme!$D$24</c15:f>
                      <c15:dlblFieldTableCache>
                        <c:ptCount val="1"/>
                        <c:pt idx="0">
                          <c:v>-4.9</c:v>
                        </c:pt>
                      </c15:dlblFieldTableCache>
                    </c15:dlblFTEntry>
                  </c15:dlblFieldTable>
                  <c15:showDataLabelsRange val="0"/>
                </c:ext>
                <c:ext xmlns:c16="http://schemas.microsoft.com/office/drawing/2014/chart" uri="{C3380CC4-5D6E-409C-BE32-E72D297353CC}">
                  <c16:uniqueId val="{0000000A-690B-43FC-8ADD-9E97617EC9F1}"/>
                </c:ext>
              </c:extLst>
            </c:dLbl>
            <c:dLbl>
              <c:idx val="11"/>
              <c:tx>
                <c:strRef>
                  <c:f>Daten_Diagramme!$D$25</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{6D16ADCD-F0D9-49D6-88D8-E3EB067918B1}</c15:txfldGUID>
                      <c15:f>Daten_Diagramme!$D$25</c15:f>
                      <c15:dlblFieldTableCache>
                        <c:ptCount val="1"/>
                        <c:pt idx="0">
                          <c:v>8.9</c:v>
                        </c:pt>
                      </c15:dlblFieldTableCache>
                    </c15:dlblFTEntry>
                  </c15:dlblFieldTable>
                  <c15:showDataLabelsRange val="0"/>
                </c:ext>
                <c:ext xmlns:c16="http://schemas.microsoft.com/office/drawing/2014/chart" uri="{C3380CC4-5D6E-409C-BE32-E72D297353CC}">
                  <c16:uniqueId val="{0000000B-690B-43FC-8ADD-9E97617EC9F1}"/>
                </c:ext>
              </c:extLst>
            </c:dLbl>
            <c:dLbl>
              <c:idx val="12"/>
              <c:tx>
                <c:strRef>
                  <c:f>Daten_Diagramme!$D$26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{AA3208A0-C35B-47BD-8294-7AABCA258A2E}</c15:txfldGUID>
                      <c15:f>Daten_Diagramme!$D$26</c15:f>
                      <c15:dlblFieldTableCache>
                        <c:ptCount val="1"/>
                        <c:pt idx="0">
                          <c:v>-1.9</c:v>
                        </c:pt>
                      </c15:dlblFieldTableCache>
                    </c15:dlblFTEntry>
                  </c15:dlblFieldTable>
                  <c15:showDataLabelsRange val="0"/>
                </c:ext>
                <c:ext xmlns:c16="http://schemas.microsoft.com/office/drawing/2014/chart" uri="{C3380CC4-5D6E-409C-BE32-E72D297353CC}">
                  <c16:uniqueId val="{0000000C-690B-43FC-8ADD-9E97617EC9F1}"/>
                </c:ext>
              </c:extLst>
            </c:dLbl>
            <c:dLbl>
              <c:idx val="13"/>
              <c:tx>
                <c:strRef>
                  <c:f>Daten_Diagramme!$D$27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{D27945EA-ED98-4600-805E-55456CAAAE12}</c15:txfldGUID>
                      <c15:f>Daten_Diagramme!$D$27</c15:f>
                      <c15:dlblFieldTableCache>
                        <c:ptCount val="1"/>
                        <c:pt idx="0">
                          <c:v>0.1</c:v>
                        </c:pt>
                      </c15:dlblFieldTableCache>
                    </c15:dlblFTEntry>
                  </c15:dlblFieldTable>
                  <c15:showDataLabelsRange val="0"/>
                </c:ext>
                <c:ext xmlns:c16="http://schemas.microsoft.com/office/drawing/2014/chart" uri="{C3380CC4-5D6E-409C-BE32-E72D297353CC}">
                  <c16:uniqueId val="{0000000D-690B-43FC-8ADD-9E97617EC9F1}"/>
                </c:ext>
              </c:extLst>
            </c:dLbl>
            <c:dLbl>
              <c:idx val="14"/>
              <c:tx>
                <c:strRef>
                  <c:f>Daten_Diagramme!$D$28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{1AC6F887-8D4A-4625-BF87-D21D9EFB0970}</c15:txfldGUID>
                      <c15:f>Daten_Diagramme!$D$28</c15:f>
                      <c15:dlblFieldTableCache>
                        <c:ptCount val="1"/>
                        <c:pt idx="0">
                          <c:v>4.3</c:v>
                        </c:pt>
                      </c15:dlblFieldTableCache>
                    </c15:dlblFTEntry>
                  </c15:dlblFieldTable>
                  <c15:showDataLabelsRange val="0"/>
                </c:ext>
                <c:ext xmlns:c16="http://schemas.microsoft.com/office/drawing/2014/chart" uri="{C3380CC4-5D6E-409C-BE32-E72D297353CC}">
                  <c16:uniqueId val="{0000000E-690B-43FC-8ADD-9E97617EC9F1}"/>
                </c:ext>
              </c:extLst>
            </c:dLbl>
            <c:dLbl>
              <c:idx val="15"/>
              <c:tx>
                <c:strRef>
                  <c:f>Daten_Diagramme!$D$29</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{7EACC67C-FB2E-45DD-8FDC-F1E4671F7102}</c15:txfldGUID>
                      <c15:f>Daten_Diagramme!$D$29</c15:f>
                      <c15:dlblFieldTableCache>
                        <c:ptCount val="1"/>
                        <c:pt idx="0">
                          <c:v>-12.5</c:v>
                        </c:pt>
                      </c15:dlblFieldTableCache>
                    </c15:dlblFTEntry>
                  </c15:dlblFieldTable>
                  <c15:showDataLabelsRange val="0"/>
                </c:ext>
                <c:ext xmlns:c16="http://schemas.microsoft.com/office/drawing/2014/chart" uri="{C3380CC4-5D6E-409C-BE32-E72D297353CC}">
                  <c16:uniqueId val="{0000000F-690B-43FC-8ADD-9E97617EC9F1}"/>
                </c:ext>
              </c:extLst>
            </c:dLbl>
            <c:dLbl>
              <c:idx val="16"/>
              <c:tx>
                <c:strRef>
                  <c:f>Daten_Diagramme!$D$30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{6EADDA5E-1635-4274-86B0-DC829C12E5C4}</c15:txfldGUID>
                      <c15:f>Daten_Diagramme!$D$30</c15:f>
                      <c15:dlblFieldTableCache>
                        <c:ptCount val="1"/>
                        <c:pt idx="0">
                          <c:v>0.7</c:v>
                        </c:pt>
                      </c15:dlblFieldTableCache>
                    </c15:dlblFTEntry>
                  </c15:dlblFieldTable>
                  <c15:showDataLabelsRange val="0"/>
                </c:ext>
                <c:ext xmlns:c16="http://schemas.microsoft.com/office/drawing/2014/chart" uri="{C3380CC4-5D6E-409C-BE32-E72D297353CC}">
                  <c16:uniqueId val="{00000010-690B-43FC-8ADD-9E97617EC9F1}"/>
                </c:ext>
              </c:extLst>
            </c:dLbl>
            <c:dLbl>
              <c:idx val="17"/>
              <c:tx>
                <c:strRef>
                  <c:f>Daten_Diagramme!$D$31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{BC91E6D9-8C07-42BF-B22A-0BD72949E86A}</c15:txfldGUID>
                      <c15:f>Daten_Diagramme!$D$31</c15:f>
                      <c15:dlblFieldTableCache>
                        <c:ptCount val="1"/>
                        <c:pt idx="0">
                          <c:v>3.3</c:v>
                        </c:pt>
                      </c15:dlblFieldTableCache>
                    </c15:dlblFTEntry>
                  </c15:dlblFieldTable>
                  <c15:showDataLabelsRange val="0"/>
                </c:ext>
                <c:ext xmlns:c16="http://schemas.microsoft.com/office/drawing/2014/chart" uri="{C3380CC4-5D6E-409C-BE32-E72D297353CC}">
                  <c16:uniqueId val="{00000011-690B-43FC-8ADD-9E97617EC9F1}"/>
                </c:ext>
              </c:extLst>
            </c:dLbl>
            <c:dLbl>
              <c:idx val="18"/>
              <c:tx>
                <c:strRef>
                  <c:f>Daten_Diagramme!$D$32</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{C59E52AF-4DA2-4253-AA1A-48D79D1402B6}</c15:txfldGUID>
                      <c15:f>Daten_Diagramme!$D$32</c15:f>
                      <c15:dlblFieldTableCache>
                        <c:ptCount val="1"/>
                        <c:pt idx="0">
                          <c:v>7.4</c:v>
                        </c:pt>
                      </c15:dlblFieldTableCache>
                    </c15:dlblFTEntry>
                  </c15:dlblFieldTable>
                  <c15:showDataLabelsRange val="0"/>
                </c:ext>
                <c:ext xmlns:c16="http://schemas.microsoft.com/office/drawing/2014/chart" uri="{C3380CC4-5D6E-409C-BE32-E72D297353CC}">
                  <c16:uniqueId val="{00000012-690B-43FC-8ADD-9E97617EC9F1}"/>
                </c:ext>
              </c:extLst>
            </c:dLbl>
            <c:dLbl>
              <c:idx val="19"/>
              <c:tx>
                <c:strRef>
                  <c:f>Daten_Diagramme!$D$33</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{A7CEC468-5D03-4BB4-A774-B5CAF0DB1D7C}</c15:txfldGUID>
                      <c15:f>Daten_Diagramme!$D$33</c15:f>
                      <c15:dlblFieldTableCache>
                        <c:ptCount val="1"/>
                        <c:pt idx="0">
                          <c:v>-3.6</c:v>
                        </c:pt>
                      </c15:dlblFieldTableCache>
                    </c15:dlblFTEntry>
                  </c15:dlblFieldTable>
                  <c15:showDataLabelsRange val="0"/>
                </c:ext>
                <c:ext xmlns:c16="http://schemas.microsoft.com/office/drawing/2014/chart" uri="{C3380CC4-5D6E-409C-BE32-E72D297353CC}">
                  <c16:uniqueId val="{00000013-690B-43FC-8ADD-9E97617EC9F1}"/>
                </c:ext>
              </c:extLst>
            </c:dLbl>
            <c:dLbl>
              <c:idx val="20"/>
              <c:tx>
                <c:strRef>
                  <c:f>Daten_Diagramme!$D$34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{CC7B8022-33C9-4D27-9525-043D401E09FE}</c15:txfldGUID>
                      <c15:f>Daten_Diagramme!$D$34</c15:f>
                      <c15:dlblFieldTableCache>
                        <c:ptCount val="1"/>
                        <c:pt idx="0">
                          <c:v>0.4</c:v>
                        </c:pt>
                      </c15:dlblFieldTableCache>
                    </c15:dlblFTEntry>
                  </c15:dlblFieldTable>
                  <c15:showDataLabelsRange val="0"/>
                </c:ext>
                <c:ext xmlns:c16="http://schemas.microsoft.com/office/drawing/2014/chart" uri="{C3380CC4-5D6E-409C-BE32-E72D297353CC}">
                  <c16:uniqueId val="{00000014-690B-43FC-8ADD-9E97617EC9F1}"/>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{FE26F482-6DCD-4CB9-80E3-2E22072BC807}</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690B-43FC-8ADD-9E97617EC9F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{BF4385B0-4633-4941-95EE-BB0C026F5CC1}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90B-43FC-8ADD-9E97617EC9F1}"/>
                </c:ext>
              </c:extLst>
            </c:dLbl>
            <c:dLbl>
              <c:idx val="23"/>
              <c:tx>
                <c:strRef>
                  <c:f>Daten_Diagramme!$D$37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{49F06F76-6CF6-49C9-AAEF-FA58E34B0C52}</c15:txfldGUID>
                      <c15:f>Daten_Diagramme!$D$37</c15:f>
                      <c15:dlblFieldTableCache>
                        <c:ptCount val="1"/>
                        <c:pt idx="0">
                          <c:v>-3.9</c:v>
                        </c:pt>
                      </c15:dlblFieldTableCache>
                    </c15:dlblFTEntry>
                  </c15:dlblFieldTable>
                  <c15:showDataLabelsRange val="0"/>
                </c:ext>
                <c:ext xmlns:c16="http://schemas.microsoft.com/office/drawing/2014/chart" uri="{C3380CC4-5D6E-409C-BE32-E72D297353CC}">
                  <c16:uniqueId val="{00000017-690B-43FC-8ADD-9E97617EC9F1}"/>
                </c:ext>
              </c:extLst>
            </c:dLbl>
            <c:dLbl>
              <c:idx val="24"/>
              <c:layout>
                <c:manualLayout>
                  <c:x val="4.7769028871392123E-3"/>
                  <c:y val="-4.6876052205785108E-5"/>
                </c:manualLayout>
              </c:layout>
              <c:tx>
                <c:strRef>
                  <c:f>Daten_Diagramme!$D$38</c:f>
                  <c:strCache>
                    <c:ptCount val="1"/>
                    <c:pt idx="0">
                      <c:v>1.0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{0F21835A-FF9D-425F-AFB6-0FF5665BF522}</c15:txfldGUID>
                      <c15:f>Daten_Diagramme!$D$38</c15:f>
                      <c15:dlblFieldTableCache>
                        <c:ptCount val="1"/>
                        <c:pt idx="0">
                          <c:v>1.0</c:v>
                        </c:pt>
                      </c15:dlblFieldTableCache>
                    </c15:dlblFTEntry>
                  </c15:dlblFieldTable>
                  <c15:showDataLabelsRange val="0"/>
                </c:ext>
                <c:ext xmlns:c16="http://schemas.microsoft.com/office/drawing/2014/chart" uri="{C3380CC4-5D6E-409C-BE32-E72D297353CC}">
                  <c16:uniqueId val="{00000018-690B-43FC-8ADD-9E97617EC9F1}"/>
                </c:ext>
              </c:extLst>
            </c:dLbl>
            <c:dLbl>
              <c:idx val="25"/>
              <c:tx>
                <c:strRef>
                  <c:f>Daten_Diagramme!$D$39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{D900BBEB-7EA7-4142-B501-73A553DAAFBE}</c15:txfldGUID>
                      <c15:f>Daten_Diagramme!$D$39</c15:f>
                      <c15:dlblFieldTableCache>
                        <c:ptCount val="1"/>
                        <c:pt idx="0">
                          <c:v>0.9</c:v>
                        </c:pt>
                      </c15:dlblFieldTableCache>
                    </c15:dlblFTEntry>
                  </c15:dlblFieldTable>
                  <c15:showDataLabelsRange val="0"/>
                </c:ext>
                <c:ext xmlns:c16="http://schemas.microsoft.com/office/drawing/2014/chart" uri="{C3380CC4-5D6E-409C-BE32-E72D297353CC}">
                  <c16:uniqueId val="{00000019-690B-43FC-8ADD-9E97617EC9F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{C0A04378-5DD6-4A27-93D5-BC3BC8C530C3}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90B-43FC-8ADD-9E97617EC9F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{A98A2AEF-4B3F-4B1C-A514-0EC27F849280}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90B-43FC-8ADD-9E97617EC9F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{1828449A-ADF7-4911-8354-CC694D07F043}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90B-43FC-8ADD-9E97617EC9F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{1968BD6F-CF4D-4699-ABA9-810DA9981BEB}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90B-43FC-8ADD-9E97617EC9F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{B14A6B06-12D9-4E7C-AA47-66BA3E769DCC}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90B-43FC-8ADD-9E97617EC9F1}"/>
                </c:ext>
              </c:extLst>
            </c:dLbl>
            <c:dLbl>
              <c:idx val="31"/>
              <c:tx>
                <c:strRef>
                  <c:f>Daten_Diagramme!$D$45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{152E1EB0-6578-4CAF-BD4A-1C0AC9521C94}</c15:txfldGUID>
                      <c15:f>Daten_Diagramme!$D$45</c15:f>
                      <c15:dlblFieldTableCache>
                        <c:ptCount val="1"/>
                        <c:pt idx="0">
                          <c:v>0.9</c:v>
                        </c:pt>
                      </c15:dlblFieldTableCache>
                    </c15:dlblFTEntry>
                  </c15:dlblFieldTable>
                  <c15:showDataLabelsRange val="0"/>
                </c:ext>
                <c:ext xmlns:c16="http://schemas.microsoft.com/office/drawing/2014/chart" uri="{C3380CC4-5D6E-409C-BE32-E72D297353CC}">
                  <c16:uniqueId val="{0000001F-690B-43FC-8ADD-9E97617EC9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0.89962121212121215</c:v>
                </c:pt>
                <c:pt idx="1">
                  <c:v>-3.8997214484679668</c:v>
                </c:pt>
                <c:pt idx="2">
                  <c:v>2.8967254408060454</c:v>
                </c:pt>
                <c:pt idx="3">
                  <c:v>-2.1594156875198474</c:v>
                </c:pt>
                <c:pt idx="4">
                  <c:v>-2.0209059233449476</c:v>
                </c:pt>
                <c:pt idx="5">
                  <c:v>-2.9772329246935203</c:v>
                </c:pt>
                <c:pt idx="6">
                  <c:v>1.9836136265631739</c:v>
                </c:pt>
                <c:pt idx="7">
                  <c:v>17.420435510887771</c:v>
                </c:pt>
                <c:pt idx="8">
                  <c:v>3.1552527787737539</c:v>
                </c:pt>
                <c:pt idx="9">
                  <c:v>4.500381388253242</c:v>
                </c:pt>
                <c:pt idx="10">
                  <c:v>-4.8532731376975171</c:v>
                </c:pt>
                <c:pt idx="11">
                  <c:v>8.9171974522292992</c:v>
                </c:pt>
                <c:pt idx="12">
                  <c:v>-1.8943170488534398</c:v>
                </c:pt>
                <c:pt idx="13">
                  <c:v>6.7294751009421269E-2</c:v>
                </c:pt>
                <c:pt idx="14">
                  <c:v>4.3378995433789953</c:v>
                </c:pt>
                <c:pt idx="15">
                  <c:v>-12.453531598513012</c:v>
                </c:pt>
                <c:pt idx="16">
                  <c:v>0.71868583162217659</c:v>
                </c:pt>
                <c:pt idx="17">
                  <c:v>3.2749428789032748</c:v>
                </c:pt>
                <c:pt idx="18">
                  <c:v>7.4283559577677227</c:v>
                </c:pt>
                <c:pt idx="19">
                  <c:v>-3.6255236867547533</c:v>
                </c:pt>
                <c:pt idx="20">
                  <c:v>0.44809559372666169</c:v>
                </c:pt>
                <c:pt idx="21">
                  <c:v>0</c:v>
                </c:pt>
                <c:pt idx="23">
                  <c:v>-3.8997214484679668</c:v>
                </c:pt>
                <c:pt idx="24">
                  <c:v>1.0397459536980127</c:v>
                </c:pt>
                <c:pt idx="25">
                  <c:v>0.861517625371506</c:v>
                </c:pt>
              </c:numCache>
            </c:numRef>
          </c:val>
          <c:extLst>
            <c:ext xmlns:c16="http://schemas.microsoft.com/office/drawing/2014/chart" uri="{C3380CC4-5D6E-409C-BE32-E72D297353CC}">
              <c16:uniqueId val="{00000020-690B-43FC-8ADD-9E97617EC9F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{0FDA8759-EADD-452E-BFE5-F9C956113901}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90B-43FC-8ADD-9E97617EC9F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{B7E9444F-1D76-4043-A178-FCD666DCD4AB}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90B-43FC-8ADD-9E97617EC9F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{94D76E89-AF24-4808-A2A6-210DF4AEC12D}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90B-43FC-8ADD-9E97617EC9F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{52DCFB5C-9D11-456A-BAA8-F6E9F9B49E87}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90B-43FC-8ADD-9E97617EC9F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{6A59FC4E-A68F-4ABA-960E-299AD98CF932}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90B-43FC-8ADD-9E97617EC9F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{C8E1829B-EB3E-4CA8-80C6-45C3B94BF6B9}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90B-43FC-8ADD-9E97617EC9F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{A46C84FD-9A64-44BD-BCBE-9F3D9AFECAAA}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90B-43FC-8ADD-9E97617EC9F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{01B77FDF-5350-4BFE-B995-1DD57C630729}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90B-43FC-8ADD-9E97617EC9F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{60EE1F51-CAA5-4C9E-AD7E-9FE552DB0A59}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90B-43FC-8ADD-9E97617EC9F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{97AA9BD2-0CA0-435C-B4F5-5C5C3D7EE19A}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90B-43FC-8ADD-9E97617EC9F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{DE69C0E5-B2D0-4DE8-9A02-3FA909A4EE9F}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90B-43FC-8ADD-9E97617EC9F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{80AC517C-B28E-4332-9E78-22C89AAA6C6B}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90B-43FC-8ADD-9E97617EC9F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{83650F97-2885-4867-8A19-E661972030EC}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90B-43FC-8ADD-9E97617EC9F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{CAF82577-301D-4F31-A40E-BC1C76AF6DE9}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90B-43FC-8ADD-9E97617EC9F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{6D626316-E76A-4616-A373-6DF6F8054E80}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90B-43FC-8ADD-9E97617EC9F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{2C73CB41-15E2-44A2-9272-C39707BA64A4}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90B-43FC-8ADD-9E97617EC9F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{08C55E12-DE99-432C-A6EE-40658953279A}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90B-43FC-8ADD-9E97617EC9F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{17465208-BABC-4143-B208-FD7BF5C317EE}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90B-43FC-8ADD-9E97617EC9F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{F95D99D6-A48D-45D2-9C70-C4A9F0B1D97D}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90B-43FC-8ADD-9E97617EC9F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{94367BAC-69C6-4E8A-A46B-226139505042}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90B-43FC-8ADD-9E97617EC9F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{6735A8DF-532F-4605-B5F7-F833F406E582}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90B-43FC-8ADD-9E97617EC9F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{6ECC29AD-2B2A-49FE-8B36-3404305D8A6F}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90B-43FC-8ADD-9E97617EC9F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{176202DF-D2DD-4231-87F2-B9250751CF49}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90B-43FC-8ADD-9E97617EC9F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{430734B1-C8E7-44DF-8951-F0FB93D1AE36}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90B-43FC-8ADD-9E97617EC9F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{E71C87FA-1F66-4C1A-876C-2CC99C1F3D96}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90B-43FC-8ADD-9E97617EC9F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{5A2C0E79-56E6-4E32-ADDC-32FA5E287698}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90B-43FC-8ADD-9E97617EC9F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{46F8C915-C3AE-4799-A3B3-C36DD6A05BD7}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90B-43FC-8ADD-9E97617EC9F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{8158BFB1-FD4C-4F57-913C-F79B31D78A70}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90B-43FC-8ADD-9E97617EC9F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{942E55E4-64D9-4B3F-A74C-9131DAF3104D}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90B-43FC-8ADD-9E97617EC9F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{B7CAD54D-D43D-47B8-9F86-665F7606B57C}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90B-43FC-8ADD-9E97617EC9F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{F1DA51A6-CCCD-4A83-A426-4E9EE51CC202}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90B-43FC-8ADD-9E97617EC9F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{6AFDBA17-D657-4E56-AA2E-8016614C781E}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90B-43FC-8ADD-9E97617EC9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90B-43FC-8ADD-9E97617EC9F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90B-43FC-8ADD-9E97617EC9F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{4C11D647-305B-4CB1-B868-5CC7045E4BEA}</c15:txfldGUID>
                      <c15:f>Daten_Diagramme!$E$14</c15:f>
                      <c15:dlblFieldTableCache>
                        <c:ptCount val="1"/>
                        <c:pt idx="0">
                          <c:v>-0.7</c:v>
                        </c:pt>
                      </c15:dlblFieldTableCache>
                    </c15:dlblFTEntry>
                  </c15:dlblFieldTable>
                  <c15:showDataLabelsRange val="0"/>
                </c:ext>
                <c:ext xmlns:c16="http://schemas.microsoft.com/office/drawing/2014/chart" uri="{C3380CC4-5D6E-409C-BE32-E72D297353CC}">
                  <c16:uniqueId val="{00000000-AC2A-4CFA-9144-A5ADC50221D8}"/>
                </c:ext>
              </c:extLst>
            </c:dLbl>
            <c:dLbl>
              <c:idx val="1"/>
              <c:tx>
                <c:strRef>
                  <c:f>Daten_Diagramme!$E$15</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{B393D8A5-793B-434C-A39A-7ACFEF876A68}</c15:txfldGUID>
                      <c15:f>Daten_Diagramme!$E$15</c15:f>
                      <c15:dlblFieldTableCache>
                        <c:ptCount val="1"/>
                        <c:pt idx="0">
                          <c:v>9.6</c:v>
                        </c:pt>
                      </c15:dlblFieldTableCache>
                    </c15:dlblFTEntry>
                  </c15:dlblFieldTable>
                  <c15:showDataLabelsRange val="0"/>
                </c:ext>
                <c:ext xmlns:c16="http://schemas.microsoft.com/office/drawing/2014/chart" uri="{C3380CC4-5D6E-409C-BE32-E72D297353CC}">
                  <c16:uniqueId val="{00000001-AC2A-4CFA-9144-A5ADC50221D8}"/>
                </c:ext>
              </c:extLst>
            </c:dLbl>
            <c:dLbl>
              <c:idx val="2"/>
              <c:tx>
                <c:strRef>
                  <c:f>Daten_Diagramme!$E$16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{64BE6F4C-797C-4041-BE30-8797599D0BD3}</c15:txfldGUID>
                      <c15:f>Daten_Diagramme!$E$16</c15:f>
                      <c15:dlblFieldTableCache>
                        <c:ptCount val="1"/>
                        <c:pt idx="0">
                          <c:v>2.6</c:v>
                        </c:pt>
                      </c15:dlblFieldTableCache>
                    </c15:dlblFTEntry>
                  </c15:dlblFieldTable>
                  <c15:showDataLabelsRange val="0"/>
                </c:ext>
                <c:ext xmlns:c16="http://schemas.microsoft.com/office/drawing/2014/chart" uri="{C3380CC4-5D6E-409C-BE32-E72D297353CC}">
                  <c16:uniqueId val="{00000002-AC2A-4CFA-9144-A5ADC50221D8}"/>
                </c:ext>
              </c:extLst>
            </c:dLbl>
            <c:dLbl>
              <c:idx val="3"/>
              <c:tx>
                <c:strRef>
                  <c:f>Daten_Diagramme!$E$17</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{1EFDD3AB-83A0-4860-8D4B-85D8599BEF44}</c15:txfldGUID>
                      <c15:f>Daten_Diagramme!$E$17</c15:f>
                      <c15:dlblFieldTableCache>
                        <c:ptCount val="1"/>
                        <c:pt idx="0">
                          <c:v>-6.7</c:v>
                        </c:pt>
                      </c15:dlblFieldTableCache>
                    </c15:dlblFTEntry>
                  </c15:dlblFieldTable>
                  <c15:showDataLabelsRange val="0"/>
                </c:ext>
                <c:ext xmlns:c16="http://schemas.microsoft.com/office/drawing/2014/chart" uri="{C3380CC4-5D6E-409C-BE32-E72D297353CC}">
                  <c16:uniqueId val="{00000003-AC2A-4CFA-9144-A5ADC50221D8}"/>
                </c:ext>
              </c:extLst>
            </c:dLbl>
            <c:dLbl>
              <c:idx val="4"/>
              <c:tx>
                <c:strRef>
                  <c:f>Daten_Diagramme!$E$18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{0EC3A857-D1A2-4C76-8AA9-B33AC0D84B50}</c15:txfldGUID>
                      <c15:f>Daten_Diagramme!$E$18</c15:f>
                      <c15:dlblFieldTableCache>
                        <c:ptCount val="1"/>
                        <c:pt idx="0">
                          <c:v>-2.1</c:v>
                        </c:pt>
                      </c15:dlblFieldTableCache>
                    </c15:dlblFTEntry>
                  </c15:dlblFieldTable>
                  <c15:showDataLabelsRange val="0"/>
                </c:ext>
                <c:ext xmlns:c16="http://schemas.microsoft.com/office/drawing/2014/chart" uri="{C3380CC4-5D6E-409C-BE32-E72D297353CC}">
                  <c16:uniqueId val="{00000004-AC2A-4CFA-9144-A5ADC50221D8}"/>
                </c:ext>
              </c:extLst>
            </c:dLbl>
            <c:dLbl>
              <c:idx val="5"/>
              <c:tx>
                <c:strRef>
                  <c:f>Daten_Diagramme!$E$19</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{71055880-907C-4D44-8C57-DA58C69F0C66}</c15:txfldGUID>
                      <c15:f>Daten_Diagramme!$E$19</c15:f>
                      <c15:dlblFieldTableCache>
                        <c:ptCount val="1"/>
                        <c:pt idx="0">
                          <c:v>-10.3</c:v>
                        </c:pt>
                      </c15:dlblFieldTableCache>
                    </c15:dlblFTEntry>
                  </c15:dlblFieldTable>
                  <c15:showDataLabelsRange val="0"/>
                </c:ext>
                <c:ext xmlns:c16="http://schemas.microsoft.com/office/drawing/2014/chart" uri="{C3380CC4-5D6E-409C-BE32-E72D297353CC}">
                  <c16:uniqueId val="{00000005-AC2A-4CFA-9144-A5ADC50221D8}"/>
                </c:ext>
              </c:extLst>
            </c:dLbl>
            <c:dLbl>
              <c:idx val="6"/>
              <c:tx>
                <c:strRef>
                  <c:f>Daten_Diagramme!$E$20</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{0CB40EC1-D8F3-4D45-A669-20A9EA18BBBF}</c15:txfldGUID>
                      <c15:f>Daten_Diagramme!$E$20</c15:f>
                      <c15:dlblFieldTableCache>
                        <c:ptCount val="1"/>
                        <c:pt idx="0">
                          <c:v>-5.2</c:v>
                        </c:pt>
                      </c15:dlblFieldTableCache>
                    </c15:dlblFTEntry>
                  </c15:dlblFieldTable>
                  <c15:showDataLabelsRange val="0"/>
                </c:ext>
                <c:ext xmlns:c16="http://schemas.microsoft.com/office/drawing/2014/chart" uri="{C3380CC4-5D6E-409C-BE32-E72D297353CC}">
                  <c16:uniqueId val="{00000006-AC2A-4CFA-9144-A5ADC50221D8}"/>
                </c:ext>
              </c:extLst>
            </c:dLbl>
            <c:dLbl>
              <c:idx val="7"/>
              <c:tx>
                <c:strRef>
                  <c:f>Daten_Diagramme!$E$21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{452A8415-73DE-462A-A723-C5615AA2D133}</c15:txfldGUID>
                      <c15:f>Daten_Diagramme!$E$21</c15:f>
                      <c15:dlblFieldTableCache>
                        <c:ptCount val="1"/>
                        <c:pt idx="0">
                          <c:v>1.7</c:v>
                        </c:pt>
                      </c15:dlblFieldTableCache>
                    </c15:dlblFTEntry>
                  </c15:dlblFieldTable>
                  <c15:showDataLabelsRange val="0"/>
                </c:ext>
                <c:ext xmlns:c16="http://schemas.microsoft.com/office/drawing/2014/chart" uri="{C3380CC4-5D6E-409C-BE32-E72D297353CC}">
                  <c16:uniqueId val="{00000007-AC2A-4CFA-9144-A5ADC50221D8}"/>
                </c:ext>
              </c:extLst>
            </c:dLbl>
            <c:dLbl>
              <c:idx val="8"/>
              <c:tx>
                <c:strRef>
                  <c:f>Daten_Diagramme!$E$22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{397224B1-2544-46DC-B19B-1A5D947D00DC}</c15:txfldGUID>
                      <c15:f>Daten_Diagramme!$E$22</c15:f>
                      <c15:dlblFieldTableCache>
                        <c:ptCount val="1"/>
                        <c:pt idx="0">
                          <c:v>-1.4</c:v>
                        </c:pt>
                      </c15:dlblFieldTableCache>
                    </c15:dlblFTEntry>
                  </c15:dlblFieldTable>
                  <c15:showDataLabelsRange val="0"/>
                </c:ext>
                <c:ext xmlns:c16="http://schemas.microsoft.com/office/drawing/2014/chart" uri="{C3380CC4-5D6E-409C-BE32-E72D297353CC}">
                  <c16:uniqueId val="{00000008-AC2A-4CFA-9144-A5ADC50221D8}"/>
                </c:ext>
              </c:extLst>
            </c:dLbl>
            <c:dLbl>
              <c:idx val="9"/>
              <c:tx>
                <c:strRef>
                  <c:f>Daten_Diagramme!$E$23</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{9946A6EC-4E87-439C-8166-CE1B1452D664}</c15:txfldGUID>
                      <c15:f>Daten_Diagramme!$E$23</c15:f>
                      <c15:dlblFieldTableCache>
                        <c:ptCount val="1"/>
                        <c:pt idx="0">
                          <c:v>11.2</c:v>
                        </c:pt>
                      </c15:dlblFieldTableCache>
                    </c15:dlblFTEntry>
                  </c15:dlblFieldTable>
                  <c15:showDataLabelsRange val="0"/>
                </c:ext>
                <c:ext xmlns:c16="http://schemas.microsoft.com/office/drawing/2014/chart" uri="{C3380CC4-5D6E-409C-BE32-E72D297353CC}">
                  <c16:uniqueId val="{00000009-AC2A-4CFA-9144-A5ADC50221D8}"/>
                </c:ext>
              </c:extLst>
            </c:dLbl>
            <c:dLbl>
              <c:idx val="10"/>
              <c:tx>
                <c:strRef>
                  <c:f>Daten_Diagramme!$E$24</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{FA4CCCBF-AECC-4FCE-89D1-E6321FF60420}</c15:txfldGUID>
                      <c15:f>Daten_Diagramme!$E$24</c15:f>
                      <c15:dlblFieldTableCache>
                        <c:ptCount val="1"/>
                        <c:pt idx="0">
                          <c:v>-7.3</c:v>
                        </c:pt>
                      </c15:dlblFieldTableCache>
                    </c15:dlblFTEntry>
                  </c15:dlblFieldTable>
                  <c15:showDataLabelsRange val="0"/>
                </c:ext>
                <c:ext xmlns:c16="http://schemas.microsoft.com/office/drawing/2014/chart" uri="{C3380CC4-5D6E-409C-BE32-E72D297353CC}">
                  <c16:uniqueId val="{0000000A-AC2A-4CFA-9144-A5ADC50221D8}"/>
                </c:ext>
              </c:extLst>
            </c:dLbl>
            <c:dLbl>
              <c:idx val="11"/>
              <c:tx>
                <c:strRef>
                  <c:f>Daten_Diagramme!$E$25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{DD979A3D-D215-4546-9F98-B60AC1478148}</c15:txfldGUID>
                      <c15:f>Daten_Diagramme!$E$25</c15:f>
                      <c15:dlblFieldTableCache>
                        <c:ptCount val="1"/>
                        <c:pt idx="0">
                          <c:v>2.7</c:v>
                        </c:pt>
                      </c15:dlblFieldTableCache>
                    </c15:dlblFTEntry>
                  </c15:dlblFieldTable>
                  <c15:showDataLabelsRange val="0"/>
                </c:ext>
                <c:ext xmlns:c16="http://schemas.microsoft.com/office/drawing/2014/chart" uri="{C3380CC4-5D6E-409C-BE32-E72D297353CC}">
                  <c16:uniqueId val="{0000000B-AC2A-4CFA-9144-A5ADC50221D8}"/>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{2033CC70-68FC-4FBF-813A-B82C16C222B8}</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AC2A-4CFA-9144-A5ADC50221D8}"/>
                </c:ext>
              </c:extLst>
            </c:dLbl>
            <c:dLbl>
              <c:idx val="13"/>
              <c:tx>
                <c:strRef>
                  <c:f>Daten_Diagramme!$E$27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{8449F837-B858-4A80-903D-E290AEEF08B2}</c15:txfldGUID>
                      <c15:f>Daten_Diagramme!$E$27</c15:f>
                      <c15:dlblFieldTableCache>
                        <c:ptCount val="1"/>
                        <c:pt idx="0">
                          <c:v>-1.5</c:v>
                        </c:pt>
                      </c15:dlblFieldTableCache>
                    </c15:dlblFTEntry>
                  </c15:dlblFieldTable>
                  <c15:showDataLabelsRange val="0"/>
                </c:ext>
                <c:ext xmlns:c16="http://schemas.microsoft.com/office/drawing/2014/chart" uri="{C3380CC4-5D6E-409C-BE32-E72D297353CC}">
                  <c16:uniqueId val="{0000000D-AC2A-4CFA-9144-A5ADC50221D8}"/>
                </c:ext>
              </c:extLst>
            </c:dLbl>
            <c:dLbl>
              <c:idx val="14"/>
              <c:tx>
                <c:strRef>
                  <c:f>Daten_Diagramme!$E$28</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{1218FD3B-B9FB-4FFD-BB30-C59EAAD47CBD}</c15:txfldGUID>
                      <c15:f>Daten_Diagramme!$E$28</c15:f>
                      <c15:dlblFieldTableCache>
                        <c:ptCount val="1"/>
                        <c:pt idx="0">
                          <c:v>4.9</c:v>
                        </c:pt>
                      </c15:dlblFieldTableCache>
                    </c15:dlblFTEntry>
                  </c15:dlblFieldTable>
                  <c15:showDataLabelsRange val="0"/>
                </c:ext>
                <c:ext xmlns:c16="http://schemas.microsoft.com/office/drawing/2014/chart" uri="{C3380CC4-5D6E-409C-BE32-E72D297353CC}">
                  <c16:uniqueId val="{0000000E-AC2A-4CFA-9144-A5ADC50221D8}"/>
                </c:ext>
              </c:extLst>
            </c:dLbl>
            <c:dLbl>
              <c:idx val="15"/>
              <c:tx>
                <c:strRef>
                  <c:f>Daten_Diagramme!$E$29</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{BA8E39B7-60A8-4FE5-9ABC-D40547AD8A7E}</c15:txfldGUID>
                      <c15:f>Daten_Diagramme!$E$29</c15:f>
                      <c15:dlblFieldTableCache>
                        <c:ptCount val="1"/>
                        <c:pt idx="0">
                          <c:v>12.5</c:v>
                        </c:pt>
                      </c15:dlblFieldTableCache>
                    </c15:dlblFTEntry>
                  </c15:dlblFieldTable>
                  <c15:showDataLabelsRange val="0"/>
                </c:ext>
                <c:ext xmlns:c16="http://schemas.microsoft.com/office/drawing/2014/chart" uri="{C3380CC4-5D6E-409C-BE32-E72D297353CC}">
                  <c16:uniqueId val="{0000000F-AC2A-4CFA-9144-A5ADC50221D8}"/>
                </c:ext>
              </c:extLst>
            </c:dLbl>
            <c:dLbl>
              <c:idx val="16"/>
              <c:tx>
                <c:strRef>
                  <c:f>Daten_Diagramme!$E$30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{6C0DBB7F-3B47-4019-976B-C3FCB5C262E6}</c15:txfldGUID>
                      <c15:f>Daten_Diagramme!$E$30</c15:f>
                      <c15:dlblFieldTableCache>
                        <c:ptCount val="1"/>
                        <c:pt idx="0">
                          <c:v>-1.7</c:v>
                        </c:pt>
                      </c15:dlblFieldTableCache>
                    </c15:dlblFTEntry>
                  </c15:dlblFieldTable>
                  <c15:showDataLabelsRange val="0"/>
                </c:ext>
                <c:ext xmlns:c16="http://schemas.microsoft.com/office/drawing/2014/chart" uri="{C3380CC4-5D6E-409C-BE32-E72D297353CC}">
                  <c16:uniqueId val="{00000010-AC2A-4CFA-9144-A5ADC50221D8}"/>
                </c:ext>
              </c:extLst>
            </c:dLbl>
            <c:dLbl>
              <c:idx val="17"/>
              <c:tx>
                <c:strRef>
                  <c:f>Daten_Diagramme!$E$31</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{CF988B29-A7DB-4EA7-A42C-9E7C24037FED}</c15:txfldGUID>
                      <c15:f>Daten_Diagramme!$E$31</c15:f>
                      <c15:dlblFieldTableCache>
                        <c:ptCount val="1"/>
                        <c:pt idx="0">
                          <c:v>10.2</c:v>
                        </c:pt>
                      </c15:dlblFieldTableCache>
                    </c15:dlblFTEntry>
                  </c15:dlblFieldTable>
                  <c15:showDataLabelsRange val="0"/>
                </c:ext>
                <c:ext xmlns:c16="http://schemas.microsoft.com/office/drawing/2014/chart" uri="{C3380CC4-5D6E-409C-BE32-E72D297353CC}">
                  <c16:uniqueId val="{00000011-AC2A-4CFA-9144-A5ADC50221D8}"/>
                </c:ext>
              </c:extLst>
            </c:dLbl>
            <c:dLbl>
              <c:idx val="18"/>
              <c:tx>
                <c:strRef>
                  <c:f>Daten_Diagramme!$E$32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{6A555B6B-59E7-487C-BD9A-0BB619CC2339}</c15:txfldGUID>
                      <c15:f>Daten_Diagramme!$E$32</c15:f>
                      <c15:dlblFieldTableCache>
                        <c:ptCount val="1"/>
                        <c:pt idx="0">
                          <c:v>1.5</c:v>
                        </c:pt>
                      </c15:dlblFieldTableCache>
                    </c15:dlblFTEntry>
                  </c15:dlblFieldTable>
                  <c15:showDataLabelsRange val="0"/>
                </c:ext>
                <c:ext xmlns:c16="http://schemas.microsoft.com/office/drawing/2014/chart" uri="{C3380CC4-5D6E-409C-BE32-E72D297353CC}">
                  <c16:uniqueId val="{00000012-AC2A-4CFA-9144-A5ADC50221D8}"/>
                </c:ext>
              </c:extLst>
            </c:dLbl>
            <c:dLbl>
              <c:idx val="19"/>
              <c:tx>
                <c:strRef>
                  <c:f>Daten_Diagramme!$E$33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{2A79149D-31D9-4D84-BB5D-CC7E85134DF9}</c15:txfldGUID>
                      <c15:f>Daten_Diagramme!$E$33</c15:f>
                      <c15:dlblFieldTableCache>
                        <c:ptCount val="1"/>
                        <c:pt idx="0">
                          <c:v>1.6</c:v>
                        </c:pt>
                      </c15:dlblFieldTableCache>
                    </c15:dlblFTEntry>
                  </c15:dlblFieldTable>
                  <c15:showDataLabelsRange val="0"/>
                </c:ext>
                <c:ext xmlns:c16="http://schemas.microsoft.com/office/drawing/2014/chart" uri="{C3380CC4-5D6E-409C-BE32-E72D297353CC}">
                  <c16:uniqueId val="{00000013-AC2A-4CFA-9144-A5ADC50221D8}"/>
                </c:ext>
              </c:extLst>
            </c:dLbl>
            <c:dLbl>
              <c:idx val="20"/>
              <c:tx>
                <c:strRef>
                  <c:f>Daten_Diagramme!$E$34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{7BE37C02-48E0-4730-AA63-80869DE7E941}</c15:txfldGUID>
                      <c15:f>Daten_Diagramme!$E$34</c15:f>
                      <c15:dlblFieldTableCache>
                        <c:ptCount val="1"/>
                        <c:pt idx="0">
                          <c:v>-0.9</c:v>
                        </c:pt>
                      </c15:dlblFieldTableCache>
                    </c15:dlblFTEntry>
                  </c15:dlblFieldTable>
                  <c15:showDataLabelsRange val="0"/>
                </c:ext>
                <c:ext xmlns:c16="http://schemas.microsoft.com/office/drawing/2014/chart" uri="{C3380CC4-5D6E-409C-BE32-E72D297353CC}">
                  <c16:uniqueId val="{00000014-AC2A-4CFA-9144-A5ADC50221D8}"/>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{BD705FCD-4A34-4B20-A7C2-05ECB8457ADE}</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AC2A-4CFA-9144-A5ADC50221D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{9E72A1CE-A80A-47B9-B083-1FCE59254713}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C2A-4CFA-9144-A5ADC50221D8}"/>
                </c:ext>
              </c:extLst>
            </c:dLbl>
            <c:dLbl>
              <c:idx val="23"/>
              <c:tx>
                <c:strRef>
                  <c:f>Daten_Diagramme!$E$37</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{3C5670D5-9B8B-4DBB-B802-27202BC928EB}</c15:txfldGUID>
                      <c15:f>Daten_Diagramme!$E$37</c15:f>
                      <c15:dlblFieldTableCache>
                        <c:ptCount val="1"/>
                        <c:pt idx="0">
                          <c:v>9.6</c:v>
                        </c:pt>
                      </c15:dlblFieldTableCache>
                    </c15:dlblFTEntry>
                  </c15:dlblFieldTable>
                  <c15:showDataLabelsRange val="0"/>
                </c:ext>
                <c:ext xmlns:c16="http://schemas.microsoft.com/office/drawing/2014/chart" uri="{C3380CC4-5D6E-409C-BE32-E72D297353CC}">
                  <c16:uniqueId val="{00000017-AC2A-4CFA-9144-A5ADC50221D8}"/>
                </c:ext>
              </c:extLst>
            </c:dLbl>
            <c:dLbl>
              <c:idx val="24"/>
              <c:tx>
                <c:strRef>
                  <c:f>Daten_Diagramme!$E$38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{68D1A7E0-3EF8-48A1-BDF0-29DD36859BFC}</c15:txfldGUID>
                      <c15:f>Daten_Diagramme!$E$38</c15:f>
                      <c15:dlblFieldTableCache>
                        <c:ptCount val="1"/>
                        <c:pt idx="0">
                          <c:v>-4.1</c:v>
                        </c:pt>
                      </c15:dlblFieldTableCache>
                    </c15:dlblFTEntry>
                  </c15:dlblFieldTable>
                  <c15:showDataLabelsRange val="0"/>
                </c:ext>
                <c:ext xmlns:c16="http://schemas.microsoft.com/office/drawing/2014/chart" uri="{C3380CC4-5D6E-409C-BE32-E72D297353CC}">
                  <c16:uniqueId val="{00000018-AC2A-4CFA-9144-A5ADC50221D8}"/>
                </c:ext>
              </c:extLst>
            </c:dLbl>
            <c:dLbl>
              <c:idx val="25"/>
              <c:tx>
                <c:strRef>
                  <c:f>Daten_Diagramme!$E$39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{89AEB18E-9141-4AC0-8E3F-FAB9719F519D}</c15:txfldGUID>
                      <c15:f>Daten_Diagramme!$E$39</c15:f>
                      <c15:dlblFieldTableCache>
                        <c:ptCount val="1"/>
                        <c:pt idx="0">
                          <c:v>-0.1</c:v>
                        </c:pt>
                      </c15:dlblFieldTableCache>
                    </c15:dlblFTEntry>
                  </c15:dlblFieldTable>
                  <c15:showDataLabelsRange val="0"/>
                </c:ext>
                <c:ext xmlns:c16="http://schemas.microsoft.com/office/drawing/2014/chart" uri="{C3380CC4-5D6E-409C-BE32-E72D297353CC}">
                  <c16:uniqueId val="{00000019-AC2A-4CFA-9144-A5ADC50221D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{09F1324C-3796-4B28-8BC9-616E0D1D55BE}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C2A-4CFA-9144-A5ADC50221D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{349BD68E-70AA-496E-94F6-8DFB996F27E2}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C2A-4CFA-9144-A5ADC50221D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{2E9459FE-FB20-4F0A-8A3E-94A3EB542FEF}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C2A-4CFA-9144-A5ADC50221D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{C15537E1-94C3-4A22-9BBE-DF4A6FD18B82}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C2A-4CFA-9144-A5ADC50221D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{B5492DA1-9BE6-45BB-A266-B5FA833C8813}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C2A-4CFA-9144-A5ADC50221D8}"/>
                </c:ext>
              </c:extLst>
            </c:dLbl>
            <c:dLbl>
              <c:idx val="31"/>
              <c:tx>
                <c:strRef>
                  <c:f>Daten_Diagramme!$E$45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{949716B8-FC84-46C7-A38E-D61B7B371623}</c15:txfldGUID>
                      <c15:f>Daten_Diagramme!$E$45</c15:f>
                      <c15:dlblFieldTableCache>
                        <c:ptCount val="1"/>
                        <c:pt idx="0">
                          <c:v>-0.1</c:v>
                        </c:pt>
                      </c15:dlblFieldTableCache>
                    </c15:dlblFTEntry>
                  </c15:dlblFieldTable>
                  <c15:showDataLabelsRange val="0"/>
                </c:ext>
                <c:ext xmlns:c16="http://schemas.microsoft.com/office/drawing/2014/chart" uri="{C3380CC4-5D6E-409C-BE32-E72D297353CC}">
                  <c16:uniqueId val="{0000001F-AC2A-4CFA-9144-A5ADC50221D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-0.74615018256866172</c:v>
                </c:pt>
                <c:pt idx="1">
                  <c:v>9.5940959409594093</c:v>
                </c:pt>
                <c:pt idx="2">
                  <c:v>2.6315789473684212</c:v>
                </c:pt>
                <c:pt idx="3">
                  <c:v>-6.7172264355362943</c:v>
                </c:pt>
                <c:pt idx="4">
                  <c:v>-2.0504731861198739</c:v>
                </c:pt>
                <c:pt idx="5">
                  <c:v>-10.297239915074311</c:v>
                </c:pt>
                <c:pt idx="6">
                  <c:v>-5.1851851851851851</c:v>
                </c:pt>
                <c:pt idx="7">
                  <c:v>1.6927083333333333</c:v>
                </c:pt>
                <c:pt idx="8">
                  <c:v>-1.387604070305273</c:v>
                </c:pt>
                <c:pt idx="9">
                  <c:v>11.196911196911197</c:v>
                </c:pt>
                <c:pt idx="10">
                  <c:v>-7.2585871678548282</c:v>
                </c:pt>
                <c:pt idx="11">
                  <c:v>2.7027027027027026</c:v>
                </c:pt>
                <c:pt idx="12">
                  <c:v>0</c:v>
                </c:pt>
                <c:pt idx="13">
                  <c:v>-1.5444015444015444</c:v>
                </c:pt>
                <c:pt idx="14">
                  <c:v>4.895104895104895</c:v>
                </c:pt>
                <c:pt idx="15">
                  <c:v>12.5</c:v>
                </c:pt>
                <c:pt idx="16">
                  <c:v>-1.7412935323383085</c:v>
                </c:pt>
                <c:pt idx="17">
                  <c:v>10.169491525423728</c:v>
                </c:pt>
                <c:pt idx="18">
                  <c:v>1.5193370165745856</c:v>
                </c:pt>
                <c:pt idx="19">
                  <c:v>1.557632398753894</c:v>
                </c:pt>
                <c:pt idx="20">
                  <c:v>-0.90909090909090906</c:v>
                </c:pt>
                <c:pt idx="21">
                  <c:v>0</c:v>
                </c:pt>
                <c:pt idx="23">
                  <c:v>9.5940959409594093</c:v>
                </c:pt>
                <c:pt idx="24">
                  <c:v>-4.0520446096654279</c:v>
                </c:pt>
                <c:pt idx="25">
                  <c:v>-0.1141434056241569</c:v>
                </c:pt>
              </c:numCache>
            </c:numRef>
          </c:val>
          <c:extLst>
            <c:ext xmlns:c16="http://schemas.microsoft.com/office/drawing/2014/chart" uri="{C3380CC4-5D6E-409C-BE32-E72D297353CC}">
              <c16:uniqueId val="{00000020-AC2A-4CFA-9144-A5ADC50221D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{45B472BE-397C-4D2B-B122-F0B76089B8B5}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C2A-4CFA-9144-A5ADC50221D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{F4F839D0-8230-404F-BFF1-B479F6F5F69F}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C2A-4CFA-9144-A5ADC50221D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{C92D6099-B44F-4A04-A372-C34BE50A7053}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C2A-4CFA-9144-A5ADC50221D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{C7F483F8-6A0F-4CB2-905F-214B192755DC}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C2A-4CFA-9144-A5ADC50221D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{77A3F365-39FA-4BAD-83F7-2355322F1A70}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C2A-4CFA-9144-A5ADC50221D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{8341589B-07EB-455A-BE98-290F837527C8}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C2A-4CFA-9144-A5ADC50221D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{81E70E34-2F92-4011-A43D-43B1E7FE4B6B}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C2A-4CFA-9144-A5ADC50221D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{0BD6C970-6B6E-4C7C-8E1E-F29804D58EAF}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C2A-4CFA-9144-A5ADC50221D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{6A3C8570-736D-42AE-8AF7-C0BF4FFDF132}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C2A-4CFA-9144-A5ADC50221D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{70528CD6-D3CC-4F0D-AEB4-CCC0E28605E9}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C2A-4CFA-9144-A5ADC50221D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{0EC5D9B3-E5A2-4790-8631-E22897FD85A4}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C2A-4CFA-9144-A5ADC50221D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{87AC023B-3F94-4C2E-8FC8-82B540BA1F9D}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C2A-4CFA-9144-A5ADC50221D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{5B1487B4-00AC-4585-B6A7-F031DB2A5BA5}</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C2A-4CFA-9144-A5ADC50221D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{9DDCF110-5931-4F37-9553-3C08D54B4A5C}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C2A-4CFA-9144-A5ADC50221D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{A6FEF0CE-E3D5-4767-8614-5F0E8FDC9520}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C2A-4CFA-9144-A5ADC50221D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{8A52A798-64AD-4E70-B9E6-69F1225275CD}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C2A-4CFA-9144-A5ADC50221D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{465E7C1E-C32B-4424-9FA9-1F94DE7CA8D5}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C2A-4CFA-9144-A5ADC50221D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{5E8681DA-676E-460A-98F9-0AF77FA73748}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C2A-4CFA-9144-A5ADC50221D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{0C9147B8-82BA-471A-85FA-F6ADE008AE83}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C2A-4CFA-9144-A5ADC50221D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{E07569CD-A463-4154-95A9-3ED5FAD53FDB}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C2A-4CFA-9144-A5ADC50221D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{C5A6C7AE-64ED-4D8D-92E6-7152DD06A2FA}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C2A-4CFA-9144-A5ADC50221D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{9EFDBC65-7765-42AA-A159-85B80BA813C7}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C2A-4CFA-9144-A5ADC50221D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{84027494-D95F-422F-A7E3-6BAFD13362C9}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C2A-4CFA-9144-A5ADC50221D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{993DD21C-3AF4-4066-87B3-E4AC7AA76AF3}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C2A-4CFA-9144-A5ADC50221D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{08707E41-3585-4898-871D-6C105B9BAAF4}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C2A-4CFA-9144-A5ADC50221D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{E370D154-3553-4D00-99EE-FE52BFE2792A}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C2A-4CFA-9144-A5ADC50221D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{9E850871-114F-4F95-8A36-99E9F457B5FE}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C2A-4CFA-9144-A5ADC50221D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{CF843DCC-973B-47C4-BD9C-B0DDD192FB1F}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C2A-4CFA-9144-A5ADC50221D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{C4F033DA-D40E-468E-BEBA-9D3F56DB8FCC}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C2A-4CFA-9144-A5ADC50221D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{B87E8A7F-4676-4B94-AD66-7AB8525FBB4E}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C2A-4CFA-9144-A5ADC50221D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{B58BB346-3A47-43A2-913E-AACCD4F900A3}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C2A-4CFA-9144-A5ADC50221D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{D38B6A54-9B93-4649-9589-C909829DA3BE}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C2A-4CFA-9144-A5ADC50221D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C2A-4CFA-9144-A5ADC50221D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C2A-4CFA-9144-A5ADC50221D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{3EBE7B86-804F-42EF-A7BC-7D1392118A39}</c15:txfldGUID>
                      <c15:f>Diagramm!$I$46</c15:f>
                      <c15:dlblFieldTableCache>
                        <c:ptCount val="1"/>
                      </c15:dlblFieldTableCache>
                    </c15:dlblFTEntry>
                  </c15:dlblFieldTable>
                  <c15:showDataLabelsRange val="0"/>
                </c:ext>
                <c:ext xmlns:c16="http://schemas.microsoft.com/office/drawing/2014/chart" uri="{C3380CC4-5D6E-409C-BE32-E72D297353CC}">
                  <c16:uniqueId val="{00000000-8128-4C82-9DFC-61F3DB34BF9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{939BBCD9-B883-437C-9502-0E5D5D7135B6}</c15:txfldGUID>
                      <c15:f>Diagramm!$I$47</c15:f>
                      <c15:dlblFieldTableCache>
                        <c:ptCount val="1"/>
                      </c15:dlblFieldTableCache>
                    </c15:dlblFTEntry>
                  </c15:dlblFieldTable>
                  <c15:showDataLabelsRange val="0"/>
                </c:ext>
                <c:ext xmlns:c16="http://schemas.microsoft.com/office/drawing/2014/chart" uri="{C3380CC4-5D6E-409C-BE32-E72D297353CC}">
                  <c16:uniqueId val="{00000001-8128-4C82-9DFC-61F3DB34BF9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{1A1CD9D4-4EF1-48A5-96E4-A4980961B393}</c15:txfldGUID>
                      <c15:f>Diagramm!$I$48</c15:f>
                      <c15:dlblFieldTableCache>
                        <c:ptCount val="1"/>
                      </c15:dlblFieldTableCache>
                    </c15:dlblFTEntry>
                  </c15:dlblFieldTable>
                  <c15:showDataLabelsRange val="0"/>
                </c:ext>
                <c:ext xmlns:c16="http://schemas.microsoft.com/office/drawing/2014/chart" uri="{C3380CC4-5D6E-409C-BE32-E72D297353CC}">
                  <c16:uniqueId val="{00000002-8128-4C82-9DFC-61F3DB34BF9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{E7D22D22-F9FD-433C-A648-EF8E953B07CA}</c15:txfldGUID>
                      <c15:f>Diagramm!$I$49</c15:f>
                      <c15:dlblFieldTableCache>
                        <c:ptCount val="1"/>
                      </c15:dlblFieldTableCache>
                    </c15:dlblFTEntry>
                  </c15:dlblFieldTable>
                  <c15:showDataLabelsRange val="0"/>
                </c:ext>
                <c:ext xmlns:c16="http://schemas.microsoft.com/office/drawing/2014/chart" uri="{C3380CC4-5D6E-409C-BE32-E72D297353CC}">
                  <c16:uniqueId val="{00000003-8128-4C82-9DFC-61F3DB34BF9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{5902F5C2-F2FE-4CDE-AB0C-5F698B210921}</c15:txfldGUID>
                      <c15:f>Diagramm!$I$50</c15:f>
                      <c15:dlblFieldTableCache>
                        <c:ptCount val="1"/>
                      </c15:dlblFieldTableCache>
                    </c15:dlblFTEntry>
                  </c15:dlblFieldTable>
                  <c15:showDataLabelsRange val="0"/>
                </c:ext>
                <c:ext xmlns:c16="http://schemas.microsoft.com/office/drawing/2014/chart" uri="{C3380CC4-5D6E-409C-BE32-E72D297353CC}">
                  <c16:uniqueId val="{00000004-8128-4C82-9DFC-61F3DB34BF9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{616F141D-53A0-4FC1-AD53-6A310FF64362}</c15:txfldGUID>
                      <c15:f>Diagramm!$I$51</c15:f>
                      <c15:dlblFieldTableCache>
                        <c:ptCount val="1"/>
                      </c15:dlblFieldTableCache>
                    </c15:dlblFTEntry>
                  </c15:dlblFieldTable>
                  <c15:showDataLabelsRange val="0"/>
                </c:ext>
                <c:ext xmlns:c16="http://schemas.microsoft.com/office/drawing/2014/chart" uri="{C3380CC4-5D6E-409C-BE32-E72D297353CC}">
                  <c16:uniqueId val="{00000005-8128-4C82-9DFC-61F3DB34BF9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{32A5CA3F-4593-4F1D-8EA1-8BB15D634F2E}</c15:txfldGUID>
                      <c15:f>Diagramm!$I$52</c15:f>
                      <c15:dlblFieldTableCache>
                        <c:ptCount val="1"/>
                      </c15:dlblFieldTableCache>
                    </c15:dlblFTEntry>
                  </c15:dlblFieldTable>
                  <c15:showDataLabelsRange val="0"/>
                </c:ext>
                <c:ext xmlns:c16="http://schemas.microsoft.com/office/drawing/2014/chart" uri="{C3380CC4-5D6E-409C-BE32-E72D297353CC}">
                  <c16:uniqueId val="{00000006-8128-4C82-9DFC-61F3DB34BF9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{2AE916B3-C423-4176-898F-6383A968AA8A}</c15:txfldGUID>
                      <c15:f>Diagramm!$I$53</c15:f>
                      <c15:dlblFieldTableCache>
                        <c:ptCount val="1"/>
                      </c15:dlblFieldTableCache>
                    </c15:dlblFTEntry>
                  </c15:dlblFieldTable>
                  <c15:showDataLabelsRange val="0"/>
                </c:ext>
                <c:ext xmlns:c16="http://schemas.microsoft.com/office/drawing/2014/chart" uri="{C3380CC4-5D6E-409C-BE32-E72D297353CC}">
                  <c16:uniqueId val="{00000007-8128-4C82-9DFC-61F3DB34BF9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{1BF6EC24-6E35-4168-AD1E-CAF29815CD55}</c15:txfldGUID>
                      <c15:f>Diagramm!$I$54</c15:f>
                      <c15:dlblFieldTableCache>
                        <c:ptCount val="1"/>
                      </c15:dlblFieldTableCache>
                    </c15:dlblFTEntry>
                  </c15:dlblFieldTable>
                  <c15:showDataLabelsRange val="0"/>
                </c:ext>
                <c:ext xmlns:c16="http://schemas.microsoft.com/office/drawing/2014/chart" uri="{C3380CC4-5D6E-409C-BE32-E72D297353CC}">
                  <c16:uniqueId val="{00000008-8128-4C82-9DFC-61F3DB34BF9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{77AD3477-353F-4670-AD3D-221A01D6D081}</c15:txfldGUID>
                      <c15:f>Diagramm!$I$55</c15:f>
                      <c15:dlblFieldTableCache>
                        <c:ptCount val="1"/>
                      </c15:dlblFieldTableCache>
                    </c15:dlblFTEntry>
                  </c15:dlblFieldTable>
                  <c15:showDataLabelsRange val="0"/>
                </c:ext>
                <c:ext xmlns:c16="http://schemas.microsoft.com/office/drawing/2014/chart" uri="{C3380CC4-5D6E-409C-BE32-E72D297353CC}">
                  <c16:uniqueId val="{00000009-8128-4C82-9DFC-61F3DB34BF9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{191BF02E-B5E9-49BC-9CDC-335E25B6F907}</c15:txfldGUID>
                      <c15:f>Diagramm!$I$56</c15:f>
                      <c15:dlblFieldTableCache>
                        <c:ptCount val="1"/>
                      </c15:dlblFieldTableCache>
                    </c15:dlblFTEntry>
                  </c15:dlblFieldTable>
                  <c15:showDataLabelsRange val="0"/>
                </c:ext>
                <c:ext xmlns:c16="http://schemas.microsoft.com/office/drawing/2014/chart" uri="{C3380CC4-5D6E-409C-BE32-E72D297353CC}">
                  <c16:uniqueId val="{0000000A-8128-4C82-9DFC-61F3DB34BF9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{9CC6B62E-CB99-4FD4-BA11-67EC7F0BC33B}</c15:txfldGUID>
                      <c15:f>Diagramm!$I$57</c15:f>
                      <c15:dlblFieldTableCache>
                        <c:ptCount val="1"/>
                      </c15:dlblFieldTableCache>
                    </c15:dlblFTEntry>
                  </c15:dlblFieldTable>
                  <c15:showDataLabelsRange val="0"/>
                </c:ext>
                <c:ext xmlns:c16="http://schemas.microsoft.com/office/drawing/2014/chart" uri="{C3380CC4-5D6E-409C-BE32-E72D297353CC}">
                  <c16:uniqueId val="{0000000B-8128-4C82-9DFC-61F3DB34BF9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{B35186AB-BF80-4179-BD0F-3AF3E3EA7667}</c15:txfldGUID>
                      <c15:f>Diagramm!$I$58</c15:f>
                      <c15:dlblFieldTableCache>
                        <c:ptCount val="1"/>
                      </c15:dlblFieldTableCache>
                    </c15:dlblFTEntry>
                  </c15:dlblFieldTable>
                  <c15:showDataLabelsRange val="0"/>
                </c:ext>
                <c:ext xmlns:c16="http://schemas.microsoft.com/office/drawing/2014/chart" uri="{C3380CC4-5D6E-409C-BE32-E72D297353CC}">
                  <c16:uniqueId val="{0000000C-8128-4C82-9DFC-61F3DB34BF9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{9E35393F-793C-4791-874D-8D0AC1D0AB68}</c15:txfldGUID>
                      <c15:f>Diagramm!$I$59</c15:f>
                      <c15:dlblFieldTableCache>
                        <c:ptCount val="1"/>
                      </c15:dlblFieldTableCache>
                    </c15:dlblFTEntry>
                  </c15:dlblFieldTable>
                  <c15:showDataLabelsRange val="0"/>
                </c:ext>
                <c:ext xmlns:c16="http://schemas.microsoft.com/office/drawing/2014/chart" uri="{C3380CC4-5D6E-409C-BE32-E72D297353CC}">
                  <c16:uniqueId val="{0000000D-8128-4C82-9DFC-61F3DB34BF9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{DFBA31E1-C266-4FDA-9F8B-88A6819995B1}</c15:txfldGUID>
                      <c15:f>Diagramm!$I$60</c15:f>
                      <c15:dlblFieldTableCache>
                        <c:ptCount val="1"/>
                      </c15:dlblFieldTableCache>
                    </c15:dlblFTEntry>
                  </c15:dlblFieldTable>
                  <c15:showDataLabelsRange val="0"/>
                </c:ext>
                <c:ext xmlns:c16="http://schemas.microsoft.com/office/drawing/2014/chart" uri="{C3380CC4-5D6E-409C-BE32-E72D297353CC}">
                  <c16:uniqueId val="{0000000E-8128-4C82-9DFC-61F3DB34BF9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{5DF47661-755F-4910-80C4-005FAB3372C1}</c15:txfldGUID>
                      <c15:f>Diagramm!$I$61</c15:f>
                      <c15:dlblFieldTableCache>
                        <c:ptCount val="1"/>
                      </c15:dlblFieldTableCache>
                    </c15:dlblFTEntry>
                  </c15:dlblFieldTable>
                  <c15:showDataLabelsRange val="0"/>
                </c:ext>
                <c:ext xmlns:c16="http://schemas.microsoft.com/office/drawing/2014/chart" uri="{C3380CC4-5D6E-409C-BE32-E72D297353CC}">
                  <c16:uniqueId val="{0000000F-8128-4C82-9DFC-61F3DB34BF9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{5C8726E7-79DC-4108-9485-A555DA99188E}</c15:txfldGUID>
                      <c15:f>Diagramm!$I$62</c15:f>
                      <c15:dlblFieldTableCache>
                        <c:ptCount val="1"/>
                      </c15:dlblFieldTableCache>
                    </c15:dlblFTEntry>
                  </c15:dlblFieldTable>
                  <c15:showDataLabelsRange val="0"/>
                </c:ext>
                <c:ext xmlns:c16="http://schemas.microsoft.com/office/drawing/2014/chart" uri="{C3380CC4-5D6E-409C-BE32-E72D297353CC}">
                  <c16:uniqueId val="{00000010-8128-4C82-9DFC-61F3DB34BF9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{B281AC9E-F620-4375-824A-6DA9DC90D244}</c15:txfldGUID>
                      <c15:f>Diagramm!$I$63</c15:f>
                      <c15:dlblFieldTableCache>
                        <c:ptCount val="1"/>
                      </c15:dlblFieldTableCache>
                    </c15:dlblFTEntry>
                  </c15:dlblFieldTable>
                  <c15:showDataLabelsRange val="0"/>
                </c:ext>
                <c:ext xmlns:c16="http://schemas.microsoft.com/office/drawing/2014/chart" uri="{C3380CC4-5D6E-409C-BE32-E72D297353CC}">
                  <c16:uniqueId val="{00000011-8128-4C82-9DFC-61F3DB34BF9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{97256990-195F-4B94-B70C-31502F652CD7}</c15:txfldGUID>
                      <c15:f>Diagramm!$I$64</c15:f>
                      <c15:dlblFieldTableCache>
                        <c:ptCount val="1"/>
                      </c15:dlblFieldTableCache>
                    </c15:dlblFTEntry>
                  </c15:dlblFieldTable>
                  <c15:showDataLabelsRange val="0"/>
                </c:ext>
                <c:ext xmlns:c16="http://schemas.microsoft.com/office/drawing/2014/chart" uri="{C3380CC4-5D6E-409C-BE32-E72D297353CC}">
                  <c16:uniqueId val="{00000012-8128-4C82-9DFC-61F3DB34BF9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{71DB2FB6-519E-4B0F-8BDF-E1C492F73061}</c15:txfldGUID>
                      <c15:f>Diagramm!$I$65</c15:f>
                      <c15:dlblFieldTableCache>
                        <c:ptCount val="1"/>
                      </c15:dlblFieldTableCache>
                    </c15:dlblFTEntry>
                  </c15:dlblFieldTable>
                  <c15:showDataLabelsRange val="0"/>
                </c:ext>
                <c:ext xmlns:c16="http://schemas.microsoft.com/office/drawing/2014/chart" uri="{C3380CC4-5D6E-409C-BE32-E72D297353CC}">
                  <c16:uniqueId val="{00000013-8128-4C82-9DFC-61F3DB34BF9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{59BF6932-66F6-4ECF-B4F5-1CB469D0652B}</c15:txfldGUID>
                      <c15:f>Diagramm!$I$66</c15:f>
                      <c15:dlblFieldTableCache>
                        <c:ptCount val="1"/>
                      </c15:dlblFieldTableCache>
                    </c15:dlblFTEntry>
                  </c15:dlblFieldTable>
                  <c15:showDataLabelsRange val="0"/>
                </c:ext>
                <c:ext xmlns:c16="http://schemas.microsoft.com/office/drawing/2014/chart" uri="{C3380CC4-5D6E-409C-BE32-E72D297353CC}">
                  <c16:uniqueId val="{00000014-8128-4C82-9DFC-61F3DB34BF9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{54C931C8-0306-49DC-8B52-EC8D91F691BB}</c15:txfldGUID>
                      <c15:f>Diagramm!$I$67</c15:f>
                      <c15:dlblFieldTableCache>
                        <c:ptCount val="1"/>
                      </c15:dlblFieldTableCache>
                    </c15:dlblFTEntry>
                  </c15:dlblFieldTable>
                  <c15:showDataLabelsRange val="0"/>
                </c:ext>
                <c:ext xmlns:c16="http://schemas.microsoft.com/office/drawing/2014/chart" uri="{C3380CC4-5D6E-409C-BE32-E72D297353CC}">
                  <c16:uniqueId val="{00000015-8128-4C82-9DFC-61F3DB34BF9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128-4C82-9DFC-61F3DB34BF9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{600FF6EB-48D5-4565-A844-72758303E19D}</c15:txfldGUID>
                      <c15:f>Diagramm!$K$46</c15:f>
                      <c15:dlblFieldTableCache>
                        <c:ptCount val="1"/>
                      </c15:dlblFieldTableCache>
                    </c15:dlblFTEntry>
                  </c15:dlblFieldTable>
                  <c15:showDataLabelsRange val="0"/>
                </c:ext>
                <c:ext xmlns:c16="http://schemas.microsoft.com/office/drawing/2014/chart" uri="{C3380CC4-5D6E-409C-BE32-E72D297353CC}">
                  <c16:uniqueId val="{00000017-8128-4C82-9DFC-61F3DB34BF9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{BF9F37A3-28C2-4703-A535-B2BB1C7D6203}</c15:txfldGUID>
                      <c15:f>Diagramm!$K$47</c15:f>
                      <c15:dlblFieldTableCache>
                        <c:ptCount val="1"/>
                      </c15:dlblFieldTableCache>
                    </c15:dlblFTEntry>
                  </c15:dlblFieldTable>
                  <c15:showDataLabelsRange val="0"/>
                </c:ext>
                <c:ext xmlns:c16="http://schemas.microsoft.com/office/drawing/2014/chart" uri="{C3380CC4-5D6E-409C-BE32-E72D297353CC}">
                  <c16:uniqueId val="{00000018-8128-4C82-9DFC-61F3DB34BF9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{F59ABFFC-9F0C-4F0C-9C11-346A6F78C999}</c15:txfldGUID>
                      <c15:f>Diagramm!$K$48</c15:f>
                      <c15:dlblFieldTableCache>
                        <c:ptCount val="1"/>
                      </c15:dlblFieldTableCache>
                    </c15:dlblFTEntry>
                  </c15:dlblFieldTable>
                  <c15:showDataLabelsRange val="0"/>
                </c:ext>
                <c:ext xmlns:c16="http://schemas.microsoft.com/office/drawing/2014/chart" uri="{C3380CC4-5D6E-409C-BE32-E72D297353CC}">
                  <c16:uniqueId val="{00000019-8128-4C82-9DFC-61F3DB34BF9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{73C61A46-A61E-480F-9055-CD23AB335695}</c15:txfldGUID>
                      <c15:f>Diagramm!$K$49</c15:f>
                      <c15:dlblFieldTableCache>
                        <c:ptCount val="1"/>
                      </c15:dlblFieldTableCache>
                    </c15:dlblFTEntry>
                  </c15:dlblFieldTable>
                  <c15:showDataLabelsRange val="0"/>
                </c:ext>
                <c:ext xmlns:c16="http://schemas.microsoft.com/office/drawing/2014/chart" uri="{C3380CC4-5D6E-409C-BE32-E72D297353CC}">
                  <c16:uniqueId val="{0000001A-8128-4C82-9DFC-61F3DB34BF9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{DF3DF04A-1066-49ED-8F54-6D350EA81DE1}</c15:txfldGUID>
                      <c15:f>Diagramm!$K$50</c15:f>
                      <c15:dlblFieldTableCache>
                        <c:ptCount val="1"/>
                      </c15:dlblFieldTableCache>
                    </c15:dlblFTEntry>
                  </c15:dlblFieldTable>
                  <c15:showDataLabelsRange val="0"/>
                </c:ext>
                <c:ext xmlns:c16="http://schemas.microsoft.com/office/drawing/2014/chart" uri="{C3380CC4-5D6E-409C-BE32-E72D297353CC}">
                  <c16:uniqueId val="{0000001B-8128-4C82-9DFC-61F3DB34BF9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{8140C35A-EBEB-49A5-A293-014933B86CBF}</c15:txfldGUID>
                      <c15:f>Diagramm!$K$51</c15:f>
                      <c15:dlblFieldTableCache>
                        <c:ptCount val="1"/>
                      </c15:dlblFieldTableCache>
                    </c15:dlblFTEntry>
                  </c15:dlblFieldTable>
                  <c15:showDataLabelsRange val="0"/>
                </c:ext>
                <c:ext xmlns:c16="http://schemas.microsoft.com/office/drawing/2014/chart" uri="{C3380CC4-5D6E-409C-BE32-E72D297353CC}">
                  <c16:uniqueId val="{0000001C-8128-4C82-9DFC-61F3DB34BF9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{65E0D6DB-EC83-4A89-8FED-A4E400071CDD}</c15:txfldGUID>
                      <c15:f>Diagramm!$K$52</c15:f>
                      <c15:dlblFieldTableCache>
                        <c:ptCount val="1"/>
                      </c15:dlblFieldTableCache>
                    </c15:dlblFTEntry>
                  </c15:dlblFieldTable>
                  <c15:showDataLabelsRange val="0"/>
                </c:ext>
                <c:ext xmlns:c16="http://schemas.microsoft.com/office/drawing/2014/chart" uri="{C3380CC4-5D6E-409C-BE32-E72D297353CC}">
                  <c16:uniqueId val="{0000001D-8128-4C82-9DFC-61F3DB34BF9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{0B1D3614-2401-446B-ADD3-3EC4232C2EC2}</c15:txfldGUID>
                      <c15:f>Diagramm!$K$53</c15:f>
                      <c15:dlblFieldTableCache>
                        <c:ptCount val="1"/>
                      </c15:dlblFieldTableCache>
                    </c15:dlblFTEntry>
                  </c15:dlblFieldTable>
                  <c15:showDataLabelsRange val="0"/>
                </c:ext>
                <c:ext xmlns:c16="http://schemas.microsoft.com/office/drawing/2014/chart" uri="{C3380CC4-5D6E-409C-BE32-E72D297353CC}">
                  <c16:uniqueId val="{0000001E-8128-4C82-9DFC-61F3DB34BF9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{C992B721-D232-4504-970D-C0E4EA2CCDCA}</c15:txfldGUID>
                      <c15:f>Diagramm!$K$54</c15:f>
                      <c15:dlblFieldTableCache>
                        <c:ptCount val="1"/>
                      </c15:dlblFieldTableCache>
                    </c15:dlblFTEntry>
                  </c15:dlblFieldTable>
                  <c15:showDataLabelsRange val="0"/>
                </c:ext>
                <c:ext xmlns:c16="http://schemas.microsoft.com/office/drawing/2014/chart" uri="{C3380CC4-5D6E-409C-BE32-E72D297353CC}">
                  <c16:uniqueId val="{0000001F-8128-4C82-9DFC-61F3DB34BF9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{6D02B1F0-D3E3-4565-AFD9-9627CBE40DCB}</c15:txfldGUID>
                      <c15:f>Diagramm!$K$55</c15:f>
                      <c15:dlblFieldTableCache>
                        <c:ptCount val="1"/>
                      </c15:dlblFieldTableCache>
                    </c15:dlblFTEntry>
                  </c15:dlblFieldTable>
                  <c15:showDataLabelsRange val="0"/>
                </c:ext>
                <c:ext xmlns:c16="http://schemas.microsoft.com/office/drawing/2014/chart" uri="{C3380CC4-5D6E-409C-BE32-E72D297353CC}">
                  <c16:uniqueId val="{00000020-8128-4C82-9DFC-61F3DB34BF9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{22B32812-46EB-4E9F-85D2-204D9B20CFC7}</c15:txfldGUID>
                      <c15:f>Diagramm!$K$56</c15:f>
                      <c15:dlblFieldTableCache>
                        <c:ptCount val="1"/>
                      </c15:dlblFieldTableCache>
                    </c15:dlblFTEntry>
                  </c15:dlblFieldTable>
                  <c15:showDataLabelsRange val="0"/>
                </c:ext>
                <c:ext xmlns:c16="http://schemas.microsoft.com/office/drawing/2014/chart" uri="{C3380CC4-5D6E-409C-BE32-E72D297353CC}">
                  <c16:uniqueId val="{00000021-8128-4C82-9DFC-61F3DB34BF9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{B4C39940-C3CD-45B2-B13B-4AD6E2E4AFDD}</c15:txfldGUID>
                      <c15:f>Diagramm!$K$57</c15:f>
                      <c15:dlblFieldTableCache>
                        <c:ptCount val="1"/>
                      </c15:dlblFieldTableCache>
                    </c15:dlblFTEntry>
                  </c15:dlblFieldTable>
                  <c15:showDataLabelsRange val="0"/>
                </c:ext>
                <c:ext xmlns:c16="http://schemas.microsoft.com/office/drawing/2014/chart" uri="{C3380CC4-5D6E-409C-BE32-E72D297353CC}">
                  <c16:uniqueId val="{00000022-8128-4C82-9DFC-61F3DB34BF9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{9A50C16A-F80C-4509-8180-5FAD88E7C233}</c15:txfldGUID>
                      <c15:f>Diagramm!$K$58</c15:f>
                      <c15:dlblFieldTableCache>
                        <c:ptCount val="1"/>
                      </c15:dlblFieldTableCache>
                    </c15:dlblFTEntry>
                  </c15:dlblFieldTable>
                  <c15:showDataLabelsRange val="0"/>
                </c:ext>
                <c:ext xmlns:c16="http://schemas.microsoft.com/office/drawing/2014/chart" uri="{C3380CC4-5D6E-409C-BE32-E72D297353CC}">
                  <c16:uniqueId val="{00000023-8128-4C82-9DFC-61F3DB34BF9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{3D1C0E8C-250A-4370-B64D-9336809265B4}</c15:txfldGUID>
                      <c15:f>Diagramm!$K$59</c15:f>
                      <c15:dlblFieldTableCache>
                        <c:ptCount val="1"/>
                      </c15:dlblFieldTableCache>
                    </c15:dlblFTEntry>
                  </c15:dlblFieldTable>
                  <c15:showDataLabelsRange val="0"/>
                </c:ext>
                <c:ext xmlns:c16="http://schemas.microsoft.com/office/drawing/2014/chart" uri="{C3380CC4-5D6E-409C-BE32-E72D297353CC}">
                  <c16:uniqueId val="{00000024-8128-4C82-9DFC-61F3DB34BF9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{1EC34D7D-2A4A-49F7-A131-494410AA7145}</c15:txfldGUID>
                      <c15:f>Diagramm!$K$60</c15:f>
                      <c15:dlblFieldTableCache>
                        <c:ptCount val="1"/>
                      </c15:dlblFieldTableCache>
                    </c15:dlblFTEntry>
                  </c15:dlblFieldTable>
                  <c15:showDataLabelsRange val="0"/>
                </c:ext>
                <c:ext xmlns:c16="http://schemas.microsoft.com/office/drawing/2014/chart" uri="{C3380CC4-5D6E-409C-BE32-E72D297353CC}">
                  <c16:uniqueId val="{00000025-8128-4C82-9DFC-61F3DB34BF9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{E6540571-A0E0-493E-BEB0-ACFC158BE493}</c15:txfldGUID>
                      <c15:f>Diagramm!$K$61</c15:f>
                      <c15:dlblFieldTableCache>
                        <c:ptCount val="1"/>
                      </c15:dlblFieldTableCache>
                    </c15:dlblFTEntry>
                  </c15:dlblFieldTable>
                  <c15:showDataLabelsRange val="0"/>
                </c:ext>
                <c:ext xmlns:c16="http://schemas.microsoft.com/office/drawing/2014/chart" uri="{C3380CC4-5D6E-409C-BE32-E72D297353CC}">
                  <c16:uniqueId val="{00000026-8128-4C82-9DFC-61F3DB34BF9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{006ACEFE-8ADA-40F1-B2E4-AD3CF82DEF28}</c15:txfldGUID>
                      <c15:f>Diagramm!$K$62</c15:f>
                      <c15:dlblFieldTableCache>
                        <c:ptCount val="1"/>
                      </c15:dlblFieldTableCache>
                    </c15:dlblFTEntry>
                  </c15:dlblFieldTable>
                  <c15:showDataLabelsRange val="0"/>
                </c:ext>
                <c:ext xmlns:c16="http://schemas.microsoft.com/office/drawing/2014/chart" uri="{C3380CC4-5D6E-409C-BE32-E72D297353CC}">
                  <c16:uniqueId val="{00000027-8128-4C82-9DFC-61F3DB34BF9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{05F5701B-E187-4B6A-8107-63299C6CEEBE}</c15:txfldGUID>
                      <c15:f>Diagramm!$K$63</c15:f>
                      <c15:dlblFieldTableCache>
                        <c:ptCount val="1"/>
                      </c15:dlblFieldTableCache>
                    </c15:dlblFTEntry>
                  </c15:dlblFieldTable>
                  <c15:showDataLabelsRange val="0"/>
                </c:ext>
                <c:ext xmlns:c16="http://schemas.microsoft.com/office/drawing/2014/chart" uri="{C3380CC4-5D6E-409C-BE32-E72D297353CC}">
                  <c16:uniqueId val="{00000028-8128-4C82-9DFC-61F3DB34BF9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{E5AC5EC1-70D3-47DA-AC45-C7B5A9B74827}</c15:txfldGUID>
                      <c15:f>Diagramm!$K$64</c15:f>
                      <c15:dlblFieldTableCache>
                        <c:ptCount val="1"/>
                      </c15:dlblFieldTableCache>
                    </c15:dlblFTEntry>
                  </c15:dlblFieldTable>
                  <c15:showDataLabelsRange val="0"/>
                </c:ext>
                <c:ext xmlns:c16="http://schemas.microsoft.com/office/drawing/2014/chart" uri="{C3380CC4-5D6E-409C-BE32-E72D297353CC}">
                  <c16:uniqueId val="{00000029-8128-4C82-9DFC-61F3DB34BF9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{ED4FE484-4EDF-4DB8-8FEA-1B9706C20054}</c15:txfldGUID>
                      <c15:f>Diagramm!$K$65</c15:f>
                      <c15:dlblFieldTableCache>
                        <c:ptCount val="1"/>
                      </c15:dlblFieldTableCache>
                    </c15:dlblFTEntry>
                  </c15:dlblFieldTable>
                  <c15:showDataLabelsRange val="0"/>
                </c:ext>
                <c:ext xmlns:c16="http://schemas.microsoft.com/office/drawing/2014/chart" uri="{C3380CC4-5D6E-409C-BE32-E72D297353CC}">
                  <c16:uniqueId val="{0000002A-8128-4C82-9DFC-61F3DB34BF9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{D901D02A-A057-4E59-AFDC-1F65032F3A02}</c15:txfldGUID>
                      <c15:f>Diagramm!$K$66</c15:f>
                      <c15:dlblFieldTableCache>
                        <c:ptCount val="1"/>
                      </c15:dlblFieldTableCache>
                    </c15:dlblFTEntry>
                  </c15:dlblFieldTable>
                  <c15:showDataLabelsRange val="0"/>
                </c:ext>
                <c:ext xmlns:c16="http://schemas.microsoft.com/office/drawing/2014/chart" uri="{C3380CC4-5D6E-409C-BE32-E72D297353CC}">
                  <c16:uniqueId val="{0000002B-8128-4C82-9DFC-61F3DB34BF9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{B0F4E077-239C-4449-8953-E65DEB0E55ED}</c15:txfldGUID>
                      <c15:f>Diagramm!$K$67</c15:f>
                      <c15:dlblFieldTableCache>
                        <c:ptCount val="1"/>
                      </c15:dlblFieldTableCache>
                    </c15:dlblFTEntry>
                  </c15:dlblFieldTable>
                  <c15:showDataLabelsRange val="0"/>
                </c:ext>
                <c:ext xmlns:c16="http://schemas.microsoft.com/office/drawing/2014/chart" uri="{C3380CC4-5D6E-409C-BE32-E72D297353CC}">
                  <c16:uniqueId val="{0000002C-8128-4C82-9DFC-61F3DB34BF9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128-4C82-9DFC-61F3DB34BF9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{5B3AE895-3580-4D1E-AABC-C49321AA0DB2}</c15:txfldGUID>
                      <c15:f>Diagramm!$J$46</c15:f>
                      <c15:dlblFieldTableCache>
                        <c:ptCount val="1"/>
                      </c15:dlblFieldTableCache>
                    </c15:dlblFTEntry>
                  </c15:dlblFieldTable>
                  <c15:showDataLabelsRange val="0"/>
                </c:ext>
                <c:ext xmlns:c16="http://schemas.microsoft.com/office/drawing/2014/chart" uri="{C3380CC4-5D6E-409C-BE32-E72D297353CC}">
                  <c16:uniqueId val="{0000002E-8128-4C82-9DFC-61F3DB34BF9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{5B51888D-79F3-4768-82E9-40DD177F9BCB}</c15:txfldGUID>
                      <c15:f>Diagramm!$J$47</c15:f>
                      <c15:dlblFieldTableCache>
                        <c:ptCount val="1"/>
                      </c15:dlblFieldTableCache>
                    </c15:dlblFTEntry>
                  </c15:dlblFieldTable>
                  <c15:showDataLabelsRange val="0"/>
                </c:ext>
                <c:ext xmlns:c16="http://schemas.microsoft.com/office/drawing/2014/chart" uri="{C3380CC4-5D6E-409C-BE32-E72D297353CC}">
                  <c16:uniqueId val="{0000002F-8128-4C82-9DFC-61F3DB34BF9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{4126E814-2EFE-4FB7-B1AE-4DE88167F499}</c15:txfldGUID>
                      <c15:f>Diagramm!$J$48</c15:f>
                      <c15:dlblFieldTableCache>
                        <c:ptCount val="1"/>
                      </c15:dlblFieldTableCache>
                    </c15:dlblFTEntry>
                  </c15:dlblFieldTable>
                  <c15:showDataLabelsRange val="0"/>
                </c:ext>
                <c:ext xmlns:c16="http://schemas.microsoft.com/office/drawing/2014/chart" uri="{C3380CC4-5D6E-409C-BE32-E72D297353CC}">
                  <c16:uniqueId val="{00000030-8128-4C82-9DFC-61F3DB34BF9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{D57B4675-B06A-4459-A05E-07E05A0AF91B}</c15:txfldGUID>
                      <c15:f>Diagramm!$J$49</c15:f>
                      <c15:dlblFieldTableCache>
                        <c:ptCount val="1"/>
                      </c15:dlblFieldTableCache>
                    </c15:dlblFTEntry>
                  </c15:dlblFieldTable>
                  <c15:showDataLabelsRange val="0"/>
                </c:ext>
                <c:ext xmlns:c16="http://schemas.microsoft.com/office/drawing/2014/chart" uri="{C3380CC4-5D6E-409C-BE32-E72D297353CC}">
                  <c16:uniqueId val="{00000031-8128-4C82-9DFC-61F3DB34BF9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{CD8BC9B1-E500-4BC8-A644-D74D3967D427}</c15:txfldGUID>
                      <c15:f>Diagramm!$J$50</c15:f>
                      <c15:dlblFieldTableCache>
                        <c:ptCount val="1"/>
                      </c15:dlblFieldTableCache>
                    </c15:dlblFTEntry>
                  </c15:dlblFieldTable>
                  <c15:showDataLabelsRange val="0"/>
                </c:ext>
                <c:ext xmlns:c16="http://schemas.microsoft.com/office/drawing/2014/chart" uri="{C3380CC4-5D6E-409C-BE32-E72D297353CC}">
                  <c16:uniqueId val="{00000032-8128-4C82-9DFC-61F3DB34BF9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{E5843253-8F17-4C6F-B3B2-D38A7AD7219B}</c15:txfldGUID>
                      <c15:f>Diagramm!$J$51</c15:f>
                      <c15:dlblFieldTableCache>
                        <c:ptCount val="1"/>
                      </c15:dlblFieldTableCache>
                    </c15:dlblFTEntry>
                  </c15:dlblFieldTable>
                  <c15:showDataLabelsRange val="0"/>
                </c:ext>
                <c:ext xmlns:c16="http://schemas.microsoft.com/office/drawing/2014/chart" uri="{C3380CC4-5D6E-409C-BE32-E72D297353CC}">
                  <c16:uniqueId val="{00000033-8128-4C82-9DFC-61F3DB34BF9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{8801672A-2976-4737-82B8-F10B2FADC845}</c15:txfldGUID>
                      <c15:f>Diagramm!$J$52</c15:f>
                      <c15:dlblFieldTableCache>
                        <c:ptCount val="1"/>
                      </c15:dlblFieldTableCache>
                    </c15:dlblFTEntry>
                  </c15:dlblFieldTable>
                  <c15:showDataLabelsRange val="0"/>
                </c:ext>
                <c:ext xmlns:c16="http://schemas.microsoft.com/office/drawing/2014/chart" uri="{C3380CC4-5D6E-409C-BE32-E72D297353CC}">
                  <c16:uniqueId val="{00000034-8128-4C82-9DFC-61F3DB34BF9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{100224C3-7AF5-4EFB-AA18-F6B80D59E0A7}</c15:txfldGUID>
                      <c15:f>Diagramm!$J$53</c15:f>
                      <c15:dlblFieldTableCache>
                        <c:ptCount val="1"/>
                      </c15:dlblFieldTableCache>
                    </c15:dlblFTEntry>
                  </c15:dlblFieldTable>
                  <c15:showDataLabelsRange val="0"/>
                </c:ext>
                <c:ext xmlns:c16="http://schemas.microsoft.com/office/drawing/2014/chart" uri="{C3380CC4-5D6E-409C-BE32-E72D297353CC}">
                  <c16:uniqueId val="{00000035-8128-4C82-9DFC-61F3DB34BF9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{18E9A9CE-4130-466B-9038-37434D65052D}</c15:txfldGUID>
                      <c15:f>Diagramm!$J$54</c15:f>
                      <c15:dlblFieldTableCache>
                        <c:ptCount val="1"/>
                      </c15:dlblFieldTableCache>
                    </c15:dlblFTEntry>
                  </c15:dlblFieldTable>
                  <c15:showDataLabelsRange val="0"/>
                </c:ext>
                <c:ext xmlns:c16="http://schemas.microsoft.com/office/drawing/2014/chart" uri="{C3380CC4-5D6E-409C-BE32-E72D297353CC}">
                  <c16:uniqueId val="{00000036-8128-4C82-9DFC-61F3DB34BF9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{BFEEB5B9-49BE-433C-8E0D-CDB7BAE14DD6}</c15:txfldGUID>
                      <c15:f>Diagramm!$J$55</c15:f>
                      <c15:dlblFieldTableCache>
                        <c:ptCount val="1"/>
                      </c15:dlblFieldTableCache>
                    </c15:dlblFTEntry>
                  </c15:dlblFieldTable>
                  <c15:showDataLabelsRange val="0"/>
                </c:ext>
                <c:ext xmlns:c16="http://schemas.microsoft.com/office/drawing/2014/chart" uri="{C3380CC4-5D6E-409C-BE32-E72D297353CC}">
                  <c16:uniqueId val="{00000037-8128-4C82-9DFC-61F3DB34BF9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{DE9C15DE-15F0-44F0-BFEE-288D52E29037}</c15:txfldGUID>
                      <c15:f>Diagramm!$J$56</c15:f>
                      <c15:dlblFieldTableCache>
                        <c:ptCount val="1"/>
                      </c15:dlblFieldTableCache>
                    </c15:dlblFTEntry>
                  </c15:dlblFieldTable>
                  <c15:showDataLabelsRange val="0"/>
                </c:ext>
                <c:ext xmlns:c16="http://schemas.microsoft.com/office/drawing/2014/chart" uri="{C3380CC4-5D6E-409C-BE32-E72D297353CC}">
                  <c16:uniqueId val="{00000038-8128-4C82-9DFC-61F3DB34BF9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{6FD3E8FA-6D90-43A3-A977-E16F407BE06C}</c15:txfldGUID>
                      <c15:f>Diagramm!$J$57</c15:f>
                      <c15:dlblFieldTableCache>
                        <c:ptCount val="1"/>
                      </c15:dlblFieldTableCache>
                    </c15:dlblFTEntry>
                  </c15:dlblFieldTable>
                  <c15:showDataLabelsRange val="0"/>
                </c:ext>
                <c:ext xmlns:c16="http://schemas.microsoft.com/office/drawing/2014/chart" uri="{C3380CC4-5D6E-409C-BE32-E72D297353CC}">
                  <c16:uniqueId val="{00000039-8128-4C82-9DFC-61F3DB34BF9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{5C46D2D7-098E-42C2-B215-ABFB1D7EBBC2}</c15:txfldGUID>
                      <c15:f>Diagramm!$J$58</c15:f>
                      <c15:dlblFieldTableCache>
                        <c:ptCount val="1"/>
                      </c15:dlblFieldTableCache>
                    </c15:dlblFTEntry>
                  </c15:dlblFieldTable>
                  <c15:showDataLabelsRange val="0"/>
                </c:ext>
                <c:ext xmlns:c16="http://schemas.microsoft.com/office/drawing/2014/chart" uri="{C3380CC4-5D6E-409C-BE32-E72D297353CC}">
                  <c16:uniqueId val="{0000003A-8128-4C82-9DFC-61F3DB34BF9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{1518AC6A-A7BE-43D4-B15C-7AC7F9754D70}</c15:txfldGUID>
                      <c15:f>Diagramm!$J$59</c15:f>
                      <c15:dlblFieldTableCache>
                        <c:ptCount val="1"/>
                      </c15:dlblFieldTableCache>
                    </c15:dlblFTEntry>
                  </c15:dlblFieldTable>
                  <c15:showDataLabelsRange val="0"/>
                </c:ext>
                <c:ext xmlns:c16="http://schemas.microsoft.com/office/drawing/2014/chart" uri="{C3380CC4-5D6E-409C-BE32-E72D297353CC}">
                  <c16:uniqueId val="{0000003B-8128-4C82-9DFC-61F3DB34BF9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{B9650D46-25D2-4E8B-83DE-CA402F1BA3B3}</c15:txfldGUID>
                      <c15:f>Diagramm!$J$60</c15:f>
                      <c15:dlblFieldTableCache>
                        <c:ptCount val="1"/>
                      </c15:dlblFieldTableCache>
                    </c15:dlblFTEntry>
                  </c15:dlblFieldTable>
                  <c15:showDataLabelsRange val="0"/>
                </c:ext>
                <c:ext xmlns:c16="http://schemas.microsoft.com/office/drawing/2014/chart" uri="{C3380CC4-5D6E-409C-BE32-E72D297353CC}">
                  <c16:uniqueId val="{0000003C-8128-4C82-9DFC-61F3DB34BF9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{D45A0B26-F17C-4463-A5D6-50B0C7F83F0C}</c15:txfldGUID>
                      <c15:f>Diagramm!$J$61</c15:f>
                      <c15:dlblFieldTableCache>
                        <c:ptCount val="1"/>
                      </c15:dlblFieldTableCache>
                    </c15:dlblFTEntry>
                  </c15:dlblFieldTable>
                  <c15:showDataLabelsRange val="0"/>
                </c:ext>
                <c:ext xmlns:c16="http://schemas.microsoft.com/office/drawing/2014/chart" uri="{C3380CC4-5D6E-409C-BE32-E72D297353CC}">
                  <c16:uniqueId val="{0000003D-8128-4C82-9DFC-61F3DB34BF9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{C8A8252E-079C-483E-9B2F-9FA754C5547C}</c15:txfldGUID>
                      <c15:f>Diagramm!$J$62</c15:f>
                      <c15:dlblFieldTableCache>
                        <c:ptCount val="1"/>
                      </c15:dlblFieldTableCache>
                    </c15:dlblFTEntry>
                  </c15:dlblFieldTable>
                  <c15:showDataLabelsRange val="0"/>
                </c:ext>
                <c:ext xmlns:c16="http://schemas.microsoft.com/office/drawing/2014/chart" uri="{C3380CC4-5D6E-409C-BE32-E72D297353CC}">
                  <c16:uniqueId val="{0000003E-8128-4C82-9DFC-61F3DB34BF9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{1FF87816-0E32-4701-B092-43B6A3F05B42}</c15:txfldGUID>
                      <c15:f>Diagramm!$J$63</c15:f>
                      <c15:dlblFieldTableCache>
                        <c:ptCount val="1"/>
                      </c15:dlblFieldTableCache>
                    </c15:dlblFTEntry>
                  </c15:dlblFieldTable>
                  <c15:showDataLabelsRange val="0"/>
                </c:ext>
                <c:ext xmlns:c16="http://schemas.microsoft.com/office/drawing/2014/chart" uri="{C3380CC4-5D6E-409C-BE32-E72D297353CC}">
                  <c16:uniqueId val="{0000003F-8128-4C82-9DFC-61F3DB34BF9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{37B56944-322C-46CF-9E20-FFE6E5FF5D24}</c15:txfldGUID>
                      <c15:f>Diagramm!$J$64</c15:f>
                      <c15:dlblFieldTableCache>
                        <c:ptCount val="1"/>
                      </c15:dlblFieldTableCache>
                    </c15:dlblFTEntry>
                  </c15:dlblFieldTable>
                  <c15:showDataLabelsRange val="0"/>
                </c:ext>
                <c:ext xmlns:c16="http://schemas.microsoft.com/office/drawing/2014/chart" uri="{C3380CC4-5D6E-409C-BE32-E72D297353CC}">
                  <c16:uniqueId val="{00000040-8128-4C82-9DFC-61F3DB34BF9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{5616F219-9099-4857-A814-95FD9E5696F0}</c15:txfldGUID>
                      <c15:f>Diagramm!$J$65</c15:f>
                      <c15:dlblFieldTableCache>
                        <c:ptCount val="1"/>
                      </c15:dlblFieldTableCache>
                    </c15:dlblFTEntry>
                  </c15:dlblFieldTable>
                  <c15:showDataLabelsRange val="0"/>
                </c:ext>
                <c:ext xmlns:c16="http://schemas.microsoft.com/office/drawing/2014/chart" uri="{C3380CC4-5D6E-409C-BE32-E72D297353CC}">
                  <c16:uniqueId val="{00000041-8128-4C82-9DFC-61F3DB34BF9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{B0907363-D18D-4D93-BF2A-87CB0A2CF06A}</c15:txfldGUID>
                      <c15:f>Diagramm!$J$66</c15:f>
                      <c15:dlblFieldTableCache>
                        <c:ptCount val="1"/>
                      </c15:dlblFieldTableCache>
                    </c15:dlblFTEntry>
                  </c15:dlblFieldTable>
                  <c15:showDataLabelsRange val="0"/>
                </c:ext>
                <c:ext xmlns:c16="http://schemas.microsoft.com/office/drawing/2014/chart" uri="{C3380CC4-5D6E-409C-BE32-E72D297353CC}">
                  <c16:uniqueId val="{00000042-8128-4C82-9DFC-61F3DB34BF9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{C4F18294-916E-42E8-B9C1-E0C2F9F1BCCC}</c15:txfldGUID>
                      <c15:f>Diagramm!$J$67</c15:f>
                      <c15:dlblFieldTableCache>
                        <c:ptCount val="1"/>
                      </c15:dlblFieldTableCache>
                    </c15:dlblFTEntry>
                  </c15:dlblFieldTable>
                  <c15:showDataLabelsRange val="0"/>
                </c:ext>
                <c:ext xmlns:c16="http://schemas.microsoft.com/office/drawing/2014/chart" uri="{C3380CC4-5D6E-409C-BE32-E72D297353CC}">
                  <c16:uniqueId val="{00000043-8128-4C82-9DFC-61F3DB34BF9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128-4C82-9DFC-61F3DB34BF9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8DE-4127-A8BF-D1F7CF9DF7B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8DE-4127-A8BF-D1F7CF9DF7B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8DE-4127-A8BF-D1F7CF9DF7B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DE-4127-A8BF-D1F7CF9DF7B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8DE-4127-A8BF-D1F7CF9DF7B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8DE-4127-A8BF-D1F7CF9DF7B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8DE-4127-A8BF-D1F7CF9DF7B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8DE-4127-A8BF-D1F7CF9DF7B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8DE-4127-A8BF-D1F7CF9DF7B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8DE-4127-A8BF-D1F7CF9DF7B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8DE-4127-A8BF-D1F7CF9DF7B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8DE-4127-A8BF-D1F7CF9DF7B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8DE-4127-A8BF-D1F7CF9DF7B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8DE-4127-A8BF-D1F7CF9DF7B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8DE-4127-A8BF-D1F7CF9DF7B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8DE-4127-A8BF-D1F7CF9DF7B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8DE-4127-A8BF-D1F7CF9DF7B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8DE-4127-A8BF-D1F7CF9DF7B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8DE-4127-A8BF-D1F7CF9DF7B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8DE-4127-A8BF-D1F7CF9DF7B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8DE-4127-A8BF-D1F7CF9DF7B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8DE-4127-A8BF-D1F7CF9DF7B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8DE-4127-A8BF-D1F7CF9DF7B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8DE-4127-A8BF-D1F7CF9DF7B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8DE-4127-A8BF-D1F7CF9DF7B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8DE-4127-A8BF-D1F7CF9DF7B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8DE-4127-A8BF-D1F7CF9DF7B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8DE-4127-A8BF-D1F7CF9DF7B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8DE-4127-A8BF-D1F7CF9DF7B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8DE-4127-A8BF-D1F7CF9DF7B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8DE-4127-A8BF-D1F7CF9DF7B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8DE-4127-A8BF-D1F7CF9DF7B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8DE-4127-A8BF-D1F7CF9DF7B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8DE-4127-A8BF-D1F7CF9DF7B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8DE-4127-A8BF-D1F7CF9DF7B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8DE-4127-A8BF-D1F7CF9DF7B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8DE-4127-A8BF-D1F7CF9DF7B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8DE-4127-A8BF-D1F7CF9DF7B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8DE-4127-A8BF-D1F7CF9DF7B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8DE-4127-A8BF-D1F7CF9DF7B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8DE-4127-A8BF-D1F7CF9DF7B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8DE-4127-A8BF-D1F7CF9DF7B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8DE-4127-A8BF-D1F7CF9DF7B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8DE-4127-A8BF-D1F7CF9DF7B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8DE-4127-A8BF-D1F7CF9DF7B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8DE-4127-A8BF-D1F7CF9DF7B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8DE-4127-A8BF-D1F7CF9DF7B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8DE-4127-A8BF-D1F7CF9DF7B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8DE-4127-A8BF-D1F7CF9DF7B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8DE-4127-A8BF-D1F7CF9DF7B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8DE-4127-A8BF-D1F7CF9DF7B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8DE-4127-A8BF-D1F7CF9DF7B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8DE-4127-A8BF-D1F7CF9DF7B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8DE-4127-A8BF-D1F7CF9DF7B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8DE-4127-A8BF-D1F7CF9DF7B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8DE-4127-A8BF-D1F7CF9DF7B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8DE-4127-A8BF-D1F7CF9DF7B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8DE-4127-A8BF-D1F7CF9DF7B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8DE-4127-A8BF-D1F7CF9DF7B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8DE-4127-A8BF-D1F7CF9DF7B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8DE-4127-A8BF-D1F7CF9DF7B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8DE-4127-A8BF-D1F7CF9DF7B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8DE-4127-A8BF-D1F7CF9DF7B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8DE-4127-A8BF-D1F7CF9DF7B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8DE-4127-A8BF-D1F7CF9DF7B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8DE-4127-A8BF-D1F7CF9DF7B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8DE-4127-A8BF-D1F7CF9DF7B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8DE-4127-A8BF-D1F7CF9DF7B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8DE-4127-A8BF-D1F7CF9DF7B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100.7708827851249</c:v>
                </c:pt>
                <c:pt idx="2">
                  <c:v>101.69775064993783</c:v>
                </c:pt>
                <c:pt idx="3">
                  <c:v>100.50186503899627</c:v>
                </c:pt>
                <c:pt idx="4">
                  <c:v>101.15745450435176</c:v>
                </c:pt>
                <c:pt idx="5">
                  <c:v>101.86277834294111</c:v>
                </c:pt>
                <c:pt idx="6">
                  <c:v>103.61478467277043</c:v>
                </c:pt>
                <c:pt idx="7">
                  <c:v>102.42794167514411</c:v>
                </c:pt>
                <c:pt idx="8">
                  <c:v>102.45280886176104</c:v>
                </c:pt>
                <c:pt idx="9">
                  <c:v>102.65400700802532</c:v>
                </c:pt>
                <c:pt idx="10">
                  <c:v>104.65242455069514</c:v>
                </c:pt>
                <c:pt idx="11">
                  <c:v>103.65321577936024</c:v>
                </c:pt>
                <c:pt idx="12">
                  <c:v>103.82728608567876</c:v>
                </c:pt>
                <c:pt idx="13">
                  <c:v>103.99683508533965</c:v>
                </c:pt>
                <c:pt idx="14">
                  <c:v>106.04498700124336</c:v>
                </c:pt>
                <c:pt idx="15">
                  <c:v>105.29671074940659</c:v>
                </c:pt>
                <c:pt idx="16">
                  <c:v>105.41200406917599</c:v>
                </c:pt>
                <c:pt idx="17">
                  <c:v>105.72397422855204</c:v>
                </c:pt>
                <c:pt idx="18">
                  <c:v>106.3185260540296</c:v>
                </c:pt>
                <c:pt idx="19">
                  <c:v>105.25827964281677</c:v>
                </c:pt>
                <c:pt idx="20">
                  <c:v>105.03899626992201</c:v>
                </c:pt>
                <c:pt idx="21">
                  <c:v>105.33966316265402</c:v>
                </c:pt>
                <c:pt idx="22">
                  <c:v>106.2597490674805</c:v>
                </c:pt>
                <c:pt idx="23">
                  <c:v>105.45721713575222</c:v>
                </c:pt>
                <c:pt idx="24">
                  <c:v>105.98394936136543</c:v>
                </c:pt>
              </c:numCache>
            </c:numRef>
          </c:val>
          <c:smooth val="0"/>
          <c:extLst>
            <c:ext xmlns:c16="http://schemas.microsoft.com/office/drawing/2014/chart" uri="{C3380CC4-5D6E-409C-BE32-E72D297353CC}">
              <c16:uniqueId val="{00000000-03D0-4185-999F-3422EE31F16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101.97307335190344</c:v>
                </c:pt>
                <c:pt idx="2">
                  <c:v>106.15134633240484</c:v>
                </c:pt>
                <c:pt idx="3">
                  <c:v>105.64066852367688</c:v>
                </c:pt>
                <c:pt idx="4">
                  <c:v>102.80872794800371</c:v>
                </c:pt>
                <c:pt idx="5">
                  <c:v>105.01392757660166</c:v>
                </c:pt>
                <c:pt idx="6">
                  <c:v>107.63695450324977</c:v>
                </c:pt>
                <c:pt idx="7">
                  <c:v>105.26926648096564</c:v>
                </c:pt>
                <c:pt idx="8">
                  <c:v>103.11049210770659</c:v>
                </c:pt>
                <c:pt idx="9">
                  <c:v>104.92107706592387</c:v>
                </c:pt>
                <c:pt idx="10">
                  <c:v>108.24048282265552</c:v>
                </c:pt>
                <c:pt idx="11">
                  <c:v>107.01021355617455</c:v>
                </c:pt>
                <c:pt idx="12">
                  <c:v>106.0120705663881</c:v>
                </c:pt>
                <c:pt idx="13">
                  <c:v>109.30826369545032</c:v>
                </c:pt>
                <c:pt idx="14">
                  <c:v>114.18291550603527</c:v>
                </c:pt>
                <c:pt idx="15">
                  <c:v>113.57938718662952</c:v>
                </c:pt>
                <c:pt idx="16">
                  <c:v>113.60259981429898</c:v>
                </c:pt>
                <c:pt idx="17">
                  <c:v>116.87558031569174</c:v>
                </c:pt>
                <c:pt idx="18">
                  <c:v>119.75394614670381</c:v>
                </c:pt>
                <c:pt idx="19">
                  <c:v>118.43082636954503</c:v>
                </c:pt>
                <c:pt idx="20">
                  <c:v>119.03435468895078</c:v>
                </c:pt>
                <c:pt idx="21">
                  <c:v>122.88765088207984</c:v>
                </c:pt>
                <c:pt idx="22">
                  <c:v>126.09099350046424</c:v>
                </c:pt>
                <c:pt idx="23">
                  <c:v>124.83751160631384</c:v>
                </c:pt>
                <c:pt idx="24">
                  <c:v>120.00928505106778</c:v>
                </c:pt>
              </c:numCache>
            </c:numRef>
          </c:val>
          <c:smooth val="0"/>
          <c:extLst>
            <c:ext xmlns:c16="http://schemas.microsoft.com/office/drawing/2014/chart" uri="{C3380CC4-5D6E-409C-BE32-E72D297353CC}">
              <c16:uniqueId val="{00000001-03D0-4185-999F-3422EE31F16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102.23361406078359</c:v>
                </c:pt>
                <c:pt idx="2">
                  <c:v>101.30599292078604</c:v>
                </c:pt>
                <c:pt idx="3">
                  <c:v>100.97644330526059</c:v>
                </c:pt>
                <c:pt idx="4">
                  <c:v>97.314780910533386</c:v>
                </c:pt>
                <c:pt idx="5">
                  <c:v>97.705358232637622</c:v>
                </c:pt>
                <c:pt idx="6">
                  <c:v>96.716709386061268</c:v>
                </c:pt>
                <c:pt idx="7">
                  <c:v>96.094226778957648</c:v>
                </c:pt>
                <c:pt idx="8">
                  <c:v>94.531917490540707</c:v>
                </c:pt>
                <c:pt idx="9">
                  <c:v>95.691443915537661</c:v>
                </c:pt>
                <c:pt idx="10">
                  <c:v>94.898083730013425</c:v>
                </c:pt>
                <c:pt idx="11">
                  <c:v>95.11778347369706</c:v>
                </c:pt>
                <c:pt idx="12">
                  <c:v>93.531063102648602</c:v>
                </c:pt>
                <c:pt idx="13">
                  <c:v>95.581594043695844</c:v>
                </c:pt>
                <c:pt idx="14">
                  <c:v>94.26339558159404</c:v>
                </c:pt>
                <c:pt idx="15">
                  <c:v>93.946051507384354</c:v>
                </c:pt>
                <c:pt idx="16">
                  <c:v>92.347125595020145</c:v>
                </c:pt>
                <c:pt idx="17">
                  <c:v>93.409007689491034</c:v>
                </c:pt>
                <c:pt idx="18">
                  <c:v>92.554619797388014</c:v>
                </c:pt>
                <c:pt idx="19">
                  <c:v>92.371536677651662</c:v>
                </c:pt>
                <c:pt idx="20">
                  <c:v>91.17539362870744</c:v>
                </c:pt>
                <c:pt idx="21">
                  <c:v>92.456975466861962</c:v>
                </c:pt>
                <c:pt idx="22">
                  <c:v>90.894666178445021</c:v>
                </c:pt>
                <c:pt idx="23">
                  <c:v>91.749054070548027</c:v>
                </c:pt>
                <c:pt idx="24">
                  <c:v>89.515440009764433</c:v>
                </c:pt>
              </c:numCache>
            </c:numRef>
          </c:val>
          <c:smooth val="0"/>
          <c:extLst>
            <c:ext xmlns:c16="http://schemas.microsoft.com/office/drawing/2014/chart" uri="{C3380CC4-5D6E-409C-BE32-E72D297353CC}">
              <c16:uniqueId val="{00000002-03D0-4185-999F-3422EE31F16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3D0-4185-999F-3422EE31F168}"/>
                </c:ext>
              </c:extLst>
            </c:dLbl>
            <c:dLbl>
              <c:idx val="1"/>
              <c:delete val="1"/>
              <c:extLst>
                <c:ext xmlns:c15="http://schemas.microsoft.com/office/drawing/2012/chart" uri="{CE6537A1-D6FC-4f65-9D91-7224C49458BB}"/>
                <c:ext xmlns:c16="http://schemas.microsoft.com/office/drawing/2014/chart" uri="{C3380CC4-5D6E-409C-BE32-E72D297353CC}">
                  <c16:uniqueId val="{00000004-03D0-4185-999F-3422EE31F168}"/>
                </c:ext>
              </c:extLst>
            </c:dLbl>
            <c:dLbl>
              <c:idx val="2"/>
              <c:delete val="1"/>
              <c:extLst>
                <c:ext xmlns:c15="http://schemas.microsoft.com/office/drawing/2012/chart" uri="{CE6537A1-D6FC-4f65-9D91-7224C49458BB}"/>
                <c:ext xmlns:c16="http://schemas.microsoft.com/office/drawing/2014/chart" uri="{C3380CC4-5D6E-409C-BE32-E72D297353CC}">
                  <c16:uniqueId val="{00000005-03D0-4185-999F-3422EE31F168}"/>
                </c:ext>
              </c:extLst>
            </c:dLbl>
            <c:dLbl>
              <c:idx val="3"/>
              <c:delete val="1"/>
              <c:extLst>
                <c:ext xmlns:c15="http://schemas.microsoft.com/office/drawing/2012/chart" uri="{CE6537A1-D6FC-4f65-9D91-7224C49458BB}"/>
                <c:ext xmlns:c16="http://schemas.microsoft.com/office/drawing/2014/chart" uri="{C3380CC4-5D6E-409C-BE32-E72D297353CC}">
                  <c16:uniqueId val="{00000006-03D0-4185-999F-3422EE31F168}"/>
                </c:ext>
              </c:extLst>
            </c:dLbl>
            <c:dLbl>
              <c:idx val="4"/>
              <c:delete val="1"/>
              <c:extLst>
                <c:ext xmlns:c15="http://schemas.microsoft.com/office/drawing/2012/chart" uri="{CE6537A1-D6FC-4f65-9D91-7224C49458BB}"/>
                <c:ext xmlns:c16="http://schemas.microsoft.com/office/drawing/2014/chart" uri="{C3380CC4-5D6E-409C-BE32-E72D297353CC}">
                  <c16:uniqueId val="{00000007-03D0-4185-999F-3422EE31F168}"/>
                </c:ext>
              </c:extLst>
            </c:dLbl>
            <c:dLbl>
              <c:idx val="5"/>
              <c:delete val="1"/>
              <c:extLst>
                <c:ext xmlns:c15="http://schemas.microsoft.com/office/drawing/2012/chart" uri="{CE6537A1-D6FC-4f65-9D91-7224C49458BB}"/>
                <c:ext xmlns:c16="http://schemas.microsoft.com/office/drawing/2014/chart" uri="{C3380CC4-5D6E-409C-BE32-E72D297353CC}">
                  <c16:uniqueId val="{00000008-03D0-4185-999F-3422EE31F168}"/>
                </c:ext>
              </c:extLst>
            </c:dLbl>
            <c:dLbl>
              <c:idx val="6"/>
              <c:delete val="1"/>
              <c:extLst>
                <c:ext xmlns:c15="http://schemas.microsoft.com/office/drawing/2012/chart" uri="{CE6537A1-D6FC-4f65-9D91-7224C49458BB}"/>
                <c:ext xmlns:c16="http://schemas.microsoft.com/office/drawing/2014/chart" uri="{C3380CC4-5D6E-409C-BE32-E72D297353CC}">
                  <c16:uniqueId val="{00000009-03D0-4185-999F-3422EE31F168}"/>
                </c:ext>
              </c:extLst>
            </c:dLbl>
            <c:dLbl>
              <c:idx val="7"/>
              <c:delete val="1"/>
              <c:extLst>
                <c:ext xmlns:c15="http://schemas.microsoft.com/office/drawing/2012/chart" uri="{CE6537A1-D6FC-4f65-9D91-7224C49458BB}"/>
                <c:ext xmlns:c16="http://schemas.microsoft.com/office/drawing/2014/chart" uri="{C3380CC4-5D6E-409C-BE32-E72D297353CC}">
                  <c16:uniqueId val="{0000000A-03D0-4185-999F-3422EE31F168}"/>
                </c:ext>
              </c:extLst>
            </c:dLbl>
            <c:dLbl>
              <c:idx val="8"/>
              <c:delete val="1"/>
              <c:extLst>
                <c:ext xmlns:c15="http://schemas.microsoft.com/office/drawing/2012/chart" uri="{CE6537A1-D6FC-4f65-9D91-7224C49458BB}"/>
                <c:ext xmlns:c16="http://schemas.microsoft.com/office/drawing/2014/chart" uri="{C3380CC4-5D6E-409C-BE32-E72D297353CC}">
                  <c16:uniqueId val="{0000000B-03D0-4185-999F-3422EE31F168}"/>
                </c:ext>
              </c:extLst>
            </c:dLbl>
            <c:dLbl>
              <c:idx val="9"/>
              <c:delete val="1"/>
              <c:extLst>
                <c:ext xmlns:c15="http://schemas.microsoft.com/office/drawing/2012/chart" uri="{CE6537A1-D6FC-4f65-9D91-7224C49458BB}"/>
                <c:ext xmlns:c16="http://schemas.microsoft.com/office/drawing/2014/chart" uri="{C3380CC4-5D6E-409C-BE32-E72D297353CC}">
                  <c16:uniqueId val="{0000000C-03D0-4185-999F-3422EE31F168}"/>
                </c:ext>
              </c:extLst>
            </c:dLbl>
            <c:dLbl>
              <c:idx val="10"/>
              <c:delete val="1"/>
              <c:extLst>
                <c:ext xmlns:c15="http://schemas.microsoft.com/office/drawing/2012/chart" uri="{CE6537A1-D6FC-4f65-9D91-7224C49458BB}"/>
                <c:ext xmlns:c16="http://schemas.microsoft.com/office/drawing/2014/chart" uri="{C3380CC4-5D6E-409C-BE32-E72D297353CC}">
                  <c16:uniqueId val="{0000000D-03D0-4185-999F-3422EE31F168}"/>
                </c:ext>
              </c:extLst>
            </c:dLbl>
            <c:dLbl>
              <c:idx val="11"/>
              <c:delete val="1"/>
              <c:extLst>
                <c:ext xmlns:c15="http://schemas.microsoft.com/office/drawing/2012/chart" uri="{CE6537A1-D6FC-4f65-9D91-7224C49458BB}"/>
                <c:ext xmlns:c16="http://schemas.microsoft.com/office/drawing/2014/chart" uri="{C3380CC4-5D6E-409C-BE32-E72D297353CC}">
                  <c16:uniqueId val="{0000000E-03D0-4185-999F-3422EE31F168}"/>
                </c:ext>
              </c:extLst>
            </c:dLbl>
            <c:dLbl>
              <c:idx val="12"/>
              <c:delete val="1"/>
              <c:extLst>
                <c:ext xmlns:c15="http://schemas.microsoft.com/office/drawing/2012/chart" uri="{CE6537A1-D6FC-4f65-9D91-7224C49458BB}"/>
                <c:ext xmlns:c16="http://schemas.microsoft.com/office/drawing/2014/chart" uri="{C3380CC4-5D6E-409C-BE32-E72D297353CC}">
                  <c16:uniqueId val="{0000000F-03D0-4185-999F-3422EE31F16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3D0-4185-999F-3422EE31F168}"/>
                </c:ext>
              </c:extLst>
            </c:dLbl>
            <c:dLbl>
              <c:idx val="14"/>
              <c:delete val="1"/>
              <c:extLst>
                <c:ext xmlns:c15="http://schemas.microsoft.com/office/drawing/2012/chart" uri="{CE6537A1-D6FC-4f65-9D91-7224C49458BB}"/>
                <c:ext xmlns:c16="http://schemas.microsoft.com/office/drawing/2014/chart" uri="{C3380CC4-5D6E-409C-BE32-E72D297353CC}">
                  <c16:uniqueId val="{00000011-03D0-4185-999F-3422EE31F168}"/>
                </c:ext>
              </c:extLst>
            </c:dLbl>
            <c:dLbl>
              <c:idx val="15"/>
              <c:delete val="1"/>
              <c:extLst>
                <c:ext xmlns:c15="http://schemas.microsoft.com/office/drawing/2012/chart" uri="{CE6537A1-D6FC-4f65-9D91-7224C49458BB}"/>
                <c:ext xmlns:c16="http://schemas.microsoft.com/office/drawing/2014/chart" uri="{C3380CC4-5D6E-409C-BE32-E72D297353CC}">
                  <c16:uniqueId val="{00000012-03D0-4185-999F-3422EE31F168}"/>
                </c:ext>
              </c:extLst>
            </c:dLbl>
            <c:dLbl>
              <c:idx val="16"/>
              <c:delete val="1"/>
              <c:extLst>
                <c:ext xmlns:c15="http://schemas.microsoft.com/office/drawing/2012/chart" uri="{CE6537A1-D6FC-4f65-9D91-7224C49458BB}"/>
                <c:ext xmlns:c16="http://schemas.microsoft.com/office/drawing/2014/chart" uri="{C3380CC4-5D6E-409C-BE32-E72D297353CC}">
                  <c16:uniqueId val="{00000013-03D0-4185-999F-3422EE31F168}"/>
                </c:ext>
              </c:extLst>
            </c:dLbl>
            <c:dLbl>
              <c:idx val="17"/>
              <c:delete val="1"/>
              <c:extLst>
                <c:ext xmlns:c15="http://schemas.microsoft.com/office/drawing/2012/chart" uri="{CE6537A1-D6FC-4f65-9D91-7224C49458BB}"/>
                <c:ext xmlns:c16="http://schemas.microsoft.com/office/drawing/2014/chart" uri="{C3380CC4-5D6E-409C-BE32-E72D297353CC}">
                  <c16:uniqueId val="{00000014-03D0-4185-999F-3422EE31F168}"/>
                </c:ext>
              </c:extLst>
            </c:dLbl>
            <c:dLbl>
              <c:idx val="18"/>
              <c:delete val="1"/>
              <c:extLst>
                <c:ext xmlns:c15="http://schemas.microsoft.com/office/drawing/2012/chart" uri="{CE6537A1-D6FC-4f65-9D91-7224C49458BB}"/>
                <c:ext xmlns:c16="http://schemas.microsoft.com/office/drawing/2014/chart" uri="{C3380CC4-5D6E-409C-BE32-E72D297353CC}">
                  <c16:uniqueId val="{00000015-03D0-4185-999F-3422EE31F168}"/>
                </c:ext>
              </c:extLst>
            </c:dLbl>
            <c:dLbl>
              <c:idx val="19"/>
              <c:delete val="1"/>
              <c:extLst>
                <c:ext xmlns:c15="http://schemas.microsoft.com/office/drawing/2012/chart" uri="{CE6537A1-D6FC-4f65-9D91-7224C49458BB}"/>
                <c:ext xmlns:c16="http://schemas.microsoft.com/office/drawing/2014/chart" uri="{C3380CC4-5D6E-409C-BE32-E72D297353CC}">
                  <c16:uniqueId val="{00000016-03D0-4185-999F-3422EE31F168}"/>
                </c:ext>
              </c:extLst>
            </c:dLbl>
            <c:dLbl>
              <c:idx val="20"/>
              <c:delete val="1"/>
              <c:extLst>
                <c:ext xmlns:c15="http://schemas.microsoft.com/office/drawing/2012/chart" uri="{CE6537A1-D6FC-4f65-9D91-7224C49458BB}"/>
                <c:ext xmlns:c16="http://schemas.microsoft.com/office/drawing/2014/chart" uri="{C3380CC4-5D6E-409C-BE32-E72D297353CC}">
                  <c16:uniqueId val="{00000017-03D0-4185-999F-3422EE31F168}"/>
                </c:ext>
              </c:extLst>
            </c:dLbl>
            <c:dLbl>
              <c:idx val="21"/>
              <c:delete val="1"/>
              <c:extLst>
                <c:ext xmlns:c15="http://schemas.microsoft.com/office/drawing/2012/chart" uri="{CE6537A1-D6FC-4f65-9D91-7224C49458BB}"/>
                <c:ext xmlns:c16="http://schemas.microsoft.com/office/drawing/2014/chart" uri="{C3380CC4-5D6E-409C-BE32-E72D297353CC}">
                  <c16:uniqueId val="{00000018-03D0-4185-999F-3422EE31F168}"/>
                </c:ext>
              </c:extLst>
            </c:dLbl>
            <c:dLbl>
              <c:idx val="22"/>
              <c:delete val="1"/>
              <c:extLst>
                <c:ext xmlns:c15="http://schemas.microsoft.com/office/drawing/2012/chart" uri="{CE6537A1-D6FC-4f65-9D91-7224C49458BB}"/>
                <c:ext xmlns:c16="http://schemas.microsoft.com/office/drawing/2014/chart" uri="{C3380CC4-5D6E-409C-BE32-E72D297353CC}">
                  <c16:uniqueId val="{00000019-03D0-4185-999F-3422EE31F168}"/>
                </c:ext>
              </c:extLst>
            </c:dLbl>
            <c:dLbl>
              <c:idx val="23"/>
              <c:delete val="1"/>
              <c:extLst>
                <c:ext xmlns:c15="http://schemas.microsoft.com/office/drawing/2012/chart" uri="{CE6537A1-D6FC-4f65-9D91-7224C49458BB}"/>
                <c:ext xmlns:c16="http://schemas.microsoft.com/office/drawing/2014/chart" uri="{C3380CC4-5D6E-409C-BE32-E72D297353CC}">
                  <c16:uniqueId val="{0000001A-03D0-4185-999F-3422EE31F168}"/>
                </c:ext>
              </c:extLst>
            </c:dLbl>
            <c:dLbl>
              <c:idx val="24"/>
              <c:delete val="1"/>
              <c:extLst>
                <c:ext xmlns:c15="http://schemas.microsoft.com/office/drawing/2012/chart" uri="{CE6537A1-D6FC-4f65-9D91-7224C49458BB}"/>
                <c:ext xmlns:c16="http://schemas.microsoft.com/office/drawing/2014/chart" uri="{C3380CC4-5D6E-409C-BE32-E72D297353CC}">
                  <c16:uniqueId val="{0000001B-03D0-4185-999F-3422EE31F16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3D0-4185-999F-3422EE31F16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Neckar-Odenwald-Kreis (08225)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46882</v>
      </c>
      <c r="F11" s="238">
        <v>46649</v>
      </c>
      <c r="G11" s="238">
        <v>47004</v>
      </c>
      <c r="H11" s="238">
        <v>46597</v>
      </c>
      <c r="I11" s="265">
        <v>46464</v>
      </c>
      <c r="J11" s="263">
        <v>418</v>
      </c>
      <c r="K11" s="266">
        <v>0.89962121212121215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17.686958747493708</v>
      </c>
      <c r="E13" s="115">
        <v>8292</v>
      </c>
      <c r="F13" s="114">
        <v>8200</v>
      </c>
      <c r="G13" s="114">
        <v>8375</v>
      </c>
      <c r="H13" s="114">
        <v>8467</v>
      </c>
      <c r="I13" s="140">
        <v>8361</v>
      </c>
      <c r="J13" s="115">
        <v>-69</v>
      </c>
      <c r="K13" s="116">
        <v>-0.82526013634732687</v>
      </c>
    </row>
    <row r="14" spans="1:255" ht="14.1" customHeight="1" x14ac:dyDescent="0.2">
      <c r="A14" s="306" t="s">
        <v>230</v>
      </c>
      <c r="B14" s="307"/>
      <c r="C14" s="308"/>
      <c r="D14" s="113">
        <v>62.049400622840324</v>
      </c>
      <c r="E14" s="115">
        <v>29090</v>
      </c>
      <c r="F14" s="114">
        <v>29014</v>
      </c>
      <c r="G14" s="114">
        <v>29187</v>
      </c>
      <c r="H14" s="114">
        <v>28658</v>
      </c>
      <c r="I14" s="140">
        <v>28629</v>
      </c>
      <c r="J14" s="115">
        <v>461</v>
      </c>
      <c r="K14" s="116">
        <v>1.6102553354989695</v>
      </c>
    </row>
    <row r="15" spans="1:255" ht="14.1" customHeight="1" x14ac:dyDescent="0.2">
      <c r="A15" s="306" t="s">
        <v>231</v>
      </c>
      <c r="B15" s="307"/>
      <c r="C15" s="308"/>
      <c r="D15" s="113">
        <v>9.4727187406680606</v>
      </c>
      <c r="E15" s="115">
        <v>4441</v>
      </c>
      <c r="F15" s="114">
        <v>4395</v>
      </c>
      <c r="G15" s="114">
        <v>4401</v>
      </c>
      <c r="H15" s="114">
        <v>4409</v>
      </c>
      <c r="I15" s="140">
        <v>4413</v>
      </c>
      <c r="J15" s="115">
        <v>28</v>
      </c>
      <c r="K15" s="116">
        <v>0.6344890097439384</v>
      </c>
    </row>
    <row r="16" spans="1:255" ht="14.1" customHeight="1" x14ac:dyDescent="0.2">
      <c r="A16" s="306" t="s">
        <v>232</v>
      </c>
      <c r="B16" s="307"/>
      <c r="C16" s="308"/>
      <c r="D16" s="113">
        <v>8.5213941384753209</v>
      </c>
      <c r="E16" s="115">
        <v>3995</v>
      </c>
      <c r="F16" s="114">
        <v>3955</v>
      </c>
      <c r="G16" s="114">
        <v>3942</v>
      </c>
      <c r="H16" s="114">
        <v>3965</v>
      </c>
      <c r="I16" s="140">
        <v>3952</v>
      </c>
      <c r="J16" s="115">
        <v>43</v>
      </c>
      <c r="K16" s="116">
        <v>1.0880566801619433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0.7145599590461158</v>
      </c>
      <c r="E18" s="115">
        <v>335</v>
      </c>
      <c r="F18" s="114">
        <v>361</v>
      </c>
      <c r="G18" s="114">
        <v>377</v>
      </c>
      <c r="H18" s="114">
        <v>378</v>
      </c>
      <c r="I18" s="140">
        <v>367</v>
      </c>
      <c r="J18" s="115">
        <v>-32</v>
      </c>
      <c r="K18" s="116">
        <v>-8.7193460490463224</v>
      </c>
    </row>
    <row r="19" spans="1:255" ht="14.1" customHeight="1" x14ac:dyDescent="0.2">
      <c r="A19" s="306" t="s">
        <v>235</v>
      </c>
      <c r="B19" s="307" t="s">
        <v>236</v>
      </c>
      <c r="C19" s="308"/>
      <c r="D19" s="113">
        <v>0.36047950172774201</v>
      </c>
      <c r="E19" s="115">
        <v>169</v>
      </c>
      <c r="F19" s="114">
        <v>192</v>
      </c>
      <c r="G19" s="114">
        <v>186</v>
      </c>
      <c r="H19" s="114">
        <v>191</v>
      </c>
      <c r="I19" s="140">
        <v>177</v>
      </c>
      <c r="J19" s="115">
        <v>-8</v>
      </c>
      <c r="K19" s="116">
        <v>-4.5197740112994351</v>
      </c>
    </row>
    <row r="20" spans="1:255" ht="14.1" customHeight="1" x14ac:dyDescent="0.2">
      <c r="A20" s="306">
        <v>12</v>
      </c>
      <c r="B20" s="307" t="s">
        <v>237</v>
      </c>
      <c r="C20" s="308"/>
      <c r="D20" s="113">
        <v>0.59084510046499727</v>
      </c>
      <c r="E20" s="115">
        <v>277</v>
      </c>
      <c r="F20" s="114">
        <v>259</v>
      </c>
      <c r="G20" s="114">
        <v>286</v>
      </c>
      <c r="H20" s="114">
        <v>290</v>
      </c>
      <c r="I20" s="140">
        <v>276</v>
      </c>
      <c r="J20" s="115">
        <v>1</v>
      </c>
      <c r="K20" s="116">
        <v>0.36231884057971014</v>
      </c>
    </row>
    <row r="21" spans="1:255" ht="14.1" customHeight="1" x14ac:dyDescent="0.2">
      <c r="A21" s="306">
        <v>21</v>
      </c>
      <c r="B21" s="307" t="s">
        <v>238</v>
      </c>
      <c r="C21" s="308"/>
      <c r="D21" s="113">
        <v>0.36047950172774201</v>
      </c>
      <c r="E21" s="115">
        <v>169</v>
      </c>
      <c r="F21" s="114">
        <v>172</v>
      </c>
      <c r="G21" s="114">
        <v>180</v>
      </c>
      <c r="H21" s="114">
        <v>173</v>
      </c>
      <c r="I21" s="140">
        <v>172</v>
      </c>
      <c r="J21" s="115">
        <v>-3</v>
      </c>
      <c r="K21" s="116">
        <v>-1.7441860465116279</v>
      </c>
    </row>
    <row r="22" spans="1:255" ht="14.1" customHeight="1" x14ac:dyDescent="0.2">
      <c r="A22" s="306">
        <v>22</v>
      </c>
      <c r="B22" s="307" t="s">
        <v>239</v>
      </c>
      <c r="C22" s="308"/>
      <c r="D22" s="113">
        <v>2.9776886651593362</v>
      </c>
      <c r="E22" s="115">
        <v>1396</v>
      </c>
      <c r="F22" s="114">
        <v>1397</v>
      </c>
      <c r="G22" s="114">
        <v>1435</v>
      </c>
      <c r="H22" s="114">
        <v>1438</v>
      </c>
      <c r="I22" s="140">
        <v>1425</v>
      </c>
      <c r="J22" s="115">
        <v>-29</v>
      </c>
      <c r="K22" s="116">
        <v>-2.0350877192982457</v>
      </c>
    </row>
    <row r="23" spans="1:255" ht="14.1" customHeight="1" x14ac:dyDescent="0.2">
      <c r="A23" s="306">
        <v>23</v>
      </c>
      <c r="B23" s="307" t="s">
        <v>240</v>
      </c>
      <c r="C23" s="308"/>
      <c r="D23" s="113">
        <v>0.60151017448061095</v>
      </c>
      <c r="E23" s="115">
        <v>282</v>
      </c>
      <c r="F23" s="114">
        <v>283</v>
      </c>
      <c r="G23" s="114">
        <v>279</v>
      </c>
      <c r="H23" s="114">
        <v>284</v>
      </c>
      <c r="I23" s="140">
        <v>291</v>
      </c>
      <c r="J23" s="115">
        <v>-9</v>
      </c>
      <c r="K23" s="116">
        <v>-3.0927835051546393</v>
      </c>
    </row>
    <row r="24" spans="1:255" ht="14.1" customHeight="1" x14ac:dyDescent="0.2">
      <c r="A24" s="306">
        <v>24</v>
      </c>
      <c r="B24" s="307" t="s">
        <v>241</v>
      </c>
      <c r="C24" s="308"/>
      <c r="D24" s="113">
        <v>7.7876370462011009</v>
      </c>
      <c r="E24" s="115">
        <v>3651</v>
      </c>
      <c r="F24" s="114">
        <v>3527</v>
      </c>
      <c r="G24" s="114">
        <v>3587</v>
      </c>
      <c r="H24" s="114">
        <v>3591</v>
      </c>
      <c r="I24" s="140">
        <v>3608</v>
      </c>
      <c r="J24" s="115">
        <v>43</v>
      </c>
      <c r="K24" s="116">
        <v>1.1917960088691797</v>
      </c>
    </row>
    <row r="25" spans="1:255" ht="14.1" customHeight="1" x14ac:dyDescent="0.2">
      <c r="A25" s="306">
        <v>25</v>
      </c>
      <c r="B25" s="307" t="s">
        <v>242</v>
      </c>
      <c r="C25" s="308"/>
      <c r="D25" s="113">
        <v>9.1250373277590544</v>
      </c>
      <c r="E25" s="115">
        <v>4278</v>
      </c>
      <c r="F25" s="114">
        <v>4239</v>
      </c>
      <c r="G25" s="114">
        <v>4326</v>
      </c>
      <c r="H25" s="114">
        <v>4257</v>
      </c>
      <c r="I25" s="140">
        <v>4278</v>
      </c>
      <c r="J25" s="115">
        <v>0</v>
      </c>
      <c r="K25" s="116">
        <v>0</v>
      </c>
    </row>
    <row r="26" spans="1:255" ht="14.1" customHeight="1" x14ac:dyDescent="0.2">
      <c r="A26" s="306">
        <v>26</v>
      </c>
      <c r="B26" s="307" t="s">
        <v>243</v>
      </c>
      <c r="C26" s="308"/>
      <c r="D26" s="113">
        <v>3.8991510601083572</v>
      </c>
      <c r="E26" s="115">
        <v>1828</v>
      </c>
      <c r="F26" s="114">
        <v>1814</v>
      </c>
      <c r="G26" s="114">
        <v>1836</v>
      </c>
      <c r="H26" s="114">
        <v>1770</v>
      </c>
      <c r="I26" s="140">
        <v>1800</v>
      </c>
      <c r="J26" s="115">
        <v>28</v>
      </c>
      <c r="K26" s="116">
        <v>1.5555555555555556</v>
      </c>
    </row>
    <row r="27" spans="1:255" ht="14.1" customHeight="1" x14ac:dyDescent="0.2">
      <c r="A27" s="306">
        <v>27</v>
      </c>
      <c r="B27" s="307" t="s">
        <v>244</v>
      </c>
      <c r="C27" s="308"/>
      <c r="D27" s="113">
        <v>3.4362868478307238</v>
      </c>
      <c r="E27" s="115">
        <v>1611</v>
      </c>
      <c r="F27" s="114">
        <v>1601</v>
      </c>
      <c r="G27" s="114">
        <v>1601</v>
      </c>
      <c r="H27" s="114">
        <v>1596</v>
      </c>
      <c r="I27" s="140">
        <v>1591</v>
      </c>
      <c r="J27" s="115">
        <v>20</v>
      </c>
      <c r="K27" s="116">
        <v>1.2570710245128849</v>
      </c>
    </row>
    <row r="28" spans="1:255" ht="14.1" customHeight="1" x14ac:dyDescent="0.2">
      <c r="A28" s="306">
        <v>28</v>
      </c>
      <c r="B28" s="307" t="s">
        <v>245</v>
      </c>
      <c r="C28" s="308"/>
      <c r="D28" s="113">
        <v>0.29435604283093725</v>
      </c>
      <c r="E28" s="115">
        <v>138</v>
      </c>
      <c r="F28" s="114">
        <v>146</v>
      </c>
      <c r="G28" s="114">
        <v>152</v>
      </c>
      <c r="H28" s="114">
        <v>149</v>
      </c>
      <c r="I28" s="140">
        <v>144</v>
      </c>
      <c r="J28" s="115">
        <v>-6</v>
      </c>
      <c r="K28" s="116">
        <v>-4.166666666666667</v>
      </c>
    </row>
    <row r="29" spans="1:255" ht="14.1" customHeight="1" x14ac:dyDescent="0.2">
      <c r="A29" s="306">
        <v>29</v>
      </c>
      <c r="B29" s="307" t="s">
        <v>246</v>
      </c>
      <c r="C29" s="308"/>
      <c r="D29" s="113">
        <v>1.9623736188729151</v>
      </c>
      <c r="E29" s="115">
        <v>920</v>
      </c>
      <c r="F29" s="114">
        <v>951</v>
      </c>
      <c r="G29" s="114">
        <v>963</v>
      </c>
      <c r="H29" s="114">
        <v>967</v>
      </c>
      <c r="I29" s="140">
        <v>949</v>
      </c>
      <c r="J29" s="115">
        <v>-29</v>
      </c>
      <c r="K29" s="116">
        <v>-3.0558482613277134</v>
      </c>
    </row>
    <row r="30" spans="1:255" ht="14.1" customHeight="1" x14ac:dyDescent="0.2">
      <c r="A30" s="306" t="s">
        <v>247</v>
      </c>
      <c r="B30" s="307" t="s">
        <v>248</v>
      </c>
      <c r="C30" s="308"/>
      <c r="D30" s="113">
        <v>0.81481165479288431</v>
      </c>
      <c r="E30" s="115">
        <v>382</v>
      </c>
      <c r="F30" s="114">
        <v>390</v>
      </c>
      <c r="G30" s="114">
        <v>392</v>
      </c>
      <c r="H30" s="114">
        <v>395</v>
      </c>
      <c r="I30" s="140">
        <v>397</v>
      </c>
      <c r="J30" s="115">
        <v>-15</v>
      </c>
      <c r="K30" s="116">
        <v>-3.7783375314861463</v>
      </c>
    </row>
    <row r="31" spans="1:255" ht="14.1" customHeight="1" x14ac:dyDescent="0.2">
      <c r="A31" s="306" t="s">
        <v>249</v>
      </c>
      <c r="B31" s="307" t="s">
        <v>250</v>
      </c>
      <c r="C31" s="308"/>
      <c r="D31" s="113">
        <v>1.1219657864425578</v>
      </c>
      <c r="E31" s="115">
        <v>526</v>
      </c>
      <c r="F31" s="114">
        <v>549</v>
      </c>
      <c r="G31" s="114">
        <v>557</v>
      </c>
      <c r="H31" s="114">
        <v>560</v>
      </c>
      <c r="I31" s="140">
        <v>539</v>
      </c>
      <c r="J31" s="115">
        <v>-13</v>
      </c>
      <c r="K31" s="116">
        <v>-2.4118738404452689</v>
      </c>
    </row>
    <row r="32" spans="1:255" ht="14.1" customHeight="1" x14ac:dyDescent="0.2">
      <c r="A32" s="306">
        <v>31</v>
      </c>
      <c r="B32" s="307" t="s">
        <v>251</v>
      </c>
      <c r="C32" s="308"/>
      <c r="D32" s="113">
        <v>0.61217524849622451</v>
      </c>
      <c r="E32" s="115">
        <v>287</v>
      </c>
      <c r="F32" s="114">
        <v>292</v>
      </c>
      <c r="G32" s="114">
        <v>291</v>
      </c>
      <c r="H32" s="114">
        <v>295</v>
      </c>
      <c r="I32" s="140">
        <v>284</v>
      </c>
      <c r="J32" s="115">
        <v>3</v>
      </c>
      <c r="K32" s="116">
        <v>1.056338028169014</v>
      </c>
    </row>
    <row r="33" spans="1:11" ht="14.1" customHeight="1" x14ac:dyDescent="0.2">
      <c r="A33" s="306">
        <v>32</v>
      </c>
      <c r="B33" s="307" t="s">
        <v>252</v>
      </c>
      <c r="C33" s="308"/>
      <c r="D33" s="113">
        <v>2.1031525958790156</v>
      </c>
      <c r="E33" s="115">
        <v>986</v>
      </c>
      <c r="F33" s="114">
        <v>960</v>
      </c>
      <c r="G33" s="114">
        <v>979</v>
      </c>
      <c r="H33" s="114">
        <v>975</v>
      </c>
      <c r="I33" s="140">
        <v>961</v>
      </c>
      <c r="J33" s="115">
        <v>25</v>
      </c>
      <c r="K33" s="116">
        <v>2.6014568158168574</v>
      </c>
    </row>
    <row r="34" spans="1:11" ht="14.1" customHeight="1" x14ac:dyDescent="0.2">
      <c r="A34" s="306">
        <v>33</v>
      </c>
      <c r="B34" s="307" t="s">
        <v>253</v>
      </c>
      <c r="C34" s="308"/>
      <c r="D34" s="113">
        <v>1.5293716138390001</v>
      </c>
      <c r="E34" s="115">
        <v>717</v>
      </c>
      <c r="F34" s="114">
        <v>698</v>
      </c>
      <c r="G34" s="114">
        <v>732</v>
      </c>
      <c r="H34" s="114">
        <v>725</v>
      </c>
      <c r="I34" s="140">
        <v>715</v>
      </c>
      <c r="J34" s="115">
        <v>2</v>
      </c>
      <c r="K34" s="116">
        <v>0.27972027972027974</v>
      </c>
    </row>
    <row r="35" spans="1:11" ht="14.1" customHeight="1" x14ac:dyDescent="0.2">
      <c r="A35" s="306">
        <v>34</v>
      </c>
      <c r="B35" s="307" t="s">
        <v>254</v>
      </c>
      <c r="C35" s="308"/>
      <c r="D35" s="113">
        <v>2.0327631073759651</v>
      </c>
      <c r="E35" s="115">
        <v>953</v>
      </c>
      <c r="F35" s="114">
        <v>960</v>
      </c>
      <c r="G35" s="114">
        <v>965</v>
      </c>
      <c r="H35" s="114">
        <v>970</v>
      </c>
      <c r="I35" s="140">
        <v>966</v>
      </c>
      <c r="J35" s="115">
        <v>-13</v>
      </c>
      <c r="K35" s="116">
        <v>-1.3457556935817805</v>
      </c>
    </row>
    <row r="36" spans="1:11" ht="14.1" customHeight="1" x14ac:dyDescent="0.2">
      <c r="A36" s="306">
        <v>41</v>
      </c>
      <c r="B36" s="307" t="s">
        <v>255</v>
      </c>
      <c r="C36" s="308"/>
      <c r="D36" s="113">
        <v>0.39034170897146026</v>
      </c>
      <c r="E36" s="115">
        <v>183</v>
      </c>
      <c r="F36" s="114">
        <v>183</v>
      </c>
      <c r="G36" s="114">
        <v>186</v>
      </c>
      <c r="H36" s="114">
        <v>181</v>
      </c>
      <c r="I36" s="140">
        <v>181</v>
      </c>
      <c r="J36" s="115">
        <v>2</v>
      </c>
      <c r="K36" s="116">
        <v>1.1049723756906078</v>
      </c>
    </row>
    <row r="37" spans="1:11" ht="14.1" customHeight="1" x14ac:dyDescent="0.2">
      <c r="A37" s="306">
        <v>42</v>
      </c>
      <c r="B37" s="307" t="s">
        <v>256</v>
      </c>
      <c r="C37" s="308"/>
      <c r="D37" s="113">
        <v>0.12158184377799582</v>
      </c>
      <c r="E37" s="115">
        <v>57</v>
      </c>
      <c r="F37" s="114">
        <v>58</v>
      </c>
      <c r="G37" s="114">
        <v>57</v>
      </c>
      <c r="H37" s="114">
        <v>61</v>
      </c>
      <c r="I37" s="140">
        <v>56</v>
      </c>
      <c r="J37" s="115">
        <v>1</v>
      </c>
      <c r="K37" s="116">
        <v>1.7857142857142858</v>
      </c>
    </row>
    <row r="38" spans="1:11" ht="14.1" customHeight="1" x14ac:dyDescent="0.2">
      <c r="A38" s="306">
        <v>43</v>
      </c>
      <c r="B38" s="307" t="s">
        <v>257</v>
      </c>
      <c r="C38" s="308"/>
      <c r="D38" s="113">
        <v>1.1795571861268717</v>
      </c>
      <c r="E38" s="115">
        <v>553</v>
      </c>
      <c r="F38" s="114">
        <v>544</v>
      </c>
      <c r="G38" s="114">
        <v>538</v>
      </c>
      <c r="H38" s="114">
        <v>506</v>
      </c>
      <c r="I38" s="140">
        <v>490</v>
      </c>
      <c r="J38" s="115">
        <v>63</v>
      </c>
      <c r="K38" s="116">
        <v>12.857142857142858</v>
      </c>
    </row>
    <row r="39" spans="1:11" ht="14.1" customHeight="1" x14ac:dyDescent="0.2">
      <c r="A39" s="306">
        <v>51</v>
      </c>
      <c r="B39" s="307" t="s">
        <v>258</v>
      </c>
      <c r="C39" s="308"/>
      <c r="D39" s="113">
        <v>5.9468452711061817</v>
      </c>
      <c r="E39" s="115">
        <v>2788</v>
      </c>
      <c r="F39" s="114">
        <v>2754</v>
      </c>
      <c r="G39" s="114">
        <v>2760</v>
      </c>
      <c r="H39" s="114">
        <v>2689</v>
      </c>
      <c r="I39" s="140">
        <v>2652</v>
      </c>
      <c r="J39" s="115">
        <v>136</v>
      </c>
      <c r="K39" s="116">
        <v>5.1282051282051286</v>
      </c>
    </row>
    <row r="40" spans="1:11" ht="14.1" customHeight="1" x14ac:dyDescent="0.2">
      <c r="A40" s="306" t="s">
        <v>259</v>
      </c>
      <c r="B40" s="307" t="s">
        <v>260</v>
      </c>
      <c r="C40" s="308"/>
      <c r="D40" s="113">
        <v>5.2834776673350117</v>
      </c>
      <c r="E40" s="115">
        <v>2477</v>
      </c>
      <c r="F40" s="114">
        <v>2452</v>
      </c>
      <c r="G40" s="114">
        <v>2460</v>
      </c>
      <c r="H40" s="114">
        <v>2430</v>
      </c>
      <c r="I40" s="140">
        <v>2394</v>
      </c>
      <c r="J40" s="115">
        <v>83</v>
      </c>
      <c r="K40" s="116">
        <v>3.4670008354218882</v>
      </c>
    </row>
    <row r="41" spans="1:11" ht="14.1" customHeight="1" x14ac:dyDescent="0.2">
      <c r="A41" s="306"/>
      <c r="B41" s="307" t="s">
        <v>261</v>
      </c>
      <c r="C41" s="308"/>
      <c r="D41" s="113">
        <v>4.6009129303357366</v>
      </c>
      <c r="E41" s="115">
        <v>2157</v>
      </c>
      <c r="F41" s="114">
        <v>2129</v>
      </c>
      <c r="G41" s="114">
        <v>2163</v>
      </c>
      <c r="H41" s="114">
        <v>2139</v>
      </c>
      <c r="I41" s="140">
        <v>2102</v>
      </c>
      <c r="J41" s="115">
        <v>55</v>
      </c>
      <c r="K41" s="116">
        <v>2.6165556612749761</v>
      </c>
    </row>
    <row r="42" spans="1:11" ht="14.1" customHeight="1" x14ac:dyDescent="0.2">
      <c r="A42" s="306">
        <v>52</v>
      </c>
      <c r="B42" s="307" t="s">
        <v>262</v>
      </c>
      <c r="C42" s="308"/>
      <c r="D42" s="113">
        <v>2.9094321914594086</v>
      </c>
      <c r="E42" s="115">
        <v>1364</v>
      </c>
      <c r="F42" s="114">
        <v>1355</v>
      </c>
      <c r="G42" s="114">
        <v>1361</v>
      </c>
      <c r="H42" s="114">
        <v>1360</v>
      </c>
      <c r="I42" s="140">
        <v>1296</v>
      </c>
      <c r="J42" s="115">
        <v>68</v>
      </c>
      <c r="K42" s="116">
        <v>5.2469135802469138</v>
      </c>
    </row>
    <row r="43" spans="1:11" ht="14.1" customHeight="1" x14ac:dyDescent="0.2">
      <c r="A43" s="306" t="s">
        <v>263</v>
      </c>
      <c r="B43" s="307" t="s">
        <v>264</v>
      </c>
      <c r="C43" s="308"/>
      <c r="D43" s="113">
        <v>2.3889765794974616</v>
      </c>
      <c r="E43" s="115">
        <v>1120</v>
      </c>
      <c r="F43" s="114">
        <v>1113</v>
      </c>
      <c r="G43" s="114">
        <v>1116</v>
      </c>
      <c r="H43" s="114">
        <v>1114</v>
      </c>
      <c r="I43" s="140">
        <v>1054</v>
      </c>
      <c r="J43" s="115">
        <v>66</v>
      </c>
      <c r="K43" s="116">
        <v>6.2618595825426944</v>
      </c>
    </row>
    <row r="44" spans="1:11" ht="14.1" customHeight="1" x14ac:dyDescent="0.2">
      <c r="A44" s="306">
        <v>53</v>
      </c>
      <c r="B44" s="307" t="s">
        <v>265</v>
      </c>
      <c r="C44" s="308"/>
      <c r="D44" s="113">
        <v>0.40313979779019665</v>
      </c>
      <c r="E44" s="115">
        <v>189</v>
      </c>
      <c r="F44" s="114">
        <v>182</v>
      </c>
      <c r="G44" s="114">
        <v>209</v>
      </c>
      <c r="H44" s="114">
        <v>227</v>
      </c>
      <c r="I44" s="140">
        <v>230</v>
      </c>
      <c r="J44" s="115">
        <v>-41</v>
      </c>
      <c r="K44" s="116">
        <v>-17.826086956521738</v>
      </c>
    </row>
    <row r="45" spans="1:11" ht="14.1" customHeight="1" x14ac:dyDescent="0.2">
      <c r="A45" s="306" t="s">
        <v>266</v>
      </c>
      <c r="B45" s="307" t="s">
        <v>267</v>
      </c>
      <c r="C45" s="308"/>
      <c r="D45" s="113">
        <v>0.33488332409026916</v>
      </c>
      <c r="E45" s="115">
        <v>157</v>
      </c>
      <c r="F45" s="114">
        <v>155</v>
      </c>
      <c r="G45" s="114">
        <v>183</v>
      </c>
      <c r="H45" s="114">
        <v>200</v>
      </c>
      <c r="I45" s="140">
        <v>205</v>
      </c>
      <c r="J45" s="115">
        <v>-48</v>
      </c>
      <c r="K45" s="116">
        <v>-23.414634146341463</v>
      </c>
    </row>
    <row r="46" spans="1:11" ht="14.1" customHeight="1" x14ac:dyDescent="0.2">
      <c r="A46" s="306">
        <v>54</v>
      </c>
      <c r="B46" s="307" t="s">
        <v>268</v>
      </c>
      <c r="C46" s="308"/>
      <c r="D46" s="113">
        <v>2.0306300925728427</v>
      </c>
      <c r="E46" s="115">
        <v>952</v>
      </c>
      <c r="F46" s="114">
        <v>963</v>
      </c>
      <c r="G46" s="114">
        <v>957</v>
      </c>
      <c r="H46" s="114">
        <v>966</v>
      </c>
      <c r="I46" s="140">
        <v>958</v>
      </c>
      <c r="J46" s="115">
        <v>-6</v>
      </c>
      <c r="K46" s="116">
        <v>-0.62630480167014613</v>
      </c>
    </row>
    <row r="47" spans="1:11" ht="14.1" customHeight="1" x14ac:dyDescent="0.2">
      <c r="A47" s="306">
        <v>61</v>
      </c>
      <c r="B47" s="307" t="s">
        <v>269</v>
      </c>
      <c r="C47" s="308"/>
      <c r="D47" s="113">
        <v>2.3164540761912886</v>
      </c>
      <c r="E47" s="115">
        <v>1086</v>
      </c>
      <c r="F47" s="114">
        <v>1059</v>
      </c>
      <c r="G47" s="114">
        <v>1066</v>
      </c>
      <c r="H47" s="114">
        <v>1062</v>
      </c>
      <c r="I47" s="140">
        <v>1084</v>
      </c>
      <c r="J47" s="115">
        <v>2</v>
      </c>
      <c r="K47" s="116">
        <v>0.18450184501845018</v>
      </c>
    </row>
    <row r="48" spans="1:11" ht="14.1" customHeight="1" x14ac:dyDescent="0.2">
      <c r="A48" s="306">
        <v>62</v>
      </c>
      <c r="B48" s="307" t="s">
        <v>270</v>
      </c>
      <c r="C48" s="308"/>
      <c r="D48" s="113">
        <v>6.3969113945650786</v>
      </c>
      <c r="E48" s="115">
        <v>2999</v>
      </c>
      <c r="F48" s="114">
        <v>2984</v>
      </c>
      <c r="G48" s="114">
        <v>2995</v>
      </c>
      <c r="H48" s="114">
        <v>2946</v>
      </c>
      <c r="I48" s="140">
        <v>2925</v>
      </c>
      <c r="J48" s="115">
        <v>74</v>
      </c>
      <c r="K48" s="116">
        <v>2.5299145299145298</v>
      </c>
    </row>
    <row r="49" spans="1:11" ht="14.1" customHeight="1" x14ac:dyDescent="0.2">
      <c r="A49" s="306">
        <v>63</v>
      </c>
      <c r="B49" s="307" t="s">
        <v>271</v>
      </c>
      <c r="C49" s="308"/>
      <c r="D49" s="113">
        <v>1.2328825562049401</v>
      </c>
      <c r="E49" s="115">
        <v>578</v>
      </c>
      <c r="F49" s="114">
        <v>589</v>
      </c>
      <c r="G49" s="114">
        <v>595</v>
      </c>
      <c r="H49" s="114">
        <v>585</v>
      </c>
      <c r="I49" s="140">
        <v>593</v>
      </c>
      <c r="J49" s="115">
        <v>-15</v>
      </c>
      <c r="K49" s="116">
        <v>-2.5295109612141653</v>
      </c>
    </row>
    <row r="50" spans="1:11" ht="14.1" customHeight="1" x14ac:dyDescent="0.2">
      <c r="A50" s="306" t="s">
        <v>272</v>
      </c>
      <c r="B50" s="307" t="s">
        <v>273</v>
      </c>
      <c r="C50" s="308"/>
      <c r="D50" s="113">
        <v>0.20476942109978244</v>
      </c>
      <c r="E50" s="115">
        <v>96</v>
      </c>
      <c r="F50" s="114">
        <v>94</v>
      </c>
      <c r="G50" s="114">
        <v>96</v>
      </c>
      <c r="H50" s="114">
        <v>87</v>
      </c>
      <c r="I50" s="140">
        <v>86</v>
      </c>
      <c r="J50" s="115">
        <v>10</v>
      </c>
      <c r="K50" s="116">
        <v>11.627906976744185</v>
      </c>
    </row>
    <row r="51" spans="1:11" ht="14.1" customHeight="1" x14ac:dyDescent="0.2">
      <c r="A51" s="306" t="s">
        <v>274</v>
      </c>
      <c r="B51" s="307" t="s">
        <v>275</v>
      </c>
      <c r="C51" s="308"/>
      <c r="D51" s="113">
        <v>0.81907768439912976</v>
      </c>
      <c r="E51" s="115">
        <v>384</v>
      </c>
      <c r="F51" s="114">
        <v>398</v>
      </c>
      <c r="G51" s="114">
        <v>402</v>
      </c>
      <c r="H51" s="114">
        <v>407</v>
      </c>
      <c r="I51" s="140">
        <v>415</v>
      </c>
      <c r="J51" s="115">
        <v>-31</v>
      </c>
      <c r="K51" s="116">
        <v>-7.4698795180722888</v>
      </c>
    </row>
    <row r="52" spans="1:11" ht="14.1" customHeight="1" x14ac:dyDescent="0.2">
      <c r="A52" s="306">
        <v>71</v>
      </c>
      <c r="B52" s="307" t="s">
        <v>276</v>
      </c>
      <c r="C52" s="308"/>
      <c r="D52" s="113">
        <v>10.773857770572928</v>
      </c>
      <c r="E52" s="115">
        <v>5051</v>
      </c>
      <c r="F52" s="114">
        <v>5011</v>
      </c>
      <c r="G52" s="114">
        <v>5025</v>
      </c>
      <c r="H52" s="114">
        <v>4948</v>
      </c>
      <c r="I52" s="140">
        <v>4975</v>
      </c>
      <c r="J52" s="115">
        <v>76</v>
      </c>
      <c r="K52" s="116">
        <v>1.5276381909547738</v>
      </c>
    </row>
    <row r="53" spans="1:11" ht="14.1" customHeight="1" x14ac:dyDescent="0.2">
      <c r="A53" s="306" t="s">
        <v>277</v>
      </c>
      <c r="B53" s="307" t="s">
        <v>278</v>
      </c>
      <c r="C53" s="308"/>
      <c r="D53" s="113">
        <v>3.9759395930207755</v>
      </c>
      <c r="E53" s="115">
        <v>1864</v>
      </c>
      <c r="F53" s="114">
        <v>1867</v>
      </c>
      <c r="G53" s="114">
        <v>1875</v>
      </c>
      <c r="H53" s="114">
        <v>1839</v>
      </c>
      <c r="I53" s="140">
        <v>1838</v>
      </c>
      <c r="J53" s="115">
        <v>26</v>
      </c>
      <c r="K53" s="116">
        <v>1.4145810663764962</v>
      </c>
    </row>
    <row r="54" spans="1:11" ht="14.1" customHeight="1" x14ac:dyDescent="0.2">
      <c r="A54" s="306" t="s">
        <v>279</v>
      </c>
      <c r="B54" s="307" t="s">
        <v>280</v>
      </c>
      <c r="C54" s="308"/>
      <c r="D54" s="113">
        <v>6.0534960112623182</v>
      </c>
      <c r="E54" s="115">
        <v>2838</v>
      </c>
      <c r="F54" s="114">
        <v>2808</v>
      </c>
      <c r="G54" s="114">
        <v>2819</v>
      </c>
      <c r="H54" s="114">
        <v>2787</v>
      </c>
      <c r="I54" s="140">
        <v>2816</v>
      </c>
      <c r="J54" s="115">
        <v>22</v>
      </c>
      <c r="K54" s="116">
        <v>0.78125</v>
      </c>
    </row>
    <row r="55" spans="1:11" ht="14.1" customHeight="1" x14ac:dyDescent="0.2">
      <c r="A55" s="306">
        <v>72</v>
      </c>
      <c r="B55" s="307" t="s">
        <v>281</v>
      </c>
      <c r="C55" s="308"/>
      <c r="D55" s="113">
        <v>3.0864724201185956</v>
      </c>
      <c r="E55" s="115">
        <v>1447</v>
      </c>
      <c r="F55" s="114">
        <v>1469</v>
      </c>
      <c r="G55" s="114">
        <v>1471</v>
      </c>
      <c r="H55" s="114">
        <v>1459</v>
      </c>
      <c r="I55" s="140">
        <v>1453</v>
      </c>
      <c r="J55" s="115">
        <v>-6</v>
      </c>
      <c r="K55" s="116">
        <v>-0.41293874741913283</v>
      </c>
    </row>
    <row r="56" spans="1:11" ht="14.1" customHeight="1" x14ac:dyDescent="0.2">
      <c r="A56" s="306" t="s">
        <v>282</v>
      </c>
      <c r="B56" s="307" t="s">
        <v>283</v>
      </c>
      <c r="C56" s="308"/>
      <c r="D56" s="113">
        <v>1.8877181007636192</v>
      </c>
      <c r="E56" s="115">
        <v>885</v>
      </c>
      <c r="F56" s="114">
        <v>906</v>
      </c>
      <c r="G56" s="114">
        <v>911</v>
      </c>
      <c r="H56" s="114">
        <v>894</v>
      </c>
      <c r="I56" s="140">
        <v>899</v>
      </c>
      <c r="J56" s="115">
        <v>-14</v>
      </c>
      <c r="K56" s="116">
        <v>-1.5572858731924359</v>
      </c>
    </row>
    <row r="57" spans="1:11" ht="14.1" customHeight="1" x14ac:dyDescent="0.2">
      <c r="A57" s="306" t="s">
        <v>284</v>
      </c>
      <c r="B57" s="307" t="s">
        <v>285</v>
      </c>
      <c r="C57" s="308"/>
      <c r="D57" s="113">
        <v>0.7145599590461158</v>
      </c>
      <c r="E57" s="115">
        <v>335</v>
      </c>
      <c r="F57" s="114">
        <v>338</v>
      </c>
      <c r="G57" s="114">
        <v>333</v>
      </c>
      <c r="H57" s="114">
        <v>343</v>
      </c>
      <c r="I57" s="140">
        <v>334</v>
      </c>
      <c r="J57" s="115">
        <v>1</v>
      </c>
      <c r="K57" s="116">
        <v>0.29940119760479039</v>
      </c>
    </row>
    <row r="58" spans="1:11" ht="14.1" customHeight="1" x14ac:dyDescent="0.2">
      <c r="A58" s="306">
        <v>73</v>
      </c>
      <c r="B58" s="307" t="s">
        <v>286</v>
      </c>
      <c r="C58" s="308"/>
      <c r="D58" s="113">
        <v>2.331385179813148</v>
      </c>
      <c r="E58" s="115">
        <v>1093</v>
      </c>
      <c r="F58" s="114">
        <v>1089</v>
      </c>
      <c r="G58" s="114">
        <v>1086</v>
      </c>
      <c r="H58" s="114">
        <v>1064</v>
      </c>
      <c r="I58" s="140">
        <v>1065</v>
      </c>
      <c r="J58" s="115">
        <v>28</v>
      </c>
      <c r="K58" s="116">
        <v>2.6291079812206575</v>
      </c>
    </row>
    <row r="59" spans="1:11" ht="14.1" customHeight="1" x14ac:dyDescent="0.2">
      <c r="A59" s="306" t="s">
        <v>287</v>
      </c>
      <c r="B59" s="307" t="s">
        <v>288</v>
      </c>
      <c r="C59" s="308"/>
      <c r="D59" s="113">
        <v>1.9111812635979695</v>
      </c>
      <c r="E59" s="115">
        <v>896</v>
      </c>
      <c r="F59" s="114">
        <v>889</v>
      </c>
      <c r="G59" s="114">
        <v>884</v>
      </c>
      <c r="H59" s="114">
        <v>869</v>
      </c>
      <c r="I59" s="140">
        <v>868</v>
      </c>
      <c r="J59" s="115">
        <v>28</v>
      </c>
      <c r="K59" s="116">
        <v>3.225806451612903</v>
      </c>
    </row>
    <row r="60" spans="1:11" ht="14.1" customHeight="1" x14ac:dyDescent="0.2">
      <c r="A60" s="306">
        <v>81</v>
      </c>
      <c r="B60" s="307" t="s">
        <v>289</v>
      </c>
      <c r="C60" s="308"/>
      <c r="D60" s="113">
        <v>7.1605306940830173</v>
      </c>
      <c r="E60" s="115">
        <v>3357</v>
      </c>
      <c r="F60" s="114">
        <v>3367</v>
      </c>
      <c r="G60" s="114">
        <v>3341</v>
      </c>
      <c r="H60" s="114">
        <v>3293</v>
      </c>
      <c r="I60" s="140">
        <v>3292</v>
      </c>
      <c r="J60" s="115">
        <v>65</v>
      </c>
      <c r="K60" s="116">
        <v>1.9744835965978129</v>
      </c>
    </row>
    <row r="61" spans="1:11" ht="14.1" customHeight="1" x14ac:dyDescent="0.2">
      <c r="A61" s="306" t="s">
        <v>290</v>
      </c>
      <c r="B61" s="307" t="s">
        <v>291</v>
      </c>
      <c r="C61" s="308"/>
      <c r="D61" s="113">
        <v>2.2631287061132204</v>
      </c>
      <c r="E61" s="115">
        <v>1061</v>
      </c>
      <c r="F61" s="114">
        <v>1062</v>
      </c>
      <c r="G61" s="114">
        <v>1085</v>
      </c>
      <c r="H61" s="114">
        <v>1050</v>
      </c>
      <c r="I61" s="140">
        <v>1062</v>
      </c>
      <c r="J61" s="115">
        <v>-1</v>
      </c>
      <c r="K61" s="116">
        <v>-9.4161958568738227E-2</v>
      </c>
    </row>
    <row r="62" spans="1:11" ht="14.1" customHeight="1" x14ac:dyDescent="0.2">
      <c r="A62" s="306" t="s">
        <v>292</v>
      </c>
      <c r="B62" s="307" t="s">
        <v>293</v>
      </c>
      <c r="C62" s="308"/>
      <c r="D62" s="113">
        <v>3.0075508724030544</v>
      </c>
      <c r="E62" s="115">
        <v>1410</v>
      </c>
      <c r="F62" s="114">
        <v>1413</v>
      </c>
      <c r="G62" s="114">
        <v>1374</v>
      </c>
      <c r="H62" s="114">
        <v>1369</v>
      </c>
      <c r="I62" s="140">
        <v>1368</v>
      </c>
      <c r="J62" s="115">
        <v>42</v>
      </c>
      <c r="K62" s="116">
        <v>3.0701754385964914</v>
      </c>
    </row>
    <row r="63" spans="1:11" ht="14.1" customHeight="1" x14ac:dyDescent="0.2">
      <c r="A63" s="306"/>
      <c r="B63" s="307" t="s">
        <v>294</v>
      </c>
      <c r="C63" s="308"/>
      <c r="D63" s="113">
        <v>2.6086771042191033</v>
      </c>
      <c r="E63" s="115">
        <v>1223</v>
      </c>
      <c r="F63" s="114">
        <v>1228</v>
      </c>
      <c r="G63" s="114">
        <v>1192</v>
      </c>
      <c r="H63" s="114">
        <v>1188</v>
      </c>
      <c r="I63" s="140">
        <v>1189</v>
      </c>
      <c r="J63" s="115">
        <v>34</v>
      </c>
      <c r="K63" s="116">
        <v>2.8595458368376789</v>
      </c>
    </row>
    <row r="64" spans="1:11" ht="14.1" customHeight="1" x14ac:dyDescent="0.2">
      <c r="A64" s="306" t="s">
        <v>295</v>
      </c>
      <c r="B64" s="307" t="s">
        <v>296</v>
      </c>
      <c r="C64" s="308"/>
      <c r="D64" s="113">
        <v>0.49485943432447421</v>
      </c>
      <c r="E64" s="115">
        <v>232</v>
      </c>
      <c r="F64" s="114">
        <v>238</v>
      </c>
      <c r="G64" s="114">
        <v>232</v>
      </c>
      <c r="H64" s="114">
        <v>239</v>
      </c>
      <c r="I64" s="140">
        <v>229</v>
      </c>
      <c r="J64" s="115">
        <v>3</v>
      </c>
      <c r="K64" s="116">
        <v>1.3100436681222707</v>
      </c>
    </row>
    <row r="65" spans="1:11" ht="14.1" customHeight="1" x14ac:dyDescent="0.2">
      <c r="A65" s="306" t="s">
        <v>297</v>
      </c>
      <c r="B65" s="307" t="s">
        <v>298</v>
      </c>
      <c r="C65" s="308"/>
      <c r="D65" s="113">
        <v>0.75508724030544772</v>
      </c>
      <c r="E65" s="115">
        <v>354</v>
      </c>
      <c r="F65" s="114">
        <v>350</v>
      </c>
      <c r="G65" s="114">
        <v>342</v>
      </c>
      <c r="H65" s="114">
        <v>348</v>
      </c>
      <c r="I65" s="140">
        <v>346</v>
      </c>
      <c r="J65" s="115">
        <v>8</v>
      </c>
      <c r="K65" s="116">
        <v>2.3121387283236996</v>
      </c>
    </row>
    <row r="66" spans="1:11" ht="14.1" customHeight="1" x14ac:dyDescent="0.2">
      <c r="A66" s="306">
        <v>82</v>
      </c>
      <c r="B66" s="307" t="s">
        <v>299</v>
      </c>
      <c r="C66" s="308"/>
      <c r="D66" s="113">
        <v>3.3168380188558508</v>
      </c>
      <c r="E66" s="115">
        <v>1555</v>
      </c>
      <c r="F66" s="114">
        <v>1574</v>
      </c>
      <c r="G66" s="114">
        <v>1586</v>
      </c>
      <c r="H66" s="114">
        <v>1552</v>
      </c>
      <c r="I66" s="140">
        <v>1550</v>
      </c>
      <c r="J66" s="115">
        <v>5</v>
      </c>
      <c r="K66" s="116">
        <v>0.32258064516129031</v>
      </c>
    </row>
    <row r="67" spans="1:11" ht="14.1" customHeight="1" x14ac:dyDescent="0.2">
      <c r="A67" s="306" t="s">
        <v>300</v>
      </c>
      <c r="B67" s="307" t="s">
        <v>301</v>
      </c>
      <c r="C67" s="308"/>
      <c r="D67" s="113">
        <v>2.3292521650100251</v>
      </c>
      <c r="E67" s="115">
        <v>1092</v>
      </c>
      <c r="F67" s="114">
        <v>1102</v>
      </c>
      <c r="G67" s="114">
        <v>1108</v>
      </c>
      <c r="H67" s="114">
        <v>1097</v>
      </c>
      <c r="I67" s="140">
        <v>1079</v>
      </c>
      <c r="J67" s="115">
        <v>13</v>
      </c>
      <c r="K67" s="116">
        <v>1.2048192771084338</v>
      </c>
    </row>
    <row r="68" spans="1:11" ht="14.1" customHeight="1" x14ac:dyDescent="0.2">
      <c r="A68" s="306" t="s">
        <v>302</v>
      </c>
      <c r="B68" s="307" t="s">
        <v>303</v>
      </c>
      <c r="C68" s="308"/>
      <c r="D68" s="113">
        <v>0.50125847873384244</v>
      </c>
      <c r="E68" s="115">
        <v>235</v>
      </c>
      <c r="F68" s="114">
        <v>244</v>
      </c>
      <c r="G68" s="114">
        <v>249</v>
      </c>
      <c r="H68" s="114">
        <v>230</v>
      </c>
      <c r="I68" s="140">
        <v>244</v>
      </c>
      <c r="J68" s="115">
        <v>-9</v>
      </c>
      <c r="K68" s="116">
        <v>-3.6885245901639343</v>
      </c>
    </row>
    <row r="69" spans="1:11" ht="14.1" customHeight="1" x14ac:dyDescent="0.2">
      <c r="A69" s="306">
        <v>83</v>
      </c>
      <c r="B69" s="307" t="s">
        <v>304</v>
      </c>
      <c r="C69" s="308"/>
      <c r="D69" s="113">
        <v>8.6707051746939126</v>
      </c>
      <c r="E69" s="115">
        <v>4065</v>
      </c>
      <c r="F69" s="114">
        <v>4061</v>
      </c>
      <c r="G69" s="114">
        <v>4026</v>
      </c>
      <c r="H69" s="114">
        <v>4063</v>
      </c>
      <c r="I69" s="140">
        <v>4045</v>
      </c>
      <c r="J69" s="115">
        <v>20</v>
      </c>
      <c r="K69" s="116">
        <v>0.49443757725587145</v>
      </c>
    </row>
    <row r="70" spans="1:11" ht="14.1" customHeight="1" x14ac:dyDescent="0.2">
      <c r="A70" s="306" t="s">
        <v>305</v>
      </c>
      <c r="B70" s="307" t="s">
        <v>306</v>
      </c>
      <c r="C70" s="308"/>
      <c r="D70" s="113">
        <v>6.7509918518834517</v>
      </c>
      <c r="E70" s="115">
        <v>3165</v>
      </c>
      <c r="F70" s="114">
        <v>3156</v>
      </c>
      <c r="G70" s="114">
        <v>3127</v>
      </c>
      <c r="H70" s="114">
        <v>3173</v>
      </c>
      <c r="I70" s="140">
        <v>3170</v>
      </c>
      <c r="J70" s="115">
        <v>-5</v>
      </c>
      <c r="K70" s="116">
        <v>-0.15772870662460567</v>
      </c>
    </row>
    <row r="71" spans="1:11" ht="14.1" customHeight="1" x14ac:dyDescent="0.2">
      <c r="A71" s="306"/>
      <c r="B71" s="307" t="s">
        <v>307</v>
      </c>
      <c r="C71" s="308"/>
      <c r="D71" s="113">
        <v>2.8454417473657267</v>
      </c>
      <c r="E71" s="115">
        <v>1334</v>
      </c>
      <c r="F71" s="114">
        <v>1323</v>
      </c>
      <c r="G71" s="114">
        <v>1303</v>
      </c>
      <c r="H71" s="114">
        <v>1257</v>
      </c>
      <c r="I71" s="140">
        <v>1260</v>
      </c>
      <c r="J71" s="115">
        <v>74</v>
      </c>
      <c r="K71" s="116">
        <v>5.8730158730158726</v>
      </c>
    </row>
    <row r="72" spans="1:11" ht="14.1" customHeight="1" x14ac:dyDescent="0.2">
      <c r="A72" s="306">
        <v>84</v>
      </c>
      <c r="B72" s="307" t="s">
        <v>308</v>
      </c>
      <c r="C72" s="308"/>
      <c r="D72" s="113">
        <v>0.79348150676165696</v>
      </c>
      <c r="E72" s="115">
        <v>372</v>
      </c>
      <c r="F72" s="114">
        <v>362</v>
      </c>
      <c r="G72" s="114">
        <v>358</v>
      </c>
      <c r="H72" s="114">
        <v>382</v>
      </c>
      <c r="I72" s="140">
        <v>379</v>
      </c>
      <c r="J72" s="115">
        <v>-7</v>
      </c>
      <c r="K72" s="116">
        <v>-1.8469656992084433</v>
      </c>
    </row>
    <row r="73" spans="1:11" ht="14.1" customHeight="1" x14ac:dyDescent="0.2">
      <c r="A73" s="306" t="s">
        <v>309</v>
      </c>
      <c r="B73" s="307" t="s">
        <v>310</v>
      </c>
      <c r="C73" s="308"/>
      <c r="D73" s="113">
        <v>0.2858239836184463</v>
      </c>
      <c r="E73" s="115">
        <v>134</v>
      </c>
      <c r="F73" s="114">
        <v>125</v>
      </c>
      <c r="G73" s="114">
        <v>123</v>
      </c>
      <c r="H73" s="114">
        <v>142</v>
      </c>
      <c r="I73" s="140">
        <v>143</v>
      </c>
      <c r="J73" s="115">
        <v>-9</v>
      </c>
      <c r="K73" s="116">
        <v>-6.2937062937062933</v>
      </c>
    </row>
    <row r="74" spans="1:11" ht="14.1" customHeight="1" x14ac:dyDescent="0.2">
      <c r="A74" s="306" t="s">
        <v>311</v>
      </c>
      <c r="B74" s="307" t="s">
        <v>312</v>
      </c>
      <c r="C74" s="308"/>
      <c r="D74" s="113">
        <v>0.23036559873725523</v>
      </c>
      <c r="E74" s="115">
        <v>108</v>
      </c>
      <c r="F74" s="114">
        <v>110</v>
      </c>
      <c r="G74" s="114">
        <v>107</v>
      </c>
      <c r="H74" s="114">
        <v>108</v>
      </c>
      <c r="I74" s="140">
        <v>109</v>
      </c>
      <c r="J74" s="115">
        <v>-1</v>
      </c>
      <c r="K74" s="116">
        <v>-0.91743119266055051</v>
      </c>
    </row>
    <row r="75" spans="1:11" ht="14.1" customHeight="1" x14ac:dyDescent="0.2">
      <c r="A75" s="306" t="s">
        <v>313</v>
      </c>
      <c r="B75" s="307" t="s">
        <v>314</v>
      </c>
      <c r="C75" s="308"/>
      <c r="D75" s="113">
        <v>3.4128236849963738E-2</v>
      </c>
      <c r="E75" s="115">
        <v>16</v>
      </c>
      <c r="F75" s="114">
        <v>15</v>
      </c>
      <c r="G75" s="114">
        <v>15</v>
      </c>
      <c r="H75" s="114">
        <v>21</v>
      </c>
      <c r="I75" s="140">
        <v>21</v>
      </c>
      <c r="J75" s="115">
        <v>-5</v>
      </c>
      <c r="K75" s="116">
        <v>-23.80952380952381</v>
      </c>
    </row>
    <row r="76" spans="1:11" ht="14.1" customHeight="1" x14ac:dyDescent="0.2">
      <c r="A76" s="306">
        <v>91</v>
      </c>
      <c r="B76" s="307" t="s">
        <v>315</v>
      </c>
      <c r="C76" s="308"/>
      <c r="D76" s="113" t="s">
        <v>513</v>
      </c>
      <c r="E76" s="115" t="s">
        <v>513</v>
      </c>
      <c r="F76" s="114">
        <v>26</v>
      </c>
      <c r="G76" s="114" t="s">
        <v>513</v>
      </c>
      <c r="H76" s="114">
        <v>27</v>
      </c>
      <c r="I76" s="140" t="s">
        <v>513</v>
      </c>
      <c r="J76" s="115" t="s">
        <v>513</v>
      </c>
      <c r="K76" s="116" t="s">
        <v>513</v>
      </c>
    </row>
    <row r="77" spans="1:11" ht="14.1" customHeight="1" x14ac:dyDescent="0.2">
      <c r="A77" s="306">
        <v>92</v>
      </c>
      <c r="B77" s="307" t="s">
        <v>316</v>
      </c>
      <c r="C77" s="308"/>
      <c r="D77" s="113">
        <v>0.38180964975896931</v>
      </c>
      <c r="E77" s="115">
        <v>179</v>
      </c>
      <c r="F77" s="114">
        <v>179</v>
      </c>
      <c r="G77" s="114">
        <v>178</v>
      </c>
      <c r="H77" s="114">
        <v>173</v>
      </c>
      <c r="I77" s="140">
        <v>183</v>
      </c>
      <c r="J77" s="115">
        <v>-4</v>
      </c>
      <c r="K77" s="116">
        <v>-2.1857923497267762</v>
      </c>
    </row>
    <row r="78" spans="1:11" ht="14.1" customHeight="1" x14ac:dyDescent="0.2">
      <c r="A78" s="306">
        <v>93</v>
      </c>
      <c r="B78" s="307" t="s">
        <v>317</v>
      </c>
      <c r="C78" s="308"/>
      <c r="D78" s="113">
        <v>0.11944882897487309</v>
      </c>
      <c r="E78" s="115">
        <v>56</v>
      </c>
      <c r="F78" s="114">
        <v>56</v>
      </c>
      <c r="G78" s="114">
        <v>58</v>
      </c>
      <c r="H78" s="114">
        <v>61</v>
      </c>
      <c r="I78" s="140">
        <v>59</v>
      </c>
      <c r="J78" s="115">
        <v>-3</v>
      </c>
      <c r="K78" s="116">
        <v>-5.0847457627118642</v>
      </c>
    </row>
    <row r="79" spans="1:11" ht="14.1" customHeight="1" x14ac:dyDescent="0.2">
      <c r="A79" s="306">
        <v>94</v>
      </c>
      <c r="B79" s="307" t="s">
        <v>318</v>
      </c>
      <c r="C79" s="308"/>
      <c r="D79" s="113">
        <v>7.6788532912418411E-2</v>
      </c>
      <c r="E79" s="115">
        <v>36</v>
      </c>
      <c r="F79" s="114">
        <v>36</v>
      </c>
      <c r="G79" s="114">
        <v>35</v>
      </c>
      <c r="H79" s="114">
        <v>33</v>
      </c>
      <c r="I79" s="140">
        <v>34</v>
      </c>
      <c r="J79" s="115">
        <v>2</v>
      </c>
      <c r="K79" s="116">
        <v>5.882352941176471</v>
      </c>
    </row>
    <row r="80" spans="1:11" ht="14.1" customHeight="1" x14ac:dyDescent="0.2">
      <c r="A80" s="306" t="s">
        <v>319</v>
      </c>
      <c r="B80" s="307" t="s">
        <v>320</v>
      </c>
      <c r="C80" s="308"/>
      <c r="D80" s="113" t="s">
        <v>513</v>
      </c>
      <c r="E80" s="115" t="s">
        <v>513</v>
      </c>
      <c r="F80" s="114">
        <v>3</v>
      </c>
      <c r="G80" s="114" t="s">
        <v>513</v>
      </c>
      <c r="H80" s="114">
        <v>3</v>
      </c>
      <c r="I80" s="140" t="s">
        <v>513</v>
      </c>
      <c r="J80" s="115" t="s">
        <v>513</v>
      </c>
      <c r="K80" s="116" t="s">
        <v>513</v>
      </c>
    </row>
    <row r="81" spans="1:11" ht="14.1" customHeight="1" x14ac:dyDescent="0.2">
      <c r="A81" s="310" t="s">
        <v>321</v>
      </c>
      <c r="B81" s="311" t="s">
        <v>224</v>
      </c>
      <c r="C81" s="312"/>
      <c r="D81" s="125">
        <v>2.2695277505225886</v>
      </c>
      <c r="E81" s="143">
        <v>1064</v>
      </c>
      <c r="F81" s="144">
        <v>1085</v>
      </c>
      <c r="G81" s="144">
        <v>1099</v>
      </c>
      <c r="H81" s="144">
        <v>1098</v>
      </c>
      <c r="I81" s="145">
        <v>1109</v>
      </c>
      <c r="J81" s="143">
        <v>-45</v>
      </c>
      <c r="K81" s="146">
        <v>-4.0577096483318309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12504</v>
      </c>
      <c r="E12" s="114">
        <v>12895</v>
      </c>
      <c r="F12" s="114">
        <v>12879</v>
      </c>
      <c r="G12" s="114">
        <v>12869</v>
      </c>
      <c r="H12" s="140">
        <v>12598</v>
      </c>
      <c r="I12" s="115">
        <v>-94</v>
      </c>
      <c r="J12" s="116">
        <v>-0.74615018256866172</v>
      </c>
      <c r="K12"/>
      <c r="L12"/>
      <c r="M12"/>
      <c r="N12"/>
      <c r="O12"/>
      <c r="P12"/>
    </row>
    <row r="13" spans="1:16" s="110" customFormat="1" ht="14.45" customHeight="1" x14ac:dyDescent="0.2">
      <c r="A13" s="120" t="s">
        <v>105</v>
      </c>
      <c r="B13" s="119" t="s">
        <v>106</v>
      </c>
      <c r="C13" s="113">
        <v>38.899552143314139</v>
      </c>
      <c r="D13" s="115">
        <v>4864</v>
      </c>
      <c r="E13" s="114">
        <v>4991</v>
      </c>
      <c r="F13" s="114">
        <v>4995</v>
      </c>
      <c r="G13" s="114">
        <v>4958</v>
      </c>
      <c r="H13" s="140">
        <v>4795</v>
      </c>
      <c r="I13" s="115">
        <v>69</v>
      </c>
      <c r="J13" s="116">
        <v>1.4389989572471324</v>
      </c>
      <c r="K13"/>
      <c r="L13"/>
      <c r="M13"/>
      <c r="N13"/>
      <c r="O13"/>
      <c r="P13"/>
    </row>
    <row r="14" spans="1:16" s="110" customFormat="1" ht="14.45" customHeight="1" x14ac:dyDescent="0.2">
      <c r="A14" s="120"/>
      <c r="B14" s="119" t="s">
        <v>107</v>
      </c>
      <c r="C14" s="113">
        <v>61.100447856685861</v>
      </c>
      <c r="D14" s="115">
        <v>7640</v>
      </c>
      <c r="E14" s="114">
        <v>7904</v>
      </c>
      <c r="F14" s="114">
        <v>7884</v>
      </c>
      <c r="G14" s="114">
        <v>7911</v>
      </c>
      <c r="H14" s="140">
        <v>7803</v>
      </c>
      <c r="I14" s="115">
        <v>-163</v>
      </c>
      <c r="J14" s="116">
        <v>-2.0889401512238881</v>
      </c>
      <c r="K14"/>
      <c r="L14"/>
      <c r="M14"/>
      <c r="N14"/>
      <c r="O14"/>
      <c r="P14"/>
    </row>
    <row r="15" spans="1:16" s="110" customFormat="1" ht="14.45" customHeight="1" x14ac:dyDescent="0.2">
      <c r="A15" s="118" t="s">
        <v>105</v>
      </c>
      <c r="B15" s="121" t="s">
        <v>108</v>
      </c>
      <c r="C15" s="113">
        <v>13.31573896353167</v>
      </c>
      <c r="D15" s="115">
        <v>1665</v>
      </c>
      <c r="E15" s="114">
        <v>1771</v>
      </c>
      <c r="F15" s="114">
        <v>1723</v>
      </c>
      <c r="G15" s="114">
        <v>1765</v>
      </c>
      <c r="H15" s="140">
        <v>1692</v>
      </c>
      <c r="I15" s="115">
        <v>-27</v>
      </c>
      <c r="J15" s="116">
        <v>-1.5957446808510638</v>
      </c>
      <c r="K15"/>
      <c r="L15"/>
      <c r="M15"/>
      <c r="N15"/>
      <c r="O15"/>
      <c r="P15"/>
    </row>
    <row r="16" spans="1:16" s="110" customFormat="1" ht="14.45" customHeight="1" x14ac:dyDescent="0.2">
      <c r="A16" s="118"/>
      <c r="B16" s="121" t="s">
        <v>109</v>
      </c>
      <c r="C16" s="113">
        <v>48.07261676263596</v>
      </c>
      <c r="D16" s="115">
        <v>6011</v>
      </c>
      <c r="E16" s="114">
        <v>6265</v>
      </c>
      <c r="F16" s="114">
        <v>6332</v>
      </c>
      <c r="G16" s="114">
        <v>6310</v>
      </c>
      <c r="H16" s="140">
        <v>6222</v>
      </c>
      <c r="I16" s="115">
        <v>-211</v>
      </c>
      <c r="J16" s="116">
        <v>-3.3911925425908067</v>
      </c>
      <c r="K16"/>
      <c r="L16"/>
      <c r="M16"/>
      <c r="N16"/>
      <c r="O16"/>
      <c r="P16"/>
    </row>
    <row r="17" spans="1:16" s="110" customFormat="1" ht="14.45" customHeight="1" x14ac:dyDescent="0.2">
      <c r="A17" s="118"/>
      <c r="B17" s="121" t="s">
        <v>110</v>
      </c>
      <c r="C17" s="113">
        <v>20.785348688419706</v>
      </c>
      <c r="D17" s="115">
        <v>2599</v>
      </c>
      <c r="E17" s="114">
        <v>2600</v>
      </c>
      <c r="F17" s="114">
        <v>2584</v>
      </c>
      <c r="G17" s="114">
        <v>2584</v>
      </c>
      <c r="H17" s="140">
        <v>2558</v>
      </c>
      <c r="I17" s="115">
        <v>41</v>
      </c>
      <c r="J17" s="116">
        <v>1.602814698983581</v>
      </c>
      <c r="K17"/>
      <c r="L17"/>
      <c r="M17"/>
      <c r="N17"/>
      <c r="O17"/>
      <c r="P17"/>
    </row>
    <row r="18" spans="1:16" s="110" customFormat="1" ht="14.45" customHeight="1" x14ac:dyDescent="0.2">
      <c r="A18" s="120"/>
      <c r="B18" s="121" t="s">
        <v>111</v>
      </c>
      <c r="C18" s="113">
        <v>17.818298144593729</v>
      </c>
      <c r="D18" s="115">
        <v>2228</v>
      </c>
      <c r="E18" s="114">
        <v>2258</v>
      </c>
      <c r="F18" s="114">
        <v>2239</v>
      </c>
      <c r="G18" s="114">
        <v>2209</v>
      </c>
      <c r="H18" s="140">
        <v>2125</v>
      </c>
      <c r="I18" s="115">
        <v>103</v>
      </c>
      <c r="J18" s="116">
        <v>4.8470588235294114</v>
      </c>
      <c r="K18"/>
      <c r="L18"/>
      <c r="M18"/>
      <c r="N18"/>
      <c r="O18"/>
      <c r="P18"/>
    </row>
    <row r="19" spans="1:16" s="110" customFormat="1" ht="14.45" customHeight="1" x14ac:dyDescent="0.2">
      <c r="A19" s="120"/>
      <c r="B19" s="121" t="s">
        <v>112</v>
      </c>
      <c r="C19" s="113">
        <v>1.727447216890595</v>
      </c>
      <c r="D19" s="115">
        <v>216</v>
      </c>
      <c r="E19" s="114">
        <v>218</v>
      </c>
      <c r="F19" s="114">
        <v>227</v>
      </c>
      <c r="G19" s="114">
        <v>204</v>
      </c>
      <c r="H19" s="140">
        <v>197</v>
      </c>
      <c r="I19" s="115">
        <v>19</v>
      </c>
      <c r="J19" s="116">
        <v>9.6446700507614214</v>
      </c>
      <c r="K19"/>
      <c r="L19"/>
      <c r="M19"/>
      <c r="N19"/>
      <c r="O19"/>
      <c r="P19"/>
    </row>
    <row r="20" spans="1:16" s="110" customFormat="1" ht="14.45" customHeight="1" x14ac:dyDescent="0.2">
      <c r="A20" s="120" t="s">
        <v>113</v>
      </c>
      <c r="B20" s="119" t="s">
        <v>116</v>
      </c>
      <c r="C20" s="113">
        <v>90.898912348048626</v>
      </c>
      <c r="D20" s="115">
        <v>11366</v>
      </c>
      <c r="E20" s="114">
        <v>11708</v>
      </c>
      <c r="F20" s="114">
        <v>11724</v>
      </c>
      <c r="G20" s="114">
        <v>11727</v>
      </c>
      <c r="H20" s="140">
        <v>11477</v>
      </c>
      <c r="I20" s="115">
        <v>-111</v>
      </c>
      <c r="J20" s="116">
        <v>-0.9671516946937353</v>
      </c>
      <c r="K20"/>
      <c r="L20"/>
      <c r="M20"/>
      <c r="N20"/>
      <c r="O20"/>
      <c r="P20"/>
    </row>
    <row r="21" spans="1:16" s="110" customFormat="1" ht="14.45" customHeight="1" x14ac:dyDescent="0.2">
      <c r="A21" s="123"/>
      <c r="B21" s="124" t="s">
        <v>117</v>
      </c>
      <c r="C21" s="125">
        <v>8.9651311580294308</v>
      </c>
      <c r="D21" s="143">
        <v>1121</v>
      </c>
      <c r="E21" s="144">
        <v>1168</v>
      </c>
      <c r="F21" s="144">
        <v>1142</v>
      </c>
      <c r="G21" s="144">
        <v>1130</v>
      </c>
      <c r="H21" s="145">
        <v>1108</v>
      </c>
      <c r="I21" s="143">
        <v>13</v>
      </c>
      <c r="J21" s="146">
        <v>1.1732851985559567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14461</v>
      </c>
      <c r="E56" s="114">
        <v>14851</v>
      </c>
      <c r="F56" s="114">
        <v>14869</v>
      </c>
      <c r="G56" s="114">
        <v>14874</v>
      </c>
      <c r="H56" s="140">
        <v>14631</v>
      </c>
      <c r="I56" s="115">
        <v>-170</v>
      </c>
      <c r="J56" s="116">
        <v>-1.1619164787095893</v>
      </c>
      <c r="K56"/>
      <c r="L56"/>
      <c r="M56"/>
      <c r="N56"/>
      <c r="O56"/>
      <c r="P56"/>
    </row>
    <row r="57" spans="1:16" s="110" customFormat="1" ht="14.45" customHeight="1" x14ac:dyDescent="0.2">
      <c r="A57" s="120" t="s">
        <v>105</v>
      </c>
      <c r="B57" s="119" t="s">
        <v>106</v>
      </c>
      <c r="C57" s="113">
        <v>39.886591522024759</v>
      </c>
      <c r="D57" s="115">
        <v>5768</v>
      </c>
      <c r="E57" s="114">
        <v>5871</v>
      </c>
      <c r="F57" s="114">
        <v>5864</v>
      </c>
      <c r="G57" s="114">
        <v>5817</v>
      </c>
      <c r="H57" s="140">
        <v>5688</v>
      </c>
      <c r="I57" s="115">
        <v>80</v>
      </c>
      <c r="J57" s="116">
        <v>1.4064697609001406</v>
      </c>
    </row>
    <row r="58" spans="1:16" s="110" customFormat="1" ht="14.45" customHeight="1" x14ac:dyDescent="0.2">
      <c r="A58" s="120"/>
      <c r="B58" s="119" t="s">
        <v>107</v>
      </c>
      <c r="C58" s="113">
        <v>60.113408477975241</v>
      </c>
      <c r="D58" s="115">
        <v>8693</v>
      </c>
      <c r="E58" s="114">
        <v>8980</v>
      </c>
      <c r="F58" s="114">
        <v>9005</v>
      </c>
      <c r="G58" s="114">
        <v>9057</v>
      </c>
      <c r="H58" s="140">
        <v>8943</v>
      </c>
      <c r="I58" s="115">
        <v>-250</v>
      </c>
      <c r="J58" s="116">
        <v>-2.7954825002795483</v>
      </c>
    </row>
    <row r="59" spans="1:16" s="110" customFormat="1" ht="14.45" customHeight="1" x14ac:dyDescent="0.2">
      <c r="A59" s="118" t="s">
        <v>105</v>
      </c>
      <c r="B59" s="121" t="s">
        <v>108</v>
      </c>
      <c r="C59" s="113">
        <v>14.22446580457783</v>
      </c>
      <c r="D59" s="115">
        <v>2057</v>
      </c>
      <c r="E59" s="114">
        <v>2141</v>
      </c>
      <c r="F59" s="114">
        <v>2138</v>
      </c>
      <c r="G59" s="114">
        <v>2191</v>
      </c>
      <c r="H59" s="140">
        <v>2122</v>
      </c>
      <c r="I59" s="115">
        <v>-65</v>
      </c>
      <c r="J59" s="116">
        <v>-3.063147973609802</v>
      </c>
    </row>
    <row r="60" spans="1:16" s="110" customFormat="1" ht="14.45" customHeight="1" x14ac:dyDescent="0.2">
      <c r="A60" s="118"/>
      <c r="B60" s="121" t="s">
        <v>109</v>
      </c>
      <c r="C60" s="113">
        <v>48.371481916879887</v>
      </c>
      <c r="D60" s="115">
        <v>6995</v>
      </c>
      <c r="E60" s="114">
        <v>7275</v>
      </c>
      <c r="F60" s="114">
        <v>7304</v>
      </c>
      <c r="G60" s="114">
        <v>7306</v>
      </c>
      <c r="H60" s="140">
        <v>7218</v>
      </c>
      <c r="I60" s="115">
        <v>-223</v>
      </c>
      <c r="J60" s="116">
        <v>-3.089498476032142</v>
      </c>
    </row>
    <row r="61" spans="1:16" s="110" customFormat="1" ht="14.45" customHeight="1" x14ac:dyDescent="0.2">
      <c r="A61" s="118"/>
      <c r="B61" s="121" t="s">
        <v>110</v>
      </c>
      <c r="C61" s="113">
        <v>20.254477560334692</v>
      </c>
      <c r="D61" s="115">
        <v>2929</v>
      </c>
      <c r="E61" s="114">
        <v>2954</v>
      </c>
      <c r="F61" s="114">
        <v>2956</v>
      </c>
      <c r="G61" s="114">
        <v>2939</v>
      </c>
      <c r="H61" s="140">
        <v>2919</v>
      </c>
      <c r="I61" s="115">
        <v>10</v>
      </c>
      <c r="J61" s="116">
        <v>0.34258307639602603</v>
      </c>
    </row>
    <row r="62" spans="1:16" s="110" customFormat="1" ht="14.45" customHeight="1" x14ac:dyDescent="0.2">
      <c r="A62" s="120"/>
      <c r="B62" s="121" t="s">
        <v>111</v>
      </c>
      <c r="C62" s="113">
        <v>17.14265956711154</v>
      </c>
      <c r="D62" s="115">
        <v>2479</v>
      </c>
      <c r="E62" s="114">
        <v>2480</v>
      </c>
      <c r="F62" s="114">
        <v>2470</v>
      </c>
      <c r="G62" s="114">
        <v>2437</v>
      </c>
      <c r="H62" s="140">
        <v>2371</v>
      </c>
      <c r="I62" s="115">
        <v>108</v>
      </c>
      <c r="J62" s="116">
        <v>4.555040067482075</v>
      </c>
    </row>
    <row r="63" spans="1:16" s="110" customFormat="1" ht="14.45" customHeight="1" x14ac:dyDescent="0.2">
      <c r="A63" s="120"/>
      <c r="B63" s="121" t="s">
        <v>112</v>
      </c>
      <c r="C63" s="113">
        <v>1.7495332273010165</v>
      </c>
      <c r="D63" s="115">
        <v>253</v>
      </c>
      <c r="E63" s="114">
        <v>241</v>
      </c>
      <c r="F63" s="114">
        <v>247</v>
      </c>
      <c r="G63" s="114">
        <v>220</v>
      </c>
      <c r="H63" s="140">
        <v>214</v>
      </c>
      <c r="I63" s="115">
        <v>39</v>
      </c>
      <c r="J63" s="116">
        <v>18.22429906542056</v>
      </c>
    </row>
    <row r="64" spans="1:16" s="110" customFormat="1" ht="14.45" customHeight="1" x14ac:dyDescent="0.2">
      <c r="A64" s="120" t="s">
        <v>113</v>
      </c>
      <c r="B64" s="119" t="s">
        <v>116</v>
      </c>
      <c r="C64" s="113">
        <v>90.125164234838536</v>
      </c>
      <c r="D64" s="115">
        <v>13033</v>
      </c>
      <c r="E64" s="114">
        <v>13380</v>
      </c>
      <c r="F64" s="114">
        <v>13441</v>
      </c>
      <c r="G64" s="114">
        <v>13453</v>
      </c>
      <c r="H64" s="140">
        <v>13255</v>
      </c>
      <c r="I64" s="115">
        <v>-222</v>
      </c>
      <c r="J64" s="116">
        <v>-1.6748396831384382</v>
      </c>
    </row>
    <row r="65" spans="1:10" s="110" customFormat="1" ht="14.45" customHeight="1" x14ac:dyDescent="0.2">
      <c r="A65" s="123"/>
      <c r="B65" s="124" t="s">
        <v>117</v>
      </c>
      <c r="C65" s="125">
        <v>9.7572781965285937</v>
      </c>
      <c r="D65" s="143">
        <v>1411</v>
      </c>
      <c r="E65" s="144">
        <v>1452</v>
      </c>
      <c r="F65" s="144">
        <v>1414</v>
      </c>
      <c r="G65" s="144">
        <v>1405</v>
      </c>
      <c r="H65" s="145">
        <v>1361</v>
      </c>
      <c r="I65" s="143">
        <v>50</v>
      </c>
      <c r="J65" s="146">
        <v>3.6737692872887582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12504</v>
      </c>
      <c r="G11" s="114">
        <v>12895</v>
      </c>
      <c r="H11" s="114">
        <v>12879</v>
      </c>
      <c r="I11" s="114">
        <v>12869</v>
      </c>
      <c r="J11" s="140">
        <v>12598</v>
      </c>
      <c r="K11" s="114">
        <v>-94</v>
      </c>
      <c r="L11" s="116">
        <v>-0.74615018256866172</v>
      </c>
    </row>
    <row r="12" spans="1:17" s="110" customFormat="1" ht="24" customHeight="1" x14ac:dyDescent="0.2">
      <c r="A12" s="604" t="s">
        <v>185</v>
      </c>
      <c r="B12" s="605"/>
      <c r="C12" s="605"/>
      <c r="D12" s="606"/>
      <c r="E12" s="113">
        <v>38.899552143314139</v>
      </c>
      <c r="F12" s="115">
        <v>4864</v>
      </c>
      <c r="G12" s="114">
        <v>4991</v>
      </c>
      <c r="H12" s="114">
        <v>4995</v>
      </c>
      <c r="I12" s="114">
        <v>4958</v>
      </c>
      <c r="J12" s="140">
        <v>4795</v>
      </c>
      <c r="K12" s="114">
        <v>69</v>
      </c>
      <c r="L12" s="116">
        <v>1.4389989572471324</v>
      </c>
    </row>
    <row r="13" spans="1:17" s="110" customFormat="1" ht="15" customHeight="1" x14ac:dyDescent="0.2">
      <c r="A13" s="120"/>
      <c r="B13" s="612" t="s">
        <v>107</v>
      </c>
      <c r="C13" s="612"/>
      <c r="E13" s="113">
        <v>61.100447856685861</v>
      </c>
      <c r="F13" s="115">
        <v>7640</v>
      </c>
      <c r="G13" s="114">
        <v>7904</v>
      </c>
      <c r="H13" s="114">
        <v>7884</v>
      </c>
      <c r="I13" s="114">
        <v>7911</v>
      </c>
      <c r="J13" s="140">
        <v>7803</v>
      </c>
      <c r="K13" s="114">
        <v>-163</v>
      </c>
      <c r="L13" s="116">
        <v>-2.0889401512238881</v>
      </c>
    </row>
    <row r="14" spans="1:17" s="110" customFormat="1" ht="22.5" customHeight="1" x14ac:dyDescent="0.2">
      <c r="A14" s="604" t="s">
        <v>186</v>
      </c>
      <c r="B14" s="605"/>
      <c r="C14" s="605"/>
      <c r="D14" s="606"/>
      <c r="E14" s="113">
        <v>13.31573896353167</v>
      </c>
      <c r="F14" s="115">
        <v>1665</v>
      </c>
      <c r="G14" s="114">
        <v>1771</v>
      </c>
      <c r="H14" s="114">
        <v>1723</v>
      </c>
      <c r="I14" s="114">
        <v>1765</v>
      </c>
      <c r="J14" s="140">
        <v>1692</v>
      </c>
      <c r="K14" s="114">
        <v>-27</v>
      </c>
      <c r="L14" s="116">
        <v>-1.5957446808510638</v>
      </c>
    </row>
    <row r="15" spans="1:17" s="110" customFormat="1" ht="15" customHeight="1" x14ac:dyDescent="0.2">
      <c r="A15" s="120"/>
      <c r="B15" s="119"/>
      <c r="C15" s="258" t="s">
        <v>106</v>
      </c>
      <c r="E15" s="113">
        <v>44.804804804804803</v>
      </c>
      <c r="F15" s="115">
        <v>746</v>
      </c>
      <c r="G15" s="114">
        <v>805</v>
      </c>
      <c r="H15" s="114">
        <v>775</v>
      </c>
      <c r="I15" s="114">
        <v>769</v>
      </c>
      <c r="J15" s="140">
        <v>730</v>
      </c>
      <c r="K15" s="114">
        <v>16</v>
      </c>
      <c r="L15" s="116">
        <v>2.1917808219178081</v>
      </c>
    </row>
    <row r="16" spans="1:17" s="110" customFormat="1" ht="15" customHeight="1" x14ac:dyDescent="0.2">
      <c r="A16" s="120"/>
      <c r="B16" s="119"/>
      <c r="C16" s="258" t="s">
        <v>107</v>
      </c>
      <c r="E16" s="113">
        <v>55.195195195195197</v>
      </c>
      <c r="F16" s="115">
        <v>919</v>
      </c>
      <c r="G16" s="114">
        <v>966</v>
      </c>
      <c r="H16" s="114">
        <v>948</v>
      </c>
      <c r="I16" s="114">
        <v>996</v>
      </c>
      <c r="J16" s="140">
        <v>962</v>
      </c>
      <c r="K16" s="114">
        <v>-43</v>
      </c>
      <c r="L16" s="116">
        <v>-4.4698544698544698</v>
      </c>
    </row>
    <row r="17" spans="1:12" s="110" customFormat="1" ht="15" customHeight="1" x14ac:dyDescent="0.2">
      <c r="A17" s="120"/>
      <c r="B17" s="121" t="s">
        <v>109</v>
      </c>
      <c r="C17" s="258"/>
      <c r="E17" s="113">
        <v>48.07261676263596</v>
      </c>
      <c r="F17" s="115">
        <v>6011</v>
      </c>
      <c r="G17" s="114">
        <v>6265</v>
      </c>
      <c r="H17" s="114">
        <v>6332</v>
      </c>
      <c r="I17" s="114">
        <v>6310</v>
      </c>
      <c r="J17" s="140">
        <v>6222</v>
      </c>
      <c r="K17" s="114">
        <v>-211</v>
      </c>
      <c r="L17" s="116">
        <v>-3.3911925425908067</v>
      </c>
    </row>
    <row r="18" spans="1:12" s="110" customFormat="1" ht="15" customHeight="1" x14ac:dyDescent="0.2">
      <c r="A18" s="120"/>
      <c r="B18" s="119"/>
      <c r="C18" s="258" t="s">
        <v>106</v>
      </c>
      <c r="E18" s="113">
        <v>33.788055232074527</v>
      </c>
      <c r="F18" s="115">
        <v>2031</v>
      </c>
      <c r="G18" s="114">
        <v>2082</v>
      </c>
      <c r="H18" s="114">
        <v>2106</v>
      </c>
      <c r="I18" s="114">
        <v>2088</v>
      </c>
      <c r="J18" s="140">
        <v>2031</v>
      </c>
      <c r="K18" s="114">
        <v>0</v>
      </c>
      <c r="L18" s="116">
        <v>0</v>
      </c>
    </row>
    <row r="19" spans="1:12" s="110" customFormat="1" ht="15" customHeight="1" x14ac:dyDescent="0.2">
      <c r="A19" s="120"/>
      <c r="B19" s="119"/>
      <c r="C19" s="258" t="s">
        <v>107</v>
      </c>
      <c r="E19" s="113">
        <v>66.211944767925473</v>
      </c>
      <c r="F19" s="115">
        <v>3980</v>
      </c>
      <c r="G19" s="114">
        <v>4183</v>
      </c>
      <c r="H19" s="114">
        <v>4226</v>
      </c>
      <c r="I19" s="114">
        <v>4222</v>
      </c>
      <c r="J19" s="140">
        <v>4191</v>
      </c>
      <c r="K19" s="114">
        <v>-211</v>
      </c>
      <c r="L19" s="116">
        <v>-5.0345979479837748</v>
      </c>
    </row>
    <row r="20" spans="1:12" s="110" customFormat="1" ht="15" customHeight="1" x14ac:dyDescent="0.2">
      <c r="A20" s="120"/>
      <c r="B20" s="121" t="s">
        <v>110</v>
      </c>
      <c r="C20" s="258"/>
      <c r="E20" s="113">
        <v>20.785348688419706</v>
      </c>
      <c r="F20" s="115">
        <v>2599</v>
      </c>
      <c r="G20" s="114">
        <v>2600</v>
      </c>
      <c r="H20" s="114">
        <v>2584</v>
      </c>
      <c r="I20" s="114">
        <v>2584</v>
      </c>
      <c r="J20" s="140">
        <v>2558</v>
      </c>
      <c r="K20" s="114">
        <v>41</v>
      </c>
      <c r="L20" s="116">
        <v>1.602814698983581</v>
      </c>
    </row>
    <row r="21" spans="1:12" s="110" customFormat="1" ht="15" customHeight="1" x14ac:dyDescent="0.2">
      <c r="A21" s="120"/>
      <c r="B21" s="119"/>
      <c r="C21" s="258" t="s">
        <v>106</v>
      </c>
      <c r="E21" s="113">
        <v>33.551365909965369</v>
      </c>
      <c r="F21" s="115">
        <v>872</v>
      </c>
      <c r="G21" s="114">
        <v>881</v>
      </c>
      <c r="H21" s="114">
        <v>881</v>
      </c>
      <c r="I21" s="114">
        <v>891</v>
      </c>
      <c r="J21" s="140">
        <v>875</v>
      </c>
      <c r="K21" s="114">
        <v>-3</v>
      </c>
      <c r="L21" s="116">
        <v>-0.34285714285714286</v>
      </c>
    </row>
    <row r="22" spans="1:12" s="110" customFormat="1" ht="15" customHeight="1" x14ac:dyDescent="0.2">
      <c r="A22" s="120"/>
      <c r="B22" s="119"/>
      <c r="C22" s="258" t="s">
        <v>107</v>
      </c>
      <c r="E22" s="113">
        <v>66.448634090034631</v>
      </c>
      <c r="F22" s="115">
        <v>1727</v>
      </c>
      <c r="G22" s="114">
        <v>1719</v>
      </c>
      <c r="H22" s="114">
        <v>1703</v>
      </c>
      <c r="I22" s="114">
        <v>1693</v>
      </c>
      <c r="J22" s="140">
        <v>1683</v>
      </c>
      <c r="K22" s="114">
        <v>44</v>
      </c>
      <c r="L22" s="116">
        <v>2.6143790849673203</v>
      </c>
    </row>
    <row r="23" spans="1:12" s="110" customFormat="1" ht="15" customHeight="1" x14ac:dyDescent="0.2">
      <c r="A23" s="120"/>
      <c r="B23" s="121" t="s">
        <v>111</v>
      </c>
      <c r="C23" s="258"/>
      <c r="E23" s="113">
        <v>17.818298144593729</v>
      </c>
      <c r="F23" s="115">
        <v>2228</v>
      </c>
      <c r="G23" s="114">
        <v>2258</v>
      </c>
      <c r="H23" s="114">
        <v>2239</v>
      </c>
      <c r="I23" s="114">
        <v>2209</v>
      </c>
      <c r="J23" s="140">
        <v>2125</v>
      </c>
      <c r="K23" s="114">
        <v>103</v>
      </c>
      <c r="L23" s="116">
        <v>4.8470588235294114</v>
      </c>
    </row>
    <row r="24" spans="1:12" s="110" customFormat="1" ht="15" customHeight="1" x14ac:dyDescent="0.2">
      <c r="A24" s="120"/>
      <c r="B24" s="119"/>
      <c r="C24" s="258" t="s">
        <v>106</v>
      </c>
      <c r="E24" s="113">
        <v>54.533213644524238</v>
      </c>
      <c r="F24" s="115">
        <v>1215</v>
      </c>
      <c r="G24" s="114">
        <v>1223</v>
      </c>
      <c r="H24" s="114">
        <v>1233</v>
      </c>
      <c r="I24" s="114">
        <v>1210</v>
      </c>
      <c r="J24" s="140">
        <v>1159</v>
      </c>
      <c r="K24" s="114">
        <v>56</v>
      </c>
      <c r="L24" s="116">
        <v>4.8317515099223467</v>
      </c>
    </row>
    <row r="25" spans="1:12" s="110" customFormat="1" ht="15" customHeight="1" x14ac:dyDescent="0.2">
      <c r="A25" s="120"/>
      <c r="B25" s="119"/>
      <c r="C25" s="258" t="s">
        <v>107</v>
      </c>
      <c r="E25" s="113">
        <v>45.466786355475762</v>
      </c>
      <c r="F25" s="115">
        <v>1013</v>
      </c>
      <c r="G25" s="114">
        <v>1035</v>
      </c>
      <c r="H25" s="114">
        <v>1006</v>
      </c>
      <c r="I25" s="114">
        <v>999</v>
      </c>
      <c r="J25" s="140">
        <v>966</v>
      </c>
      <c r="K25" s="114">
        <v>47</v>
      </c>
      <c r="L25" s="116">
        <v>4.8654244306418217</v>
      </c>
    </row>
    <row r="26" spans="1:12" s="110" customFormat="1" ht="15" customHeight="1" x14ac:dyDescent="0.2">
      <c r="A26" s="120"/>
      <c r="C26" s="121" t="s">
        <v>187</v>
      </c>
      <c r="D26" s="110" t="s">
        <v>188</v>
      </c>
      <c r="E26" s="113">
        <v>1.727447216890595</v>
      </c>
      <c r="F26" s="115">
        <v>216</v>
      </c>
      <c r="G26" s="114">
        <v>218</v>
      </c>
      <c r="H26" s="114">
        <v>227</v>
      </c>
      <c r="I26" s="114">
        <v>204</v>
      </c>
      <c r="J26" s="140">
        <v>197</v>
      </c>
      <c r="K26" s="114">
        <v>19</v>
      </c>
      <c r="L26" s="116">
        <v>9.6446700507614214</v>
      </c>
    </row>
    <row r="27" spans="1:12" s="110" customFormat="1" ht="15" customHeight="1" x14ac:dyDescent="0.2">
      <c r="A27" s="120"/>
      <c r="B27" s="119"/>
      <c r="D27" s="259" t="s">
        <v>106</v>
      </c>
      <c r="E27" s="113">
        <v>49.537037037037038</v>
      </c>
      <c r="F27" s="115">
        <v>107</v>
      </c>
      <c r="G27" s="114">
        <v>114</v>
      </c>
      <c r="H27" s="114">
        <v>113</v>
      </c>
      <c r="I27" s="114">
        <v>90</v>
      </c>
      <c r="J27" s="140">
        <v>88</v>
      </c>
      <c r="K27" s="114">
        <v>19</v>
      </c>
      <c r="L27" s="116">
        <v>21.59090909090909</v>
      </c>
    </row>
    <row r="28" spans="1:12" s="110" customFormat="1" ht="15" customHeight="1" x14ac:dyDescent="0.2">
      <c r="A28" s="120"/>
      <c r="B28" s="119"/>
      <c r="D28" s="259" t="s">
        <v>107</v>
      </c>
      <c r="E28" s="113">
        <v>50.462962962962962</v>
      </c>
      <c r="F28" s="115">
        <v>109</v>
      </c>
      <c r="G28" s="114">
        <v>104</v>
      </c>
      <c r="H28" s="114">
        <v>114</v>
      </c>
      <c r="I28" s="114">
        <v>114</v>
      </c>
      <c r="J28" s="140">
        <v>109</v>
      </c>
      <c r="K28" s="114">
        <v>0</v>
      </c>
      <c r="L28" s="116">
        <v>0</v>
      </c>
    </row>
    <row r="29" spans="1:12" s="110" customFormat="1" ht="24" customHeight="1" x14ac:dyDescent="0.2">
      <c r="A29" s="604" t="s">
        <v>189</v>
      </c>
      <c r="B29" s="605"/>
      <c r="C29" s="605"/>
      <c r="D29" s="606"/>
      <c r="E29" s="113">
        <v>90.898912348048626</v>
      </c>
      <c r="F29" s="115">
        <v>11366</v>
      </c>
      <c r="G29" s="114">
        <v>11708</v>
      </c>
      <c r="H29" s="114">
        <v>11724</v>
      </c>
      <c r="I29" s="114">
        <v>11727</v>
      </c>
      <c r="J29" s="140">
        <v>11477</v>
      </c>
      <c r="K29" s="114">
        <v>-111</v>
      </c>
      <c r="L29" s="116">
        <v>-0.9671516946937353</v>
      </c>
    </row>
    <row r="30" spans="1:12" s="110" customFormat="1" ht="15" customHeight="1" x14ac:dyDescent="0.2">
      <c r="A30" s="120"/>
      <c r="B30" s="119"/>
      <c r="C30" s="258" t="s">
        <v>106</v>
      </c>
      <c r="E30" s="113">
        <v>38.782333274678869</v>
      </c>
      <c r="F30" s="115">
        <v>4408</v>
      </c>
      <c r="G30" s="114">
        <v>4528</v>
      </c>
      <c r="H30" s="114">
        <v>4537</v>
      </c>
      <c r="I30" s="114">
        <v>4519</v>
      </c>
      <c r="J30" s="140">
        <v>4367</v>
      </c>
      <c r="K30" s="114">
        <v>41</v>
      </c>
      <c r="L30" s="116">
        <v>0.93885962903595144</v>
      </c>
    </row>
    <row r="31" spans="1:12" s="110" customFormat="1" ht="15" customHeight="1" x14ac:dyDescent="0.2">
      <c r="A31" s="120"/>
      <c r="B31" s="119"/>
      <c r="C31" s="258" t="s">
        <v>107</v>
      </c>
      <c r="E31" s="113">
        <v>61.217666725321131</v>
      </c>
      <c r="F31" s="115">
        <v>6958</v>
      </c>
      <c r="G31" s="114">
        <v>7180</v>
      </c>
      <c r="H31" s="114">
        <v>7187</v>
      </c>
      <c r="I31" s="114">
        <v>7208</v>
      </c>
      <c r="J31" s="140">
        <v>7110</v>
      </c>
      <c r="K31" s="114">
        <v>-152</v>
      </c>
      <c r="L31" s="116">
        <v>-2.1378340365682136</v>
      </c>
    </row>
    <row r="32" spans="1:12" s="110" customFormat="1" ht="15" customHeight="1" x14ac:dyDescent="0.2">
      <c r="A32" s="120"/>
      <c r="B32" s="119" t="s">
        <v>117</v>
      </c>
      <c r="C32" s="258"/>
      <c r="E32" s="113">
        <v>8.9651311580294308</v>
      </c>
      <c r="F32" s="114">
        <v>1121</v>
      </c>
      <c r="G32" s="114">
        <v>1168</v>
      </c>
      <c r="H32" s="114">
        <v>1142</v>
      </c>
      <c r="I32" s="114">
        <v>1130</v>
      </c>
      <c r="J32" s="140">
        <v>1108</v>
      </c>
      <c r="K32" s="114">
        <v>13</v>
      </c>
      <c r="L32" s="116">
        <v>1.1732851985559567</v>
      </c>
    </row>
    <row r="33" spans="1:12" s="110" customFormat="1" ht="15" customHeight="1" x14ac:dyDescent="0.2">
      <c r="A33" s="120"/>
      <c r="B33" s="119"/>
      <c r="C33" s="258" t="s">
        <v>106</v>
      </c>
      <c r="E33" s="113">
        <v>40.410347903657446</v>
      </c>
      <c r="F33" s="114">
        <v>453</v>
      </c>
      <c r="G33" s="114">
        <v>458</v>
      </c>
      <c r="H33" s="114">
        <v>453</v>
      </c>
      <c r="I33" s="114">
        <v>434</v>
      </c>
      <c r="J33" s="140">
        <v>421</v>
      </c>
      <c r="K33" s="114">
        <v>32</v>
      </c>
      <c r="L33" s="116">
        <v>7.6009501187648452</v>
      </c>
    </row>
    <row r="34" spans="1:12" s="110" customFormat="1" ht="15" customHeight="1" x14ac:dyDescent="0.2">
      <c r="A34" s="120"/>
      <c r="B34" s="119"/>
      <c r="C34" s="258" t="s">
        <v>107</v>
      </c>
      <c r="E34" s="113">
        <v>59.589652096342554</v>
      </c>
      <c r="F34" s="114">
        <v>668</v>
      </c>
      <c r="G34" s="114">
        <v>710</v>
      </c>
      <c r="H34" s="114">
        <v>689</v>
      </c>
      <c r="I34" s="114">
        <v>696</v>
      </c>
      <c r="J34" s="140">
        <v>687</v>
      </c>
      <c r="K34" s="114">
        <v>-19</v>
      </c>
      <c r="L34" s="116">
        <v>-2.7656477438136826</v>
      </c>
    </row>
    <row r="35" spans="1:12" s="110" customFormat="1" ht="24" customHeight="1" x14ac:dyDescent="0.2">
      <c r="A35" s="604" t="s">
        <v>192</v>
      </c>
      <c r="B35" s="605"/>
      <c r="C35" s="605"/>
      <c r="D35" s="606"/>
      <c r="E35" s="113">
        <v>18.482085732565579</v>
      </c>
      <c r="F35" s="114">
        <v>2311</v>
      </c>
      <c r="G35" s="114">
        <v>2354</v>
      </c>
      <c r="H35" s="114">
        <v>2336</v>
      </c>
      <c r="I35" s="114">
        <v>2394</v>
      </c>
      <c r="J35" s="114">
        <v>2330</v>
      </c>
      <c r="K35" s="318">
        <v>-19</v>
      </c>
      <c r="L35" s="319">
        <v>-0.81545064377682408</v>
      </c>
    </row>
    <row r="36" spans="1:12" s="110" customFormat="1" ht="15" customHeight="1" x14ac:dyDescent="0.2">
      <c r="A36" s="120"/>
      <c r="B36" s="119"/>
      <c r="C36" s="258" t="s">
        <v>106</v>
      </c>
      <c r="E36" s="113">
        <v>33.059281696235395</v>
      </c>
      <c r="F36" s="114">
        <v>764</v>
      </c>
      <c r="G36" s="114">
        <v>792</v>
      </c>
      <c r="H36" s="114">
        <v>773</v>
      </c>
      <c r="I36" s="114">
        <v>774</v>
      </c>
      <c r="J36" s="114">
        <v>748</v>
      </c>
      <c r="K36" s="318">
        <v>16</v>
      </c>
      <c r="L36" s="116">
        <v>2.1390374331550803</v>
      </c>
    </row>
    <row r="37" spans="1:12" s="110" customFormat="1" ht="15" customHeight="1" x14ac:dyDescent="0.2">
      <c r="A37" s="120"/>
      <c r="B37" s="119"/>
      <c r="C37" s="258" t="s">
        <v>107</v>
      </c>
      <c r="E37" s="113">
        <v>66.940718303764598</v>
      </c>
      <c r="F37" s="114">
        <v>1547</v>
      </c>
      <c r="G37" s="114">
        <v>1562</v>
      </c>
      <c r="H37" s="114">
        <v>1563</v>
      </c>
      <c r="I37" s="114">
        <v>1620</v>
      </c>
      <c r="J37" s="140">
        <v>1582</v>
      </c>
      <c r="K37" s="114">
        <v>-35</v>
      </c>
      <c r="L37" s="116">
        <v>-2.2123893805309733</v>
      </c>
    </row>
    <row r="38" spans="1:12" s="110" customFormat="1" ht="15" customHeight="1" x14ac:dyDescent="0.2">
      <c r="A38" s="120"/>
      <c r="B38" s="119" t="s">
        <v>328</v>
      </c>
      <c r="C38" s="258"/>
      <c r="E38" s="113">
        <v>62.955854126679462</v>
      </c>
      <c r="F38" s="114">
        <v>7872</v>
      </c>
      <c r="G38" s="114">
        <v>8118</v>
      </c>
      <c r="H38" s="114">
        <v>8119</v>
      </c>
      <c r="I38" s="114">
        <v>8053</v>
      </c>
      <c r="J38" s="140">
        <v>7861</v>
      </c>
      <c r="K38" s="114">
        <v>11</v>
      </c>
      <c r="L38" s="116">
        <v>0.13993130644956112</v>
      </c>
    </row>
    <row r="39" spans="1:12" s="110" customFormat="1" ht="15" customHeight="1" x14ac:dyDescent="0.2">
      <c r="A39" s="120"/>
      <c r="B39" s="119"/>
      <c r="C39" s="258" t="s">
        <v>106</v>
      </c>
      <c r="E39" s="113">
        <v>41.234756097560975</v>
      </c>
      <c r="F39" s="115">
        <v>3246</v>
      </c>
      <c r="G39" s="114">
        <v>3324</v>
      </c>
      <c r="H39" s="114">
        <v>3332</v>
      </c>
      <c r="I39" s="114">
        <v>3295</v>
      </c>
      <c r="J39" s="140">
        <v>3186</v>
      </c>
      <c r="K39" s="114">
        <v>60</v>
      </c>
      <c r="L39" s="116">
        <v>1.8832391713747645</v>
      </c>
    </row>
    <row r="40" spans="1:12" s="110" customFormat="1" ht="15" customHeight="1" x14ac:dyDescent="0.2">
      <c r="A40" s="120"/>
      <c r="B40" s="119"/>
      <c r="C40" s="258" t="s">
        <v>107</v>
      </c>
      <c r="E40" s="113">
        <v>58.765243902439025</v>
      </c>
      <c r="F40" s="115">
        <v>4626</v>
      </c>
      <c r="G40" s="114">
        <v>4794</v>
      </c>
      <c r="H40" s="114">
        <v>4787</v>
      </c>
      <c r="I40" s="114">
        <v>4758</v>
      </c>
      <c r="J40" s="140">
        <v>4675</v>
      </c>
      <c r="K40" s="114">
        <v>-49</v>
      </c>
      <c r="L40" s="116">
        <v>-1.0481283422459893</v>
      </c>
    </row>
    <row r="41" spans="1:12" s="110" customFormat="1" ht="15" customHeight="1" x14ac:dyDescent="0.2">
      <c r="A41" s="120"/>
      <c r="B41" s="320" t="s">
        <v>515</v>
      </c>
      <c r="C41" s="258"/>
      <c r="E41" s="113">
        <v>6.3979526551503518</v>
      </c>
      <c r="F41" s="115">
        <v>800</v>
      </c>
      <c r="G41" s="114">
        <v>807</v>
      </c>
      <c r="H41" s="114">
        <v>827</v>
      </c>
      <c r="I41" s="114">
        <v>811</v>
      </c>
      <c r="J41" s="140">
        <v>768</v>
      </c>
      <c r="K41" s="114">
        <v>32</v>
      </c>
      <c r="L41" s="116">
        <v>4.166666666666667</v>
      </c>
    </row>
    <row r="42" spans="1:12" s="110" customFormat="1" ht="15" customHeight="1" x14ac:dyDescent="0.2">
      <c r="A42" s="120"/>
      <c r="B42" s="119"/>
      <c r="C42" s="268" t="s">
        <v>106</v>
      </c>
      <c r="D42" s="182"/>
      <c r="E42" s="113">
        <v>45.75</v>
      </c>
      <c r="F42" s="115">
        <v>366</v>
      </c>
      <c r="G42" s="114">
        <v>364</v>
      </c>
      <c r="H42" s="114">
        <v>377</v>
      </c>
      <c r="I42" s="114">
        <v>375</v>
      </c>
      <c r="J42" s="140">
        <v>343</v>
      </c>
      <c r="K42" s="114">
        <v>23</v>
      </c>
      <c r="L42" s="116">
        <v>6.7055393586005829</v>
      </c>
    </row>
    <row r="43" spans="1:12" s="110" customFormat="1" ht="15" customHeight="1" x14ac:dyDescent="0.2">
      <c r="A43" s="120"/>
      <c r="B43" s="119"/>
      <c r="C43" s="268" t="s">
        <v>107</v>
      </c>
      <c r="D43" s="182"/>
      <c r="E43" s="113">
        <v>54.25</v>
      </c>
      <c r="F43" s="115">
        <v>434</v>
      </c>
      <c r="G43" s="114">
        <v>443</v>
      </c>
      <c r="H43" s="114">
        <v>450</v>
      </c>
      <c r="I43" s="114">
        <v>436</v>
      </c>
      <c r="J43" s="140">
        <v>425</v>
      </c>
      <c r="K43" s="114">
        <v>9</v>
      </c>
      <c r="L43" s="116">
        <v>2.1176470588235294</v>
      </c>
    </row>
    <row r="44" spans="1:12" s="110" customFormat="1" ht="15" customHeight="1" x14ac:dyDescent="0.2">
      <c r="A44" s="120"/>
      <c r="B44" s="119" t="s">
        <v>205</v>
      </c>
      <c r="C44" s="268"/>
      <c r="D44" s="182"/>
      <c r="E44" s="113">
        <v>12.164107485604607</v>
      </c>
      <c r="F44" s="115">
        <v>1521</v>
      </c>
      <c r="G44" s="114">
        <v>1616</v>
      </c>
      <c r="H44" s="114">
        <v>1597</v>
      </c>
      <c r="I44" s="114">
        <v>1611</v>
      </c>
      <c r="J44" s="140">
        <v>1639</v>
      </c>
      <c r="K44" s="114">
        <v>-118</v>
      </c>
      <c r="L44" s="116">
        <v>-7.1995118974984749</v>
      </c>
    </row>
    <row r="45" spans="1:12" s="110" customFormat="1" ht="15" customHeight="1" x14ac:dyDescent="0.2">
      <c r="A45" s="120"/>
      <c r="B45" s="119"/>
      <c r="C45" s="268" t="s">
        <v>106</v>
      </c>
      <c r="D45" s="182"/>
      <c r="E45" s="113">
        <v>32.084155161078236</v>
      </c>
      <c r="F45" s="115">
        <v>488</v>
      </c>
      <c r="G45" s="114">
        <v>511</v>
      </c>
      <c r="H45" s="114">
        <v>513</v>
      </c>
      <c r="I45" s="114">
        <v>514</v>
      </c>
      <c r="J45" s="140">
        <v>518</v>
      </c>
      <c r="K45" s="114">
        <v>-30</v>
      </c>
      <c r="L45" s="116">
        <v>-5.7915057915057915</v>
      </c>
    </row>
    <row r="46" spans="1:12" s="110" customFormat="1" ht="15" customHeight="1" x14ac:dyDescent="0.2">
      <c r="A46" s="123"/>
      <c r="B46" s="124"/>
      <c r="C46" s="260" t="s">
        <v>107</v>
      </c>
      <c r="D46" s="261"/>
      <c r="E46" s="125">
        <v>67.915844838921757</v>
      </c>
      <c r="F46" s="143">
        <v>1033</v>
      </c>
      <c r="G46" s="144">
        <v>1105</v>
      </c>
      <c r="H46" s="144">
        <v>1084</v>
      </c>
      <c r="I46" s="144">
        <v>1097</v>
      </c>
      <c r="J46" s="145">
        <v>1121</v>
      </c>
      <c r="K46" s="144">
        <v>-88</v>
      </c>
      <c r="L46" s="146">
        <v>-7.8501338090990185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12504</v>
      </c>
      <c r="E11" s="114">
        <v>12895</v>
      </c>
      <c r="F11" s="114">
        <v>12879</v>
      </c>
      <c r="G11" s="114">
        <v>12869</v>
      </c>
      <c r="H11" s="140">
        <v>12598</v>
      </c>
      <c r="I11" s="115">
        <v>-94</v>
      </c>
      <c r="J11" s="116">
        <v>-0.74615018256866172</v>
      </c>
    </row>
    <row r="12" spans="1:15" s="110" customFormat="1" ht="24.95" customHeight="1" x14ac:dyDescent="0.2">
      <c r="A12" s="193" t="s">
        <v>132</v>
      </c>
      <c r="B12" s="194" t="s">
        <v>133</v>
      </c>
      <c r="C12" s="113">
        <v>2.375239923224568</v>
      </c>
      <c r="D12" s="115">
        <v>297</v>
      </c>
      <c r="E12" s="114">
        <v>301</v>
      </c>
      <c r="F12" s="114">
        <v>312</v>
      </c>
      <c r="G12" s="114">
        <v>286</v>
      </c>
      <c r="H12" s="140">
        <v>271</v>
      </c>
      <c r="I12" s="115">
        <v>26</v>
      </c>
      <c r="J12" s="116">
        <v>9.5940959409594093</v>
      </c>
    </row>
    <row r="13" spans="1:15" s="110" customFormat="1" ht="24.95" customHeight="1" x14ac:dyDescent="0.2">
      <c r="A13" s="193" t="s">
        <v>134</v>
      </c>
      <c r="B13" s="199" t="s">
        <v>214</v>
      </c>
      <c r="C13" s="113">
        <v>0.6238003838771593</v>
      </c>
      <c r="D13" s="115">
        <v>78</v>
      </c>
      <c r="E13" s="114">
        <v>77</v>
      </c>
      <c r="F13" s="114">
        <v>83</v>
      </c>
      <c r="G13" s="114">
        <v>84</v>
      </c>
      <c r="H13" s="140">
        <v>76</v>
      </c>
      <c r="I13" s="115">
        <v>2</v>
      </c>
      <c r="J13" s="116">
        <v>2.6315789473684212</v>
      </c>
    </row>
    <row r="14" spans="1:15" s="287" customFormat="1" ht="24.95" customHeight="1" x14ac:dyDescent="0.2">
      <c r="A14" s="193" t="s">
        <v>215</v>
      </c>
      <c r="B14" s="199" t="s">
        <v>137</v>
      </c>
      <c r="C14" s="113">
        <v>13.771593090211132</v>
      </c>
      <c r="D14" s="115">
        <v>1722</v>
      </c>
      <c r="E14" s="114">
        <v>1768</v>
      </c>
      <c r="F14" s="114">
        <v>1816</v>
      </c>
      <c r="G14" s="114">
        <v>1851</v>
      </c>
      <c r="H14" s="140">
        <v>1846</v>
      </c>
      <c r="I14" s="115">
        <v>-124</v>
      </c>
      <c r="J14" s="116">
        <v>-6.7172264355362943</v>
      </c>
      <c r="K14" s="110"/>
      <c r="L14" s="110"/>
      <c r="M14" s="110"/>
      <c r="N14" s="110"/>
      <c r="O14" s="110"/>
    </row>
    <row r="15" spans="1:15" s="110" customFormat="1" ht="24.95" customHeight="1" x14ac:dyDescent="0.2">
      <c r="A15" s="193" t="s">
        <v>216</v>
      </c>
      <c r="B15" s="199" t="s">
        <v>217</v>
      </c>
      <c r="C15" s="113">
        <v>4.9664107485604605</v>
      </c>
      <c r="D15" s="115">
        <v>621</v>
      </c>
      <c r="E15" s="114">
        <v>640</v>
      </c>
      <c r="F15" s="114">
        <v>645</v>
      </c>
      <c r="G15" s="114">
        <v>645</v>
      </c>
      <c r="H15" s="140">
        <v>634</v>
      </c>
      <c r="I15" s="115">
        <v>-13</v>
      </c>
      <c r="J15" s="116">
        <v>-2.0504731861198739</v>
      </c>
    </row>
    <row r="16" spans="1:15" s="287" customFormat="1" ht="24.95" customHeight="1" x14ac:dyDescent="0.2">
      <c r="A16" s="193" t="s">
        <v>218</v>
      </c>
      <c r="B16" s="199" t="s">
        <v>141</v>
      </c>
      <c r="C16" s="113">
        <v>6.757837492002559</v>
      </c>
      <c r="D16" s="115">
        <v>845</v>
      </c>
      <c r="E16" s="114">
        <v>868</v>
      </c>
      <c r="F16" s="114">
        <v>900</v>
      </c>
      <c r="G16" s="114">
        <v>930</v>
      </c>
      <c r="H16" s="140">
        <v>942</v>
      </c>
      <c r="I16" s="115">
        <v>-97</v>
      </c>
      <c r="J16" s="116">
        <v>-10.297239915074311</v>
      </c>
      <c r="K16" s="110"/>
      <c r="L16" s="110"/>
      <c r="M16" s="110"/>
      <c r="N16" s="110"/>
      <c r="O16" s="110"/>
    </row>
    <row r="17" spans="1:15" s="110" customFormat="1" ht="24.95" customHeight="1" x14ac:dyDescent="0.2">
      <c r="A17" s="193" t="s">
        <v>142</v>
      </c>
      <c r="B17" s="199" t="s">
        <v>220</v>
      </c>
      <c r="C17" s="113">
        <v>2.0473448496481126</v>
      </c>
      <c r="D17" s="115">
        <v>256</v>
      </c>
      <c r="E17" s="114">
        <v>260</v>
      </c>
      <c r="F17" s="114">
        <v>271</v>
      </c>
      <c r="G17" s="114">
        <v>276</v>
      </c>
      <c r="H17" s="140">
        <v>270</v>
      </c>
      <c r="I17" s="115">
        <v>-14</v>
      </c>
      <c r="J17" s="116">
        <v>-5.1851851851851851</v>
      </c>
    </row>
    <row r="18" spans="1:15" s="287" customFormat="1" ht="24.95" customHeight="1" x14ac:dyDescent="0.2">
      <c r="A18" s="201" t="s">
        <v>144</v>
      </c>
      <c r="B18" s="202" t="s">
        <v>145</v>
      </c>
      <c r="C18" s="113">
        <v>6.2460012795905309</v>
      </c>
      <c r="D18" s="115">
        <v>781</v>
      </c>
      <c r="E18" s="114">
        <v>778</v>
      </c>
      <c r="F18" s="114">
        <v>763</v>
      </c>
      <c r="G18" s="114">
        <v>776</v>
      </c>
      <c r="H18" s="140">
        <v>768</v>
      </c>
      <c r="I18" s="115">
        <v>13</v>
      </c>
      <c r="J18" s="116">
        <v>1.6927083333333333</v>
      </c>
      <c r="K18" s="110"/>
      <c r="L18" s="110"/>
      <c r="M18" s="110"/>
      <c r="N18" s="110"/>
      <c r="O18" s="110"/>
    </row>
    <row r="19" spans="1:15" s="110" customFormat="1" ht="24.95" customHeight="1" x14ac:dyDescent="0.2">
      <c r="A19" s="193" t="s">
        <v>146</v>
      </c>
      <c r="B19" s="199" t="s">
        <v>147</v>
      </c>
      <c r="C19" s="113">
        <v>17.050543825975687</v>
      </c>
      <c r="D19" s="115">
        <v>2132</v>
      </c>
      <c r="E19" s="114">
        <v>2193</v>
      </c>
      <c r="F19" s="114">
        <v>2164</v>
      </c>
      <c r="G19" s="114">
        <v>2203</v>
      </c>
      <c r="H19" s="140">
        <v>2162</v>
      </c>
      <c r="I19" s="115">
        <v>-30</v>
      </c>
      <c r="J19" s="116">
        <v>-1.387604070305273</v>
      </c>
    </row>
    <row r="20" spans="1:15" s="287" customFormat="1" ht="24.95" customHeight="1" x14ac:dyDescent="0.2">
      <c r="A20" s="193" t="s">
        <v>148</v>
      </c>
      <c r="B20" s="199" t="s">
        <v>149</v>
      </c>
      <c r="C20" s="113">
        <v>6.90978886756238</v>
      </c>
      <c r="D20" s="115">
        <v>864</v>
      </c>
      <c r="E20" s="114">
        <v>869</v>
      </c>
      <c r="F20" s="114">
        <v>826</v>
      </c>
      <c r="G20" s="114">
        <v>797</v>
      </c>
      <c r="H20" s="140">
        <v>777</v>
      </c>
      <c r="I20" s="115">
        <v>87</v>
      </c>
      <c r="J20" s="116">
        <v>11.196911196911197</v>
      </c>
      <c r="K20" s="110"/>
      <c r="L20" s="110"/>
      <c r="M20" s="110"/>
      <c r="N20" s="110"/>
      <c r="O20" s="110"/>
    </row>
    <row r="21" spans="1:15" s="110" customFormat="1" ht="24.95" customHeight="1" x14ac:dyDescent="0.2">
      <c r="A21" s="201" t="s">
        <v>150</v>
      </c>
      <c r="B21" s="202" t="s">
        <v>151</v>
      </c>
      <c r="C21" s="113">
        <v>11.444337811900192</v>
      </c>
      <c r="D21" s="115">
        <v>1431</v>
      </c>
      <c r="E21" s="114">
        <v>1606</v>
      </c>
      <c r="F21" s="114">
        <v>1629</v>
      </c>
      <c r="G21" s="114">
        <v>1636</v>
      </c>
      <c r="H21" s="140">
        <v>1543</v>
      </c>
      <c r="I21" s="115">
        <v>-112</v>
      </c>
      <c r="J21" s="116">
        <v>-7.2585871678548282</v>
      </c>
    </row>
    <row r="22" spans="1:15" s="110" customFormat="1" ht="24.95" customHeight="1" x14ac:dyDescent="0.2">
      <c r="A22" s="201" t="s">
        <v>152</v>
      </c>
      <c r="B22" s="199" t="s">
        <v>153</v>
      </c>
      <c r="C22" s="113">
        <v>0.91170825335892514</v>
      </c>
      <c r="D22" s="115">
        <v>114</v>
      </c>
      <c r="E22" s="114">
        <v>115</v>
      </c>
      <c r="F22" s="114">
        <v>112</v>
      </c>
      <c r="G22" s="114">
        <v>106</v>
      </c>
      <c r="H22" s="140">
        <v>111</v>
      </c>
      <c r="I22" s="115">
        <v>3</v>
      </c>
      <c r="J22" s="116">
        <v>2.7027027027027026</v>
      </c>
    </row>
    <row r="23" spans="1:15" s="110" customFormat="1" ht="24.95" customHeight="1" x14ac:dyDescent="0.2">
      <c r="A23" s="193" t="s">
        <v>154</v>
      </c>
      <c r="B23" s="199" t="s">
        <v>155</v>
      </c>
      <c r="C23" s="113">
        <v>1.1436340371081255</v>
      </c>
      <c r="D23" s="115">
        <v>143</v>
      </c>
      <c r="E23" s="114">
        <v>141</v>
      </c>
      <c r="F23" s="114">
        <v>143</v>
      </c>
      <c r="G23" s="114">
        <v>148</v>
      </c>
      <c r="H23" s="140">
        <v>143</v>
      </c>
      <c r="I23" s="115">
        <v>0</v>
      </c>
      <c r="J23" s="116">
        <v>0</v>
      </c>
    </row>
    <row r="24" spans="1:15" s="110" customFormat="1" ht="24.95" customHeight="1" x14ac:dyDescent="0.2">
      <c r="A24" s="193" t="s">
        <v>156</v>
      </c>
      <c r="B24" s="199" t="s">
        <v>221</v>
      </c>
      <c r="C24" s="113">
        <v>6.1180422264875238</v>
      </c>
      <c r="D24" s="115">
        <v>765</v>
      </c>
      <c r="E24" s="114">
        <v>776</v>
      </c>
      <c r="F24" s="114">
        <v>787</v>
      </c>
      <c r="G24" s="114">
        <v>767</v>
      </c>
      <c r="H24" s="140">
        <v>777</v>
      </c>
      <c r="I24" s="115">
        <v>-12</v>
      </c>
      <c r="J24" s="116">
        <v>-1.5444015444015444</v>
      </c>
    </row>
    <row r="25" spans="1:15" s="110" customFormat="1" ht="24.95" customHeight="1" x14ac:dyDescent="0.2">
      <c r="A25" s="193" t="s">
        <v>222</v>
      </c>
      <c r="B25" s="204" t="s">
        <v>159</v>
      </c>
      <c r="C25" s="113">
        <v>4.7984644913627639</v>
      </c>
      <c r="D25" s="115">
        <v>600</v>
      </c>
      <c r="E25" s="114">
        <v>641</v>
      </c>
      <c r="F25" s="114">
        <v>622</v>
      </c>
      <c r="G25" s="114">
        <v>594</v>
      </c>
      <c r="H25" s="140">
        <v>572</v>
      </c>
      <c r="I25" s="115">
        <v>28</v>
      </c>
      <c r="J25" s="116">
        <v>4.895104895104895</v>
      </c>
    </row>
    <row r="26" spans="1:15" s="110" customFormat="1" ht="24.95" customHeight="1" x14ac:dyDescent="0.2">
      <c r="A26" s="201">
        <v>782.78300000000002</v>
      </c>
      <c r="B26" s="203" t="s">
        <v>160</v>
      </c>
      <c r="C26" s="113">
        <v>7.1976967370441458E-2</v>
      </c>
      <c r="D26" s="115">
        <v>9</v>
      </c>
      <c r="E26" s="114">
        <v>8</v>
      </c>
      <c r="F26" s="114">
        <v>10</v>
      </c>
      <c r="G26" s="114">
        <v>11</v>
      </c>
      <c r="H26" s="140">
        <v>8</v>
      </c>
      <c r="I26" s="115">
        <v>1</v>
      </c>
      <c r="J26" s="116">
        <v>12.5</v>
      </c>
    </row>
    <row r="27" spans="1:15" s="110" customFormat="1" ht="24.95" customHeight="1" x14ac:dyDescent="0.2">
      <c r="A27" s="193" t="s">
        <v>161</v>
      </c>
      <c r="B27" s="199" t="s">
        <v>162</v>
      </c>
      <c r="C27" s="113">
        <v>3.1589891234804863</v>
      </c>
      <c r="D27" s="115">
        <v>395</v>
      </c>
      <c r="E27" s="114">
        <v>403</v>
      </c>
      <c r="F27" s="114">
        <v>409</v>
      </c>
      <c r="G27" s="114">
        <v>416</v>
      </c>
      <c r="H27" s="140">
        <v>402</v>
      </c>
      <c r="I27" s="115">
        <v>-7</v>
      </c>
      <c r="J27" s="116">
        <v>-1.7412935323383085</v>
      </c>
    </row>
    <row r="28" spans="1:15" s="110" customFormat="1" ht="24.95" customHeight="1" x14ac:dyDescent="0.2">
      <c r="A28" s="193" t="s">
        <v>163</v>
      </c>
      <c r="B28" s="199" t="s">
        <v>164</v>
      </c>
      <c r="C28" s="113">
        <v>2.0793346129238643</v>
      </c>
      <c r="D28" s="115">
        <v>260</v>
      </c>
      <c r="E28" s="114">
        <v>243</v>
      </c>
      <c r="F28" s="114">
        <v>226</v>
      </c>
      <c r="G28" s="114">
        <v>231</v>
      </c>
      <c r="H28" s="140">
        <v>236</v>
      </c>
      <c r="I28" s="115">
        <v>24</v>
      </c>
      <c r="J28" s="116">
        <v>10.169491525423728</v>
      </c>
    </row>
    <row r="29" spans="1:15" s="110" customFormat="1" ht="24.95" customHeight="1" x14ac:dyDescent="0.2">
      <c r="A29" s="193">
        <v>86</v>
      </c>
      <c r="B29" s="199" t="s">
        <v>165</v>
      </c>
      <c r="C29" s="113">
        <v>5.8781190019193854</v>
      </c>
      <c r="D29" s="115">
        <v>735</v>
      </c>
      <c r="E29" s="114">
        <v>736</v>
      </c>
      <c r="F29" s="114">
        <v>732</v>
      </c>
      <c r="G29" s="114">
        <v>733</v>
      </c>
      <c r="H29" s="140">
        <v>724</v>
      </c>
      <c r="I29" s="115">
        <v>11</v>
      </c>
      <c r="J29" s="116">
        <v>1.5193370165745856</v>
      </c>
    </row>
    <row r="30" spans="1:15" s="110" customFormat="1" ht="24.95" customHeight="1" x14ac:dyDescent="0.2">
      <c r="A30" s="193">
        <v>87.88</v>
      </c>
      <c r="B30" s="204" t="s">
        <v>166</v>
      </c>
      <c r="C30" s="113">
        <v>5.2143314139475372</v>
      </c>
      <c r="D30" s="115">
        <v>652</v>
      </c>
      <c r="E30" s="114">
        <v>666</v>
      </c>
      <c r="F30" s="114">
        <v>657</v>
      </c>
      <c r="G30" s="114">
        <v>657</v>
      </c>
      <c r="H30" s="140">
        <v>642</v>
      </c>
      <c r="I30" s="115">
        <v>10</v>
      </c>
      <c r="J30" s="116">
        <v>1.557632398753894</v>
      </c>
    </row>
    <row r="31" spans="1:15" s="110" customFormat="1" ht="24.95" customHeight="1" x14ac:dyDescent="0.2">
      <c r="A31" s="193" t="s">
        <v>167</v>
      </c>
      <c r="B31" s="199" t="s">
        <v>168</v>
      </c>
      <c r="C31" s="113">
        <v>12.204094689699296</v>
      </c>
      <c r="D31" s="115">
        <v>1526</v>
      </c>
      <c r="E31" s="114">
        <v>1574</v>
      </c>
      <c r="F31" s="114">
        <v>1588</v>
      </c>
      <c r="G31" s="114">
        <v>1573</v>
      </c>
      <c r="H31" s="140">
        <v>1540</v>
      </c>
      <c r="I31" s="115">
        <v>-14</v>
      </c>
      <c r="J31" s="116">
        <v>-0.90909090909090906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2.375239923224568</v>
      </c>
      <c r="D34" s="115">
        <v>297</v>
      </c>
      <c r="E34" s="114">
        <v>301</v>
      </c>
      <c r="F34" s="114">
        <v>312</v>
      </c>
      <c r="G34" s="114">
        <v>286</v>
      </c>
      <c r="H34" s="140">
        <v>271</v>
      </c>
      <c r="I34" s="115">
        <v>26</v>
      </c>
      <c r="J34" s="116">
        <v>9.5940959409594093</v>
      </c>
    </row>
    <row r="35" spans="1:10" s="110" customFormat="1" ht="24.95" customHeight="1" x14ac:dyDescent="0.2">
      <c r="A35" s="292" t="s">
        <v>171</v>
      </c>
      <c r="B35" s="293" t="s">
        <v>172</v>
      </c>
      <c r="C35" s="113">
        <v>20.641394753678824</v>
      </c>
      <c r="D35" s="115">
        <v>2581</v>
      </c>
      <c r="E35" s="114">
        <v>2623</v>
      </c>
      <c r="F35" s="114">
        <v>2662</v>
      </c>
      <c r="G35" s="114">
        <v>2711</v>
      </c>
      <c r="H35" s="140">
        <v>2690</v>
      </c>
      <c r="I35" s="115">
        <v>-109</v>
      </c>
      <c r="J35" s="116">
        <v>-4.0520446096654279</v>
      </c>
    </row>
    <row r="36" spans="1:10" s="110" customFormat="1" ht="24.95" customHeight="1" x14ac:dyDescent="0.2">
      <c r="A36" s="294" t="s">
        <v>173</v>
      </c>
      <c r="B36" s="295" t="s">
        <v>174</v>
      </c>
      <c r="C36" s="125">
        <v>76.983365323096606</v>
      </c>
      <c r="D36" s="143">
        <v>9626</v>
      </c>
      <c r="E36" s="144">
        <v>9971</v>
      </c>
      <c r="F36" s="144">
        <v>9905</v>
      </c>
      <c r="G36" s="144">
        <v>9872</v>
      </c>
      <c r="H36" s="145">
        <v>9637</v>
      </c>
      <c r="I36" s="143">
        <v>-11</v>
      </c>
      <c r="J36" s="146">
        <v>-0.1141434056241569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12504</v>
      </c>
      <c r="F11" s="264">
        <v>12895</v>
      </c>
      <c r="G11" s="264">
        <v>12879</v>
      </c>
      <c r="H11" s="264">
        <v>12869</v>
      </c>
      <c r="I11" s="265">
        <v>12598</v>
      </c>
      <c r="J11" s="263">
        <v>-94</v>
      </c>
      <c r="K11" s="266">
        <v>-0.74615018256866172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41.922584772872682</v>
      </c>
      <c r="E13" s="115">
        <v>5242</v>
      </c>
      <c r="F13" s="114">
        <v>5377</v>
      </c>
      <c r="G13" s="114">
        <v>5418</v>
      </c>
      <c r="H13" s="114">
        <v>5418</v>
      </c>
      <c r="I13" s="140">
        <v>5295</v>
      </c>
      <c r="J13" s="115">
        <v>-53</v>
      </c>
      <c r="K13" s="116">
        <v>-1.0009442870632672</v>
      </c>
    </row>
    <row r="14" spans="1:15" ht="15.95" customHeight="1" x14ac:dyDescent="0.2">
      <c r="A14" s="306" t="s">
        <v>230</v>
      </c>
      <c r="B14" s="307"/>
      <c r="C14" s="308"/>
      <c r="D14" s="113">
        <v>46.537108125399875</v>
      </c>
      <c r="E14" s="115">
        <v>5819</v>
      </c>
      <c r="F14" s="114">
        <v>6051</v>
      </c>
      <c r="G14" s="114">
        <v>5970</v>
      </c>
      <c r="H14" s="114">
        <v>5949</v>
      </c>
      <c r="I14" s="140">
        <v>5818</v>
      </c>
      <c r="J14" s="115">
        <v>1</v>
      </c>
      <c r="K14" s="116">
        <v>1.7188037126160193E-2</v>
      </c>
    </row>
    <row r="15" spans="1:15" ht="15.95" customHeight="1" x14ac:dyDescent="0.2">
      <c r="A15" s="306" t="s">
        <v>231</v>
      </c>
      <c r="B15" s="307"/>
      <c r="C15" s="308"/>
      <c r="D15" s="113">
        <v>5.5742162507997444</v>
      </c>
      <c r="E15" s="115">
        <v>697</v>
      </c>
      <c r="F15" s="114">
        <v>715</v>
      </c>
      <c r="G15" s="114">
        <v>728</v>
      </c>
      <c r="H15" s="114">
        <v>733</v>
      </c>
      <c r="I15" s="140">
        <v>727</v>
      </c>
      <c r="J15" s="115">
        <v>-30</v>
      </c>
      <c r="K15" s="116">
        <v>-4.1265474552957357</v>
      </c>
    </row>
    <row r="16" spans="1:15" ht="15.95" customHeight="1" x14ac:dyDescent="0.2">
      <c r="A16" s="306" t="s">
        <v>232</v>
      </c>
      <c r="B16" s="307"/>
      <c r="C16" s="308"/>
      <c r="D16" s="113">
        <v>2.4552143314139476</v>
      </c>
      <c r="E16" s="115">
        <v>307</v>
      </c>
      <c r="F16" s="114">
        <v>308</v>
      </c>
      <c r="G16" s="114">
        <v>323</v>
      </c>
      <c r="H16" s="114">
        <v>309</v>
      </c>
      <c r="I16" s="140">
        <v>300</v>
      </c>
      <c r="J16" s="115">
        <v>7</v>
      </c>
      <c r="K16" s="116">
        <v>2.3333333333333335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1.8873960332693538</v>
      </c>
      <c r="E18" s="115">
        <v>236</v>
      </c>
      <c r="F18" s="114">
        <v>242</v>
      </c>
      <c r="G18" s="114">
        <v>244</v>
      </c>
      <c r="H18" s="114">
        <v>224</v>
      </c>
      <c r="I18" s="140">
        <v>215</v>
      </c>
      <c r="J18" s="115">
        <v>21</v>
      </c>
      <c r="K18" s="116">
        <v>9.7674418604651159</v>
      </c>
    </row>
    <row r="19" spans="1:11" ht="14.1" customHeight="1" x14ac:dyDescent="0.2">
      <c r="A19" s="306" t="s">
        <v>235</v>
      </c>
      <c r="B19" s="307" t="s">
        <v>236</v>
      </c>
      <c r="C19" s="308"/>
      <c r="D19" s="113">
        <v>1.455534229046705</v>
      </c>
      <c r="E19" s="115">
        <v>182</v>
      </c>
      <c r="F19" s="114">
        <v>186</v>
      </c>
      <c r="G19" s="114">
        <v>190</v>
      </c>
      <c r="H19" s="114">
        <v>172</v>
      </c>
      <c r="I19" s="140">
        <v>165</v>
      </c>
      <c r="J19" s="115">
        <v>17</v>
      </c>
      <c r="K19" s="116">
        <v>10.303030303030303</v>
      </c>
    </row>
    <row r="20" spans="1:11" ht="14.1" customHeight="1" x14ac:dyDescent="0.2">
      <c r="A20" s="306">
        <v>12</v>
      </c>
      <c r="B20" s="307" t="s">
        <v>237</v>
      </c>
      <c r="C20" s="308"/>
      <c r="D20" s="113">
        <v>1.0556621880998081</v>
      </c>
      <c r="E20" s="115">
        <v>132</v>
      </c>
      <c r="F20" s="114">
        <v>142</v>
      </c>
      <c r="G20" s="114">
        <v>148</v>
      </c>
      <c r="H20" s="114">
        <v>150</v>
      </c>
      <c r="I20" s="140">
        <v>147</v>
      </c>
      <c r="J20" s="115">
        <v>-15</v>
      </c>
      <c r="K20" s="116">
        <v>-10.204081632653061</v>
      </c>
    </row>
    <row r="21" spans="1:11" ht="14.1" customHeight="1" x14ac:dyDescent="0.2">
      <c r="A21" s="306">
        <v>21</v>
      </c>
      <c r="B21" s="307" t="s">
        <v>238</v>
      </c>
      <c r="C21" s="308"/>
      <c r="D21" s="113">
        <v>0.11196417146513116</v>
      </c>
      <c r="E21" s="115">
        <v>14</v>
      </c>
      <c r="F21" s="114">
        <v>16</v>
      </c>
      <c r="G21" s="114">
        <v>18</v>
      </c>
      <c r="H21" s="114">
        <v>17</v>
      </c>
      <c r="I21" s="140">
        <v>18</v>
      </c>
      <c r="J21" s="115">
        <v>-4</v>
      </c>
      <c r="K21" s="116">
        <v>-22.222222222222221</v>
      </c>
    </row>
    <row r="22" spans="1:11" ht="14.1" customHeight="1" x14ac:dyDescent="0.2">
      <c r="A22" s="306">
        <v>22</v>
      </c>
      <c r="B22" s="307" t="s">
        <v>239</v>
      </c>
      <c r="C22" s="308"/>
      <c r="D22" s="113">
        <v>1.1836212412028151</v>
      </c>
      <c r="E22" s="115">
        <v>148</v>
      </c>
      <c r="F22" s="114">
        <v>150</v>
      </c>
      <c r="G22" s="114">
        <v>157</v>
      </c>
      <c r="H22" s="114">
        <v>165</v>
      </c>
      <c r="I22" s="140">
        <v>160</v>
      </c>
      <c r="J22" s="115">
        <v>-12</v>
      </c>
      <c r="K22" s="116">
        <v>-7.5</v>
      </c>
    </row>
    <row r="23" spans="1:11" ht="14.1" customHeight="1" x14ac:dyDescent="0.2">
      <c r="A23" s="306">
        <v>23</v>
      </c>
      <c r="B23" s="307" t="s">
        <v>240</v>
      </c>
      <c r="C23" s="308"/>
      <c r="D23" s="113">
        <v>0.53582853486884197</v>
      </c>
      <c r="E23" s="115">
        <v>67</v>
      </c>
      <c r="F23" s="114">
        <v>73</v>
      </c>
      <c r="G23" s="114">
        <v>80</v>
      </c>
      <c r="H23" s="114">
        <v>79</v>
      </c>
      <c r="I23" s="140">
        <v>79</v>
      </c>
      <c r="J23" s="115">
        <v>-12</v>
      </c>
      <c r="K23" s="116">
        <v>-15.189873417721518</v>
      </c>
    </row>
    <row r="24" spans="1:11" ht="14.1" customHeight="1" x14ac:dyDescent="0.2">
      <c r="A24" s="306">
        <v>24</v>
      </c>
      <c r="B24" s="307" t="s">
        <v>241</v>
      </c>
      <c r="C24" s="308"/>
      <c r="D24" s="113">
        <v>2.1113243761996161</v>
      </c>
      <c r="E24" s="115">
        <v>264</v>
      </c>
      <c r="F24" s="114">
        <v>279</v>
      </c>
      <c r="G24" s="114">
        <v>292</v>
      </c>
      <c r="H24" s="114">
        <v>287</v>
      </c>
      <c r="I24" s="140">
        <v>286</v>
      </c>
      <c r="J24" s="115">
        <v>-22</v>
      </c>
      <c r="K24" s="116">
        <v>-7.6923076923076925</v>
      </c>
    </row>
    <row r="25" spans="1:11" ht="14.1" customHeight="1" x14ac:dyDescent="0.2">
      <c r="A25" s="306">
        <v>25</v>
      </c>
      <c r="B25" s="307" t="s">
        <v>242</v>
      </c>
      <c r="C25" s="308"/>
      <c r="D25" s="113">
        <v>2.6231605886116443</v>
      </c>
      <c r="E25" s="115">
        <v>328</v>
      </c>
      <c r="F25" s="114">
        <v>340</v>
      </c>
      <c r="G25" s="114">
        <v>351</v>
      </c>
      <c r="H25" s="114">
        <v>355</v>
      </c>
      <c r="I25" s="140">
        <v>356</v>
      </c>
      <c r="J25" s="115">
        <v>-28</v>
      </c>
      <c r="K25" s="116">
        <v>-7.8651685393258424</v>
      </c>
    </row>
    <row r="26" spans="1:11" ht="14.1" customHeight="1" x14ac:dyDescent="0.2">
      <c r="A26" s="306">
        <v>26</v>
      </c>
      <c r="B26" s="307" t="s">
        <v>243</v>
      </c>
      <c r="C26" s="308"/>
      <c r="D26" s="113">
        <v>1.1196417146513116</v>
      </c>
      <c r="E26" s="115">
        <v>140</v>
      </c>
      <c r="F26" s="114">
        <v>138</v>
      </c>
      <c r="G26" s="114">
        <v>143</v>
      </c>
      <c r="H26" s="114">
        <v>152</v>
      </c>
      <c r="I26" s="140">
        <v>165</v>
      </c>
      <c r="J26" s="115">
        <v>-25</v>
      </c>
      <c r="K26" s="116">
        <v>-15.151515151515152</v>
      </c>
    </row>
    <row r="27" spans="1:11" ht="14.1" customHeight="1" x14ac:dyDescent="0.2">
      <c r="A27" s="306">
        <v>27</v>
      </c>
      <c r="B27" s="307" t="s">
        <v>244</v>
      </c>
      <c r="C27" s="308"/>
      <c r="D27" s="113">
        <v>0.43985924504158669</v>
      </c>
      <c r="E27" s="115">
        <v>55</v>
      </c>
      <c r="F27" s="114">
        <v>57</v>
      </c>
      <c r="G27" s="114">
        <v>59</v>
      </c>
      <c r="H27" s="114">
        <v>60</v>
      </c>
      <c r="I27" s="140">
        <v>65</v>
      </c>
      <c r="J27" s="115">
        <v>-10</v>
      </c>
      <c r="K27" s="116">
        <v>-15.384615384615385</v>
      </c>
    </row>
    <row r="28" spans="1:11" ht="14.1" customHeight="1" x14ac:dyDescent="0.2">
      <c r="A28" s="306">
        <v>28</v>
      </c>
      <c r="B28" s="307" t="s">
        <v>245</v>
      </c>
      <c r="C28" s="308"/>
      <c r="D28" s="113">
        <v>0.39987204094689699</v>
      </c>
      <c r="E28" s="115">
        <v>50</v>
      </c>
      <c r="F28" s="114">
        <v>54</v>
      </c>
      <c r="G28" s="114">
        <v>56</v>
      </c>
      <c r="H28" s="114">
        <v>57</v>
      </c>
      <c r="I28" s="140">
        <v>56</v>
      </c>
      <c r="J28" s="115">
        <v>-6</v>
      </c>
      <c r="K28" s="116">
        <v>-10.714285714285714</v>
      </c>
    </row>
    <row r="29" spans="1:11" ht="14.1" customHeight="1" x14ac:dyDescent="0.2">
      <c r="A29" s="306">
        <v>29</v>
      </c>
      <c r="B29" s="307" t="s">
        <v>246</v>
      </c>
      <c r="C29" s="308"/>
      <c r="D29" s="113">
        <v>4.0547024952015356</v>
      </c>
      <c r="E29" s="115">
        <v>507</v>
      </c>
      <c r="F29" s="114">
        <v>524</v>
      </c>
      <c r="G29" s="114">
        <v>537</v>
      </c>
      <c r="H29" s="114">
        <v>546</v>
      </c>
      <c r="I29" s="140">
        <v>520</v>
      </c>
      <c r="J29" s="115">
        <v>-13</v>
      </c>
      <c r="K29" s="116">
        <v>-2.5</v>
      </c>
    </row>
    <row r="30" spans="1:11" ht="14.1" customHeight="1" x14ac:dyDescent="0.2">
      <c r="A30" s="306" t="s">
        <v>247</v>
      </c>
      <c r="B30" s="307" t="s">
        <v>248</v>
      </c>
      <c r="C30" s="308"/>
      <c r="D30" s="113" t="s">
        <v>513</v>
      </c>
      <c r="E30" s="115" t="s">
        <v>513</v>
      </c>
      <c r="F30" s="114" t="s">
        <v>513</v>
      </c>
      <c r="G30" s="114">
        <v>117</v>
      </c>
      <c r="H30" s="114">
        <v>117</v>
      </c>
      <c r="I30" s="140">
        <v>107</v>
      </c>
      <c r="J30" s="115" t="s">
        <v>513</v>
      </c>
      <c r="K30" s="116" t="s">
        <v>513</v>
      </c>
    </row>
    <row r="31" spans="1:11" ht="14.1" customHeight="1" x14ac:dyDescent="0.2">
      <c r="A31" s="306" t="s">
        <v>249</v>
      </c>
      <c r="B31" s="307" t="s">
        <v>250</v>
      </c>
      <c r="C31" s="308"/>
      <c r="D31" s="113">
        <v>3.1110044785668585</v>
      </c>
      <c r="E31" s="115">
        <v>389</v>
      </c>
      <c r="F31" s="114">
        <v>403</v>
      </c>
      <c r="G31" s="114">
        <v>416</v>
      </c>
      <c r="H31" s="114">
        <v>426</v>
      </c>
      <c r="I31" s="140">
        <v>410</v>
      </c>
      <c r="J31" s="115">
        <v>-21</v>
      </c>
      <c r="K31" s="116">
        <v>-5.1219512195121952</v>
      </c>
    </row>
    <row r="32" spans="1:11" ht="14.1" customHeight="1" x14ac:dyDescent="0.2">
      <c r="A32" s="306">
        <v>31</v>
      </c>
      <c r="B32" s="307" t="s">
        <v>251</v>
      </c>
      <c r="C32" s="308"/>
      <c r="D32" s="113">
        <v>0.1199616122840691</v>
      </c>
      <c r="E32" s="115">
        <v>15</v>
      </c>
      <c r="F32" s="114">
        <v>12</v>
      </c>
      <c r="G32" s="114">
        <v>11</v>
      </c>
      <c r="H32" s="114">
        <v>11</v>
      </c>
      <c r="I32" s="140">
        <v>12</v>
      </c>
      <c r="J32" s="115">
        <v>3</v>
      </c>
      <c r="K32" s="116">
        <v>25</v>
      </c>
    </row>
    <row r="33" spans="1:11" ht="14.1" customHeight="1" x14ac:dyDescent="0.2">
      <c r="A33" s="306">
        <v>32</v>
      </c>
      <c r="B33" s="307" t="s">
        <v>252</v>
      </c>
      <c r="C33" s="308"/>
      <c r="D33" s="113">
        <v>1.1516314779270633</v>
      </c>
      <c r="E33" s="115">
        <v>144</v>
      </c>
      <c r="F33" s="114">
        <v>135</v>
      </c>
      <c r="G33" s="114">
        <v>131</v>
      </c>
      <c r="H33" s="114">
        <v>130</v>
      </c>
      <c r="I33" s="140">
        <v>129</v>
      </c>
      <c r="J33" s="115">
        <v>15</v>
      </c>
      <c r="K33" s="116">
        <v>11.627906976744185</v>
      </c>
    </row>
    <row r="34" spans="1:11" ht="14.1" customHeight="1" x14ac:dyDescent="0.2">
      <c r="A34" s="306">
        <v>33</v>
      </c>
      <c r="B34" s="307" t="s">
        <v>253</v>
      </c>
      <c r="C34" s="308"/>
      <c r="D34" s="113">
        <v>0.63979526551503518</v>
      </c>
      <c r="E34" s="115">
        <v>80</v>
      </c>
      <c r="F34" s="114">
        <v>84</v>
      </c>
      <c r="G34" s="114">
        <v>86</v>
      </c>
      <c r="H34" s="114">
        <v>86</v>
      </c>
      <c r="I34" s="140">
        <v>90</v>
      </c>
      <c r="J34" s="115">
        <v>-10</v>
      </c>
      <c r="K34" s="116">
        <v>-11.111111111111111</v>
      </c>
    </row>
    <row r="35" spans="1:11" ht="14.1" customHeight="1" x14ac:dyDescent="0.2">
      <c r="A35" s="306">
        <v>34</v>
      </c>
      <c r="B35" s="307" t="s">
        <v>254</v>
      </c>
      <c r="C35" s="308"/>
      <c r="D35" s="113">
        <v>4.8384516954574535</v>
      </c>
      <c r="E35" s="115">
        <v>605</v>
      </c>
      <c r="F35" s="114">
        <v>595</v>
      </c>
      <c r="G35" s="114">
        <v>600</v>
      </c>
      <c r="H35" s="114">
        <v>590</v>
      </c>
      <c r="I35" s="140">
        <v>569</v>
      </c>
      <c r="J35" s="115">
        <v>36</v>
      </c>
      <c r="K35" s="116">
        <v>6.3268892794376095</v>
      </c>
    </row>
    <row r="36" spans="1:11" ht="14.1" customHeight="1" x14ac:dyDescent="0.2">
      <c r="A36" s="306">
        <v>41</v>
      </c>
      <c r="B36" s="307" t="s">
        <v>255</v>
      </c>
      <c r="C36" s="308"/>
      <c r="D36" s="113">
        <v>0.19993602047344849</v>
      </c>
      <c r="E36" s="115">
        <v>25</v>
      </c>
      <c r="F36" s="114">
        <v>28</v>
      </c>
      <c r="G36" s="114">
        <v>31</v>
      </c>
      <c r="H36" s="114">
        <v>38</v>
      </c>
      <c r="I36" s="140">
        <v>41</v>
      </c>
      <c r="J36" s="115">
        <v>-16</v>
      </c>
      <c r="K36" s="116">
        <v>-39.024390243902438</v>
      </c>
    </row>
    <row r="37" spans="1:11" ht="14.1" customHeight="1" x14ac:dyDescent="0.2">
      <c r="A37" s="306">
        <v>42</v>
      </c>
      <c r="B37" s="307" t="s">
        <v>256</v>
      </c>
      <c r="C37" s="308"/>
      <c r="D37" s="113" t="s">
        <v>513</v>
      </c>
      <c r="E37" s="115" t="s">
        <v>513</v>
      </c>
      <c r="F37" s="114" t="s">
        <v>513</v>
      </c>
      <c r="G37" s="114">
        <v>6</v>
      </c>
      <c r="H37" s="114">
        <v>5</v>
      </c>
      <c r="I37" s="140">
        <v>7</v>
      </c>
      <c r="J37" s="115" t="s">
        <v>513</v>
      </c>
      <c r="K37" s="116" t="s">
        <v>513</v>
      </c>
    </row>
    <row r="38" spans="1:11" ht="14.1" customHeight="1" x14ac:dyDescent="0.2">
      <c r="A38" s="306">
        <v>43</v>
      </c>
      <c r="B38" s="307" t="s">
        <v>257</v>
      </c>
      <c r="C38" s="308"/>
      <c r="D38" s="113">
        <v>0.19193857965451055</v>
      </c>
      <c r="E38" s="115">
        <v>24</v>
      </c>
      <c r="F38" s="114">
        <v>25</v>
      </c>
      <c r="G38" s="114">
        <v>23</v>
      </c>
      <c r="H38" s="114">
        <v>25</v>
      </c>
      <c r="I38" s="140">
        <v>25</v>
      </c>
      <c r="J38" s="115">
        <v>-1</v>
      </c>
      <c r="K38" s="116">
        <v>-4</v>
      </c>
    </row>
    <row r="39" spans="1:11" ht="14.1" customHeight="1" x14ac:dyDescent="0.2">
      <c r="A39" s="306">
        <v>51</v>
      </c>
      <c r="B39" s="307" t="s">
        <v>258</v>
      </c>
      <c r="C39" s="308"/>
      <c r="D39" s="113">
        <v>6.7498400511836216</v>
      </c>
      <c r="E39" s="115">
        <v>844</v>
      </c>
      <c r="F39" s="114">
        <v>844</v>
      </c>
      <c r="G39" s="114">
        <v>772</v>
      </c>
      <c r="H39" s="114">
        <v>743</v>
      </c>
      <c r="I39" s="140">
        <v>722</v>
      </c>
      <c r="J39" s="115">
        <v>122</v>
      </c>
      <c r="K39" s="116">
        <v>16.897506925207757</v>
      </c>
    </row>
    <row r="40" spans="1:11" ht="14.1" customHeight="1" x14ac:dyDescent="0.2">
      <c r="A40" s="306" t="s">
        <v>259</v>
      </c>
      <c r="B40" s="307" t="s">
        <v>260</v>
      </c>
      <c r="C40" s="308"/>
      <c r="D40" s="113">
        <v>6.4219449776071658</v>
      </c>
      <c r="E40" s="115">
        <v>803</v>
      </c>
      <c r="F40" s="114">
        <v>800</v>
      </c>
      <c r="G40" s="114">
        <v>724</v>
      </c>
      <c r="H40" s="114">
        <v>707</v>
      </c>
      <c r="I40" s="140">
        <v>690</v>
      </c>
      <c r="J40" s="115">
        <v>113</v>
      </c>
      <c r="K40" s="116">
        <v>16.376811594202898</v>
      </c>
    </row>
    <row r="41" spans="1:11" ht="14.1" customHeight="1" x14ac:dyDescent="0.2">
      <c r="A41" s="306"/>
      <c r="B41" s="307" t="s">
        <v>261</v>
      </c>
      <c r="C41" s="308"/>
      <c r="D41" s="113">
        <v>3.1669865642994242</v>
      </c>
      <c r="E41" s="115">
        <v>396</v>
      </c>
      <c r="F41" s="114">
        <v>410</v>
      </c>
      <c r="G41" s="114">
        <v>384</v>
      </c>
      <c r="H41" s="114">
        <v>387</v>
      </c>
      <c r="I41" s="140">
        <v>381</v>
      </c>
      <c r="J41" s="115">
        <v>15</v>
      </c>
      <c r="K41" s="116">
        <v>3.9370078740157481</v>
      </c>
    </row>
    <row r="42" spans="1:11" ht="14.1" customHeight="1" x14ac:dyDescent="0.2">
      <c r="A42" s="306">
        <v>52</v>
      </c>
      <c r="B42" s="307" t="s">
        <v>262</v>
      </c>
      <c r="C42" s="308"/>
      <c r="D42" s="113">
        <v>6.150031989763276</v>
      </c>
      <c r="E42" s="115">
        <v>769</v>
      </c>
      <c r="F42" s="114">
        <v>789</v>
      </c>
      <c r="G42" s="114">
        <v>784</v>
      </c>
      <c r="H42" s="114">
        <v>763</v>
      </c>
      <c r="I42" s="140">
        <v>763</v>
      </c>
      <c r="J42" s="115">
        <v>6</v>
      </c>
      <c r="K42" s="116">
        <v>0.78636959370904325</v>
      </c>
    </row>
    <row r="43" spans="1:11" ht="14.1" customHeight="1" x14ac:dyDescent="0.2">
      <c r="A43" s="306" t="s">
        <v>263</v>
      </c>
      <c r="B43" s="307" t="s">
        <v>264</v>
      </c>
      <c r="C43" s="308"/>
      <c r="D43" s="113">
        <v>5.7901471529110689</v>
      </c>
      <c r="E43" s="115">
        <v>724</v>
      </c>
      <c r="F43" s="114">
        <v>740</v>
      </c>
      <c r="G43" s="114">
        <v>728</v>
      </c>
      <c r="H43" s="114">
        <v>713</v>
      </c>
      <c r="I43" s="140">
        <v>715</v>
      </c>
      <c r="J43" s="115">
        <v>9</v>
      </c>
      <c r="K43" s="116">
        <v>1.2587412587412588</v>
      </c>
    </row>
    <row r="44" spans="1:11" ht="14.1" customHeight="1" x14ac:dyDescent="0.2">
      <c r="A44" s="306">
        <v>53</v>
      </c>
      <c r="B44" s="307" t="s">
        <v>265</v>
      </c>
      <c r="C44" s="308"/>
      <c r="D44" s="113">
        <v>1.0396673064619322</v>
      </c>
      <c r="E44" s="115">
        <v>130</v>
      </c>
      <c r="F44" s="114">
        <v>147</v>
      </c>
      <c r="G44" s="114">
        <v>154</v>
      </c>
      <c r="H44" s="114">
        <v>159</v>
      </c>
      <c r="I44" s="140">
        <v>147</v>
      </c>
      <c r="J44" s="115">
        <v>-17</v>
      </c>
      <c r="K44" s="116">
        <v>-11.564625850340136</v>
      </c>
    </row>
    <row r="45" spans="1:11" ht="14.1" customHeight="1" x14ac:dyDescent="0.2">
      <c r="A45" s="306" t="s">
        <v>266</v>
      </c>
      <c r="B45" s="307" t="s">
        <v>267</v>
      </c>
      <c r="C45" s="308"/>
      <c r="D45" s="113">
        <v>0.99168266154830453</v>
      </c>
      <c r="E45" s="115">
        <v>124</v>
      </c>
      <c r="F45" s="114">
        <v>140</v>
      </c>
      <c r="G45" s="114">
        <v>146</v>
      </c>
      <c r="H45" s="114">
        <v>151</v>
      </c>
      <c r="I45" s="140">
        <v>139</v>
      </c>
      <c r="J45" s="115">
        <v>-15</v>
      </c>
      <c r="K45" s="116">
        <v>-10.791366906474821</v>
      </c>
    </row>
    <row r="46" spans="1:11" ht="14.1" customHeight="1" x14ac:dyDescent="0.2">
      <c r="A46" s="306">
        <v>54</v>
      </c>
      <c r="B46" s="307" t="s">
        <v>268</v>
      </c>
      <c r="C46" s="308"/>
      <c r="D46" s="113">
        <v>12.979846449136277</v>
      </c>
      <c r="E46" s="115">
        <v>1623</v>
      </c>
      <c r="F46" s="114">
        <v>1640</v>
      </c>
      <c r="G46" s="114">
        <v>1658</v>
      </c>
      <c r="H46" s="114">
        <v>1659</v>
      </c>
      <c r="I46" s="140">
        <v>1606</v>
      </c>
      <c r="J46" s="115">
        <v>17</v>
      </c>
      <c r="K46" s="116">
        <v>1.0585305105853051</v>
      </c>
    </row>
    <row r="47" spans="1:11" ht="14.1" customHeight="1" x14ac:dyDescent="0.2">
      <c r="A47" s="306">
        <v>61</v>
      </c>
      <c r="B47" s="307" t="s">
        <v>269</v>
      </c>
      <c r="C47" s="308"/>
      <c r="D47" s="113">
        <v>0.48784388995521433</v>
      </c>
      <c r="E47" s="115">
        <v>61</v>
      </c>
      <c r="F47" s="114">
        <v>67</v>
      </c>
      <c r="G47" s="114">
        <v>66</v>
      </c>
      <c r="H47" s="114">
        <v>74</v>
      </c>
      <c r="I47" s="140">
        <v>67</v>
      </c>
      <c r="J47" s="115">
        <v>-6</v>
      </c>
      <c r="K47" s="116">
        <v>-8.9552238805970141</v>
      </c>
    </row>
    <row r="48" spans="1:11" ht="14.1" customHeight="1" x14ac:dyDescent="0.2">
      <c r="A48" s="306">
        <v>62</v>
      </c>
      <c r="B48" s="307" t="s">
        <v>270</v>
      </c>
      <c r="C48" s="308"/>
      <c r="D48" s="113">
        <v>9.7648752399232244</v>
      </c>
      <c r="E48" s="115">
        <v>1221</v>
      </c>
      <c r="F48" s="114">
        <v>1248</v>
      </c>
      <c r="G48" s="114">
        <v>1230</v>
      </c>
      <c r="H48" s="114">
        <v>1263</v>
      </c>
      <c r="I48" s="140">
        <v>1235</v>
      </c>
      <c r="J48" s="115">
        <v>-14</v>
      </c>
      <c r="K48" s="116">
        <v>-1.1336032388663968</v>
      </c>
    </row>
    <row r="49" spans="1:11" ht="14.1" customHeight="1" x14ac:dyDescent="0.2">
      <c r="A49" s="306">
        <v>63</v>
      </c>
      <c r="B49" s="307" t="s">
        <v>271</v>
      </c>
      <c r="C49" s="308"/>
      <c r="D49" s="113">
        <v>8.7332053742802298</v>
      </c>
      <c r="E49" s="115">
        <v>1092</v>
      </c>
      <c r="F49" s="114">
        <v>1274</v>
      </c>
      <c r="G49" s="114">
        <v>1283</v>
      </c>
      <c r="H49" s="114">
        <v>1300</v>
      </c>
      <c r="I49" s="140">
        <v>1211</v>
      </c>
      <c r="J49" s="115">
        <v>-119</v>
      </c>
      <c r="K49" s="116">
        <v>-9.8265895953757223</v>
      </c>
    </row>
    <row r="50" spans="1:11" ht="14.1" customHeight="1" x14ac:dyDescent="0.2">
      <c r="A50" s="306" t="s">
        <v>272</v>
      </c>
      <c r="B50" s="307" t="s">
        <v>273</v>
      </c>
      <c r="C50" s="308"/>
      <c r="D50" s="113">
        <v>0.39987204094689699</v>
      </c>
      <c r="E50" s="115">
        <v>50</v>
      </c>
      <c r="F50" s="114">
        <v>54</v>
      </c>
      <c r="G50" s="114">
        <v>56</v>
      </c>
      <c r="H50" s="114">
        <v>51</v>
      </c>
      <c r="I50" s="140">
        <v>46</v>
      </c>
      <c r="J50" s="115">
        <v>4</v>
      </c>
      <c r="K50" s="116">
        <v>8.695652173913043</v>
      </c>
    </row>
    <row r="51" spans="1:11" ht="14.1" customHeight="1" x14ac:dyDescent="0.2">
      <c r="A51" s="306" t="s">
        <v>274</v>
      </c>
      <c r="B51" s="307" t="s">
        <v>275</v>
      </c>
      <c r="C51" s="308"/>
      <c r="D51" s="113">
        <v>7.901471529110685</v>
      </c>
      <c r="E51" s="115">
        <v>988</v>
      </c>
      <c r="F51" s="114">
        <v>1160</v>
      </c>
      <c r="G51" s="114">
        <v>1164</v>
      </c>
      <c r="H51" s="114">
        <v>1181</v>
      </c>
      <c r="I51" s="140">
        <v>1102</v>
      </c>
      <c r="J51" s="115">
        <v>-114</v>
      </c>
      <c r="K51" s="116">
        <v>-10.344827586206897</v>
      </c>
    </row>
    <row r="52" spans="1:11" ht="14.1" customHeight="1" x14ac:dyDescent="0.2">
      <c r="A52" s="306">
        <v>71</v>
      </c>
      <c r="B52" s="307" t="s">
        <v>276</v>
      </c>
      <c r="C52" s="308"/>
      <c r="D52" s="113">
        <v>12.627959053103007</v>
      </c>
      <c r="E52" s="115">
        <v>1579</v>
      </c>
      <c r="F52" s="114">
        <v>1596</v>
      </c>
      <c r="G52" s="114">
        <v>1609</v>
      </c>
      <c r="H52" s="114">
        <v>1597</v>
      </c>
      <c r="I52" s="140">
        <v>1601</v>
      </c>
      <c r="J52" s="115">
        <v>-22</v>
      </c>
      <c r="K52" s="116">
        <v>-1.3741411617738912</v>
      </c>
    </row>
    <row r="53" spans="1:11" ht="14.1" customHeight="1" x14ac:dyDescent="0.2">
      <c r="A53" s="306" t="s">
        <v>277</v>
      </c>
      <c r="B53" s="307" t="s">
        <v>278</v>
      </c>
      <c r="C53" s="308"/>
      <c r="D53" s="113">
        <v>0.84772872680742162</v>
      </c>
      <c r="E53" s="115">
        <v>106</v>
      </c>
      <c r="F53" s="114">
        <v>111</v>
      </c>
      <c r="G53" s="114">
        <v>113</v>
      </c>
      <c r="H53" s="114">
        <v>112</v>
      </c>
      <c r="I53" s="140">
        <v>110</v>
      </c>
      <c r="J53" s="115">
        <v>-4</v>
      </c>
      <c r="K53" s="116">
        <v>-3.6363636363636362</v>
      </c>
    </row>
    <row r="54" spans="1:11" ht="14.1" customHeight="1" x14ac:dyDescent="0.2">
      <c r="A54" s="306" t="s">
        <v>279</v>
      </c>
      <c r="B54" s="307" t="s">
        <v>280</v>
      </c>
      <c r="C54" s="308"/>
      <c r="D54" s="113">
        <v>11.260396673064619</v>
      </c>
      <c r="E54" s="115">
        <v>1408</v>
      </c>
      <c r="F54" s="114">
        <v>1419</v>
      </c>
      <c r="G54" s="114">
        <v>1426</v>
      </c>
      <c r="H54" s="114">
        <v>1420</v>
      </c>
      <c r="I54" s="140">
        <v>1424</v>
      </c>
      <c r="J54" s="115">
        <v>-16</v>
      </c>
      <c r="K54" s="116">
        <v>-1.1235955056179776</v>
      </c>
    </row>
    <row r="55" spans="1:11" ht="14.1" customHeight="1" x14ac:dyDescent="0.2">
      <c r="A55" s="306">
        <v>72</v>
      </c>
      <c r="B55" s="307" t="s">
        <v>281</v>
      </c>
      <c r="C55" s="308"/>
      <c r="D55" s="113">
        <v>1.2955854126679462</v>
      </c>
      <c r="E55" s="115">
        <v>162</v>
      </c>
      <c r="F55" s="114">
        <v>149</v>
      </c>
      <c r="G55" s="114">
        <v>156</v>
      </c>
      <c r="H55" s="114">
        <v>153</v>
      </c>
      <c r="I55" s="140">
        <v>155</v>
      </c>
      <c r="J55" s="115">
        <v>7</v>
      </c>
      <c r="K55" s="116">
        <v>4.5161290322580649</v>
      </c>
    </row>
    <row r="56" spans="1:11" ht="14.1" customHeight="1" x14ac:dyDescent="0.2">
      <c r="A56" s="306" t="s">
        <v>282</v>
      </c>
      <c r="B56" s="307" t="s">
        <v>283</v>
      </c>
      <c r="C56" s="308"/>
      <c r="D56" s="113">
        <v>0.21593090211132437</v>
      </c>
      <c r="E56" s="115">
        <v>27</v>
      </c>
      <c r="F56" s="114">
        <v>24</v>
      </c>
      <c r="G56" s="114">
        <v>28</v>
      </c>
      <c r="H56" s="114">
        <v>28</v>
      </c>
      <c r="I56" s="140">
        <v>25</v>
      </c>
      <c r="J56" s="115">
        <v>2</v>
      </c>
      <c r="K56" s="116">
        <v>8</v>
      </c>
    </row>
    <row r="57" spans="1:11" ht="14.1" customHeight="1" x14ac:dyDescent="0.2">
      <c r="A57" s="306" t="s">
        <v>284</v>
      </c>
      <c r="B57" s="307" t="s">
        <v>285</v>
      </c>
      <c r="C57" s="308"/>
      <c r="D57" s="113">
        <v>0.79174664107485604</v>
      </c>
      <c r="E57" s="115">
        <v>99</v>
      </c>
      <c r="F57" s="114">
        <v>88</v>
      </c>
      <c r="G57" s="114">
        <v>94</v>
      </c>
      <c r="H57" s="114">
        <v>93</v>
      </c>
      <c r="I57" s="140">
        <v>95</v>
      </c>
      <c r="J57" s="115">
        <v>4</v>
      </c>
      <c r="K57" s="116">
        <v>4.2105263157894735</v>
      </c>
    </row>
    <row r="58" spans="1:11" ht="14.1" customHeight="1" x14ac:dyDescent="0.2">
      <c r="A58" s="306">
        <v>73</v>
      </c>
      <c r="B58" s="307" t="s">
        <v>286</v>
      </c>
      <c r="C58" s="308"/>
      <c r="D58" s="113">
        <v>1.1196417146513116</v>
      </c>
      <c r="E58" s="115">
        <v>140</v>
      </c>
      <c r="F58" s="114">
        <v>136</v>
      </c>
      <c r="G58" s="114">
        <v>141</v>
      </c>
      <c r="H58" s="114">
        <v>138</v>
      </c>
      <c r="I58" s="140">
        <v>133</v>
      </c>
      <c r="J58" s="115">
        <v>7</v>
      </c>
      <c r="K58" s="116">
        <v>5.2631578947368425</v>
      </c>
    </row>
    <row r="59" spans="1:11" ht="14.1" customHeight="1" x14ac:dyDescent="0.2">
      <c r="A59" s="306" t="s">
        <v>287</v>
      </c>
      <c r="B59" s="307" t="s">
        <v>288</v>
      </c>
      <c r="C59" s="308"/>
      <c r="D59" s="113">
        <v>0.93570057581573896</v>
      </c>
      <c r="E59" s="115">
        <v>117</v>
      </c>
      <c r="F59" s="114">
        <v>109</v>
      </c>
      <c r="G59" s="114">
        <v>115</v>
      </c>
      <c r="H59" s="114">
        <v>112</v>
      </c>
      <c r="I59" s="140">
        <v>108</v>
      </c>
      <c r="J59" s="115">
        <v>9</v>
      </c>
      <c r="K59" s="116">
        <v>8.3333333333333339</v>
      </c>
    </row>
    <row r="60" spans="1:11" ht="14.1" customHeight="1" x14ac:dyDescent="0.2">
      <c r="A60" s="306">
        <v>81</v>
      </c>
      <c r="B60" s="307" t="s">
        <v>289</v>
      </c>
      <c r="C60" s="308"/>
      <c r="D60" s="113">
        <v>3.8547664747280872</v>
      </c>
      <c r="E60" s="115">
        <v>482</v>
      </c>
      <c r="F60" s="114">
        <v>494</v>
      </c>
      <c r="G60" s="114">
        <v>478</v>
      </c>
      <c r="H60" s="114">
        <v>474</v>
      </c>
      <c r="I60" s="140">
        <v>460</v>
      </c>
      <c r="J60" s="115">
        <v>22</v>
      </c>
      <c r="K60" s="116">
        <v>4.7826086956521738</v>
      </c>
    </row>
    <row r="61" spans="1:11" ht="14.1" customHeight="1" x14ac:dyDescent="0.2">
      <c r="A61" s="306" t="s">
        <v>290</v>
      </c>
      <c r="B61" s="307" t="s">
        <v>291</v>
      </c>
      <c r="C61" s="308"/>
      <c r="D61" s="113">
        <v>1.5595009596928984</v>
      </c>
      <c r="E61" s="115">
        <v>195</v>
      </c>
      <c r="F61" s="114">
        <v>202</v>
      </c>
      <c r="G61" s="114">
        <v>199</v>
      </c>
      <c r="H61" s="114">
        <v>202</v>
      </c>
      <c r="I61" s="140">
        <v>196</v>
      </c>
      <c r="J61" s="115">
        <v>-1</v>
      </c>
      <c r="K61" s="116">
        <v>-0.51020408163265307</v>
      </c>
    </row>
    <row r="62" spans="1:11" ht="14.1" customHeight="1" x14ac:dyDescent="0.2">
      <c r="A62" s="306" t="s">
        <v>292</v>
      </c>
      <c r="B62" s="307" t="s">
        <v>293</v>
      </c>
      <c r="C62" s="308"/>
      <c r="D62" s="113">
        <v>1.3115802943058221</v>
      </c>
      <c r="E62" s="115">
        <v>164</v>
      </c>
      <c r="F62" s="114">
        <v>159</v>
      </c>
      <c r="G62" s="114">
        <v>153</v>
      </c>
      <c r="H62" s="114">
        <v>142</v>
      </c>
      <c r="I62" s="140">
        <v>139</v>
      </c>
      <c r="J62" s="115">
        <v>25</v>
      </c>
      <c r="K62" s="116">
        <v>17.985611510791365</v>
      </c>
    </row>
    <row r="63" spans="1:11" ht="14.1" customHeight="1" x14ac:dyDescent="0.2">
      <c r="A63" s="306"/>
      <c r="B63" s="307" t="s">
        <v>294</v>
      </c>
      <c r="C63" s="308"/>
      <c r="D63" s="113">
        <v>0.99168266154830453</v>
      </c>
      <c r="E63" s="115">
        <v>124</v>
      </c>
      <c r="F63" s="114">
        <v>124</v>
      </c>
      <c r="G63" s="114">
        <v>119</v>
      </c>
      <c r="H63" s="114">
        <v>111</v>
      </c>
      <c r="I63" s="140">
        <v>106</v>
      </c>
      <c r="J63" s="115">
        <v>18</v>
      </c>
      <c r="K63" s="116">
        <v>16.981132075471699</v>
      </c>
    </row>
    <row r="64" spans="1:11" ht="14.1" customHeight="1" x14ac:dyDescent="0.2">
      <c r="A64" s="306" t="s">
        <v>295</v>
      </c>
      <c r="B64" s="307" t="s">
        <v>296</v>
      </c>
      <c r="C64" s="308"/>
      <c r="D64" s="113">
        <v>9.5969289827255277E-2</v>
      </c>
      <c r="E64" s="115">
        <v>12</v>
      </c>
      <c r="F64" s="114">
        <v>10</v>
      </c>
      <c r="G64" s="114">
        <v>7</v>
      </c>
      <c r="H64" s="114">
        <v>8</v>
      </c>
      <c r="I64" s="140">
        <v>10</v>
      </c>
      <c r="J64" s="115">
        <v>2</v>
      </c>
      <c r="K64" s="116">
        <v>20</v>
      </c>
    </row>
    <row r="65" spans="1:11" ht="14.1" customHeight="1" x14ac:dyDescent="0.2">
      <c r="A65" s="306" t="s">
        <v>297</v>
      </c>
      <c r="B65" s="307" t="s">
        <v>298</v>
      </c>
      <c r="C65" s="308"/>
      <c r="D65" s="113">
        <v>0.55982085732565579</v>
      </c>
      <c r="E65" s="115">
        <v>70</v>
      </c>
      <c r="F65" s="114">
        <v>78</v>
      </c>
      <c r="G65" s="114">
        <v>75</v>
      </c>
      <c r="H65" s="114">
        <v>76</v>
      </c>
      <c r="I65" s="140">
        <v>75</v>
      </c>
      <c r="J65" s="115">
        <v>-5</v>
      </c>
      <c r="K65" s="116">
        <v>-6.666666666666667</v>
      </c>
    </row>
    <row r="66" spans="1:11" ht="14.1" customHeight="1" x14ac:dyDescent="0.2">
      <c r="A66" s="306">
        <v>82</v>
      </c>
      <c r="B66" s="307" t="s">
        <v>299</v>
      </c>
      <c r="C66" s="308"/>
      <c r="D66" s="113">
        <v>2.1673064619321818</v>
      </c>
      <c r="E66" s="115">
        <v>271</v>
      </c>
      <c r="F66" s="114">
        <v>286</v>
      </c>
      <c r="G66" s="114">
        <v>282</v>
      </c>
      <c r="H66" s="114">
        <v>275</v>
      </c>
      <c r="I66" s="140">
        <v>264</v>
      </c>
      <c r="J66" s="115">
        <v>7</v>
      </c>
      <c r="K66" s="116">
        <v>2.6515151515151514</v>
      </c>
    </row>
    <row r="67" spans="1:11" ht="14.1" customHeight="1" x14ac:dyDescent="0.2">
      <c r="A67" s="306" t="s">
        <v>300</v>
      </c>
      <c r="B67" s="307" t="s">
        <v>301</v>
      </c>
      <c r="C67" s="308"/>
      <c r="D67" s="113">
        <v>0.87172104926423544</v>
      </c>
      <c r="E67" s="115">
        <v>109</v>
      </c>
      <c r="F67" s="114">
        <v>124</v>
      </c>
      <c r="G67" s="114">
        <v>116</v>
      </c>
      <c r="H67" s="114">
        <v>111</v>
      </c>
      <c r="I67" s="140">
        <v>100</v>
      </c>
      <c r="J67" s="115">
        <v>9</v>
      </c>
      <c r="K67" s="116">
        <v>9</v>
      </c>
    </row>
    <row r="68" spans="1:11" ht="14.1" customHeight="1" x14ac:dyDescent="0.2">
      <c r="A68" s="306" t="s">
        <v>302</v>
      </c>
      <c r="B68" s="307" t="s">
        <v>303</v>
      </c>
      <c r="C68" s="308"/>
      <c r="D68" s="113">
        <v>0.93570057581573896</v>
      </c>
      <c r="E68" s="115">
        <v>117</v>
      </c>
      <c r="F68" s="114">
        <v>115</v>
      </c>
      <c r="G68" s="114">
        <v>117</v>
      </c>
      <c r="H68" s="114">
        <v>116</v>
      </c>
      <c r="I68" s="140">
        <v>116</v>
      </c>
      <c r="J68" s="115">
        <v>1</v>
      </c>
      <c r="K68" s="116">
        <v>0.86206896551724133</v>
      </c>
    </row>
    <row r="69" spans="1:11" ht="14.1" customHeight="1" x14ac:dyDescent="0.2">
      <c r="A69" s="306">
        <v>83</v>
      </c>
      <c r="B69" s="307" t="s">
        <v>304</v>
      </c>
      <c r="C69" s="308"/>
      <c r="D69" s="113">
        <v>4.2706333973128601</v>
      </c>
      <c r="E69" s="115">
        <v>534</v>
      </c>
      <c r="F69" s="114">
        <v>538</v>
      </c>
      <c r="G69" s="114">
        <v>513</v>
      </c>
      <c r="H69" s="114">
        <v>516</v>
      </c>
      <c r="I69" s="140">
        <v>514</v>
      </c>
      <c r="J69" s="115">
        <v>20</v>
      </c>
      <c r="K69" s="116">
        <v>3.8910505836575875</v>
      </c>
    </row>
    <row r="70" spans="1:11" ht="14.1" customHeight="1" x14ac:dyDescent="0.2">
      <c r="A70" s="306" t="s">
        <v>305</v>
      </c>
      <c r="B70" s="307" t="s">
        <v>306</v>
      </c>
      <c r="C70" s="308"/>
      <c r="D70" s="113">
        <v>1.6474728087012156</v>
      </c>
      <c r="E70" s="115">
        <v>206</v>
      </c>
      <c r="F70" s="114">
        <v>203</v>
      </c>
      <c r="G70" s="114">
        <v>184</v>
      </c>
      <c r="H70" s="114">
        <v>196</v>
      </c>
      <c r="I70" s="140">
        <v>189</v>
      </c>
      <c r="J70" s="115">
        <v>17</v>
      </c>
      <c r="K70" s="116">
        <v>8.9947089947089953</v>
      </c>
    </row>
    <row r="71" spans="1:11" ht="14.1" customHeight="1" x14ac:dyDescent="0.2">
      <c r="A71" s="306"/>
      <c r="B71" s="307" t="s">
        <v>307</v>
      </c>
      <c r="C71" s="308"/>
      <c r="D71" s="113">
        <v>1.1036468330134357</v>
      </c>
      <c r="E71" s="115">
        <v>138</v>
      </c>
      <c r="F71" s="114">
        <v>133</v>
      </c>
      <c r="G71" s="114">
        <v>118</v>
      </c>
      <c r="H71" s="114">
        <v>119</v>
      </c>
      <c r="I71" s="140">
        <v>111</v>
      </c>
      <c r="J71" s="115">
        <v>27</v>
      </c>
      <c r="K71" s="116">
        <v>24.324324324324323</v>
      </c>
    </row>
    <row r="72" spans="1:11" ht="14.1" customHeight="1" x14ac:dyDescent="0.2">
      <c r="A72" s="306">
        <v>84</v>
      </c>
      <c r="B72" s="307" t="s">
        <v>308</v>
      </c>
      <c r="C72" s="308"/>
      <c r="D72" s="113">
        <v>1.3675623800383878</v>
      </c>
      <c r="E72" s="115">
        <v>171</v>
      </c>
      <c r="F72" s="114">
        <v>180</v>
      </c>
      <c r="G72" s="114">
        <v>176</v>
      </c>
      <c r="H72" s="114">
        <v>170</v>
      </c>
      <c r="I72" s="140">
        <v>178</v>
      </c>
      <c r="J72" s="115">
        <v>-7</v>
      </c>
      <c r="K72" s="116">
        <v>-3.9325842696629212</v>
      </c>
    </row>
    <row r="73" spans="1:11" ht="14.1" customHeight="1" x14ac:dyDescent="0.2">
      <c r="A73" s="306" t="s">
        <v>309</v>
      </c>
      <c r="B73" s="307" t="s">
        <v>310</v>
      </c>
      <c r="C73" s="308"/>
      <c r="D73" s="113">
        <v>2.3992322456813819E-2</v>
      </c>
      <c r="E73" s="115">
        <v>3</v>
      </c>
      <c r="F73" s="114">
        <v>4</v>
      </c>
      <c r="G73" s="114" t="s">
        <v>513</v>
      </c>
      <c r="H73" s="114" t="s">
        <v>513</v>
      </c>
      <c r="I73" s="140">
        <v>4</v>
      </c>
      <c r="J73" s="115">
        <v>-1</v>
      </c>
      <c r="K73" s="116">
        <v>-25</v>
      </c>
    </row>
    <row r="74" spans="1:11" ht="14.1" customHeight="1" x14ac:dyDescent="0.2">
      <c r="A74" s="306" t="s">
        <v>311</v>
      </c>
      <c r="B74" s="307" t="s">
        <v>312</v>
      </c>
      <c r="C74" s="308"/>
      <c r="D74" s="113">
        <v>4.7984644913627639E-2</v>
      </c>
      <c r="E74" s="115">
        <v>6</v>
      </c>
      <c r="F74" s="114">
        <v>6</v>
      </c>
      <c r="G74" s="114">
        <v>6</v>
      </c>
      <c r="H74" s="114">
        <v>6</v>
      </c>
      <c r="I74" s="140">
        <v>6</v>
      </c>
      <c r="J74" s="115">
        <v>0</v>
      </c>
      <c r="K74" s="116">
        <v>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0.1599488163787588</v>
      </c>
      <c r="E77" s="115">
        <v>20</v>
      </c>
      <c r="F77" s="114">
        <v>19</v>
      </c>
      <c r="G77" s="114">
        <v>19</v>
      </c>
      <c r="H77" s="114">
        <v>17</v>
      </c>
      <c r="I77" s="140">
        <v>16</v>
      </c>
      <c r="J77" s="115">
        <v>4</v>
      </c>
      <c r="K77" s="116">
        <v>25</v>
      </c>
    </row>
    <row r="78" spans="1:11" ht="14.1" customHeight="1" x14ac:dyDescent="0.2">
      <c r="A78" s="306">
        <v>93</v>
      </c>
      <c r="B78" s="307" t="s">
        <v>317</v>
      </c>
      <c r="C78" s="308"/>
      <c r="D78" s="113">
        <v>0.15195137555982086</v>
      </c>
      <c r="E78" s="115">
        <v>19</v>
      </c>
      <c r="F78" s="114">
        <v>17</v>
      </c>
      <c r="G78" s="114">
        <v>14</v>
      </c>
      <c r="H78" s="114">
        <v>15</v>
      </c>
      <c r="I78" s="140">
        <v>17</v>
      </c>
      <c r="J78" s="115">
        <v>2</v>
      </c>
      <c r="K78" s="116">
        <v>11.764705882352942</v>
      </c>
    </row>
    <row r="79" spans="1:11" ht="14.1" customHeight="1" x14ac:dyDescent="0.2">
      <c r="A79" s="306">
        <v>94</v>
      </c>
      <c r="B79" s="307" t="s">
        <v>318</v>
      </c>
      <c r="C79" s="308"/>
      <c r="D79" s="113">
        <v>0.83973128598848368</v>
      </c>
      <c r="E79" s="115">
        <v>105</v>
      </c>
      <c r="F79" s="114">
        <v>124</v>
      </c>
      <c r="G79" s="114">
        <v>128</v>
      </c>
      <c r="H79" s="114">
        <v>113</v>
      </c>
      <c r="I79" s="140">
        <v>108</v>
      </c>
      <c r="J79" s="115">
        <v>-3</v>
      </c>
      <c r="K79" s="116">
        <v>-2.7777777777777777</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3.5108765195137557</v>
      </c>
      <c r="E81" s="143">
        <v>439</v>
      </c>
      <c r="F81" s="144">
        <v>444</v>
      </c>
      <c r="G81" s="144">
        <v>440</v>
      </c>
      <c r="H81" s="144">
        <v>460</v>
      </c>
      <c r="I81" s="145">
        <v>458</v>
      </c>
      <c r="J81" s="143">
        <v>-19</v>
      </c>
      <c r="K81" s="146">
        <v>-4.1484716157205241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2796</v>
      </c>
      <c r="G12" s="536">
        <v>2511</v>
      </c>
      <c r="H12" s="536">
        <v>4355</v>
      </c>
      <c r="I12" s="536">
        <v>2906</v>
      </c>
      <c r="J12" s="537">
        <v>3555</v>
      </c>
      <c r="K12" s="538">
        <v>-759</v>
      </c>
      <c r="L12" s="349">
        <v>-21.350210970464136</v>
      </c>
    </row>
    <row r="13" spans="1:17" s="110" customFormat="1" ht="15" customHeight="1" x14ac:dyDescent="0.2">
      <c r="A13" s="350" t="s">
        <v>344</v>
      </c>
      <c r="B13" s="351" t="s">
        <v>345</v>
      </c>
      <c r="C13" s="347"/>
      <c r="D13" s="347"/>
      <c r="E13" s="348"/>
      <c r="F13" s="536">
        <v>1630</v>
      </c>
      <c r="G13" s="536">
        <v>1382</v>
      </c>
      <c r="H13" s="536">
        <v>2420</v>
      </c>
      <c r="I13" s="536">
        <v>1771</v>
      </c>
      <c r="J13" s="537">
        <v>2146</v>
      </c>
      <c r="K13" s="538">
        <v>-516</v>
      </c>
      <c r="L13" s="349">
        <v>-24.044734389561977</v>
      </c>
    </row>
    <row r="14" spans="1:17" s="110" customFormat="1" ht="22.5" customHeight="1" x14ac:dyDescent="0.2">
      <c r="A14" s="350"/>
      <c r="B14" s="351" t="s">
        <v>346</v>
      </c>
      <c r="C14" s="347"/>
      <c r="D14" s="347"/>
      <c r="E14" s="348"/>
      <c r="F14" s="536">
        <v>1166</v>
      </c>
      <c r="G14" s="536">
        <v>1129</v>
      </c>
      <c r="H14" s="536">
        <v>1935</v>
      </c>
      <c r="I14" s="536">
        <v>1135</v>
      </c>
      <c r="J14" s="537">
        <v>1409</v>
      </c>
      <c r="K14" s="538">
        <v>-243</v>
      </c>
      <c r="L14" s="349">
        <v>-17.246273953158269</v>
      </c>
    </row>
    <row r="15" spans="1:17" s="110" customFormat="1" ht="15" customHeight="1" x14ac:dyDescent="0.2">
      <c r="A15" s="350" t="s">
        <v>347</v>
      </c>
      <c r="B15" s="351" t="s">
        <v>108</v>
      </c>
      <c r="C15" s="347"/>
      <c r="D15" s="347"/>
      <c r="E15" s="348"/>
      <c r="F15" s="536">
        <v>768</v>
      </c>
      <c r="G15" s="536">
        <v>694</v>
      </c>
      <c r="H15" s="536">
        <v>2122</v>
      </c>
      <c r="I15" s="536">
        <v>650</v>
      </c>
      <c r="J15" s="537">
        <v>809</v>
      </c>
      <c r="K15" s="538">
        <v>-41</v>
      </c>
      <c r="L15" s="349">
        <v>-5.0679851668726821</v>
      </c>
    </row>
    <row r="16" spans="1:17" s="110" customFormat="1" ht="15" customHeight="1" x14ac:dyDescent="0.2">
      <c r="A16" s="350"/>
      <c r="B16" s="351" t="s">
        <v>109</v>
      </c>
      <c r="C16" s="347"/>
      <c r="D16" s="347"/>
      <c r="E16" s="348"/>
      <c r="F16" s="536">
        <v>1717</v>
      </c>
      <c r="G16" s="536">
        <v>1529</v>
      </c>
      <c r="H16" s="536">
        <v>1920</v>
      </c>
      <c r="I16" s="536">
        <v>1882</v>
      </c>
      <c r="J16" s="537">
        <v>2327</v>
      </c>
      <c r="K16" s="538">
        <v>-610</v>
      </c>
      <c r="L16" s="349">
        <v>-26.214009454232919</v>
      </c>
    </row>
    <row r="17" spans="1:12" s="110" customFormat="1" ht="15" customHeight="1" x14ac:dyDescent="0.2">
      <c r="A17" s="350"/>
      <c r="B17" s="351" t="s">
        <v>110</v>
      </c>
      <c r="C17" s="347"/>
      <c r="D17" s="347"/>
      <c r="E17" s="348"/>
      <c r="F17" s="536">
        <v>276</v>
      </c>
      <c r="G17" s="536">
        <v>259</v>
      </c>
      <c r="H17" s="536">
        <v>289</v>
      </c>
      <c r="I17" s="536">
        <v>337</v>
      </c>
      <c r="J17" s="537">
        <v>379</v>
      </c>
      <c r="K17" s="538">
        <v>-103</v>
      </c>
      <c r="L17" s="349">
        <v>-27.176781002638524</v>
      </c>
    </row>
    <row r="18" spans="1:12" s="110" customFormat="1" ht="15" customHeight="1" x14ac:dyDescent="0.2">
      <c r="A18" s="350"/>
      <c r="B18" s="351" t="s">
        <v>111</v>
      </c>
      <c r="C18" s="347"/>
      <c r="D18" s="347"/>
      <c r="E18" s="348"/>
      <c r="F18" s="536">
        <v>35</v>
      </c>
      <c r="G18" s="536">
        <v>29</v>
      </c>
      <c r="H18" s="536">
        <v>24</v>
      </c>
      <c r="I18" s="536">
        <v>37</v>
      </c>
      <c r="J18" s="537">
        <v>40</v>
      </c>
      <c r="K18" s="538">
        <v>-5</v>
      </c>
      <c r="L18" s="349">
        <v>-12.5</v>
      </c>
    </row>
    <row r="19" spans="1:12" s="110" customFormat="1" ht="15" customHeight="1" x14ac:dyDescent="0.2">
      <c r="A19" s="118" t="s">
        <v>113</v>
      </c>
      <c r="B19" s="119" t="s">
        <v>181</v>
      </c>
      <c r="C19" s="347"/>
      <c r="D19" s="347"/>
      <c r="E19" s="348"/>
      <c r="F19" s="536">
        <v>1936</v>
      </c>
      <c r="G19" s="536">
        <v>1734</v>
      </c>
      <c r="H19" s="536">
        <v>3397</v>
      </c>
      <c r="I19" s="536">
        <v>2109</v>
      </c>
      <c r="J19" s="537">
        <v>2596</v>
      </c>
      <c r="K19" s="538">
        <v>-660</v>
      </c>
      <c r="L19" s="349">
        <v>-25.423728813559322</v>
      </c>
    </row>
    <row r="20" spans="1:12" s="110" customFormat="1" ht="15" customHeight="1" x14ac:dyDescent="0.2">
      <c r="A20" s="118"/>
      <c r="B20" s="119" t="s">
        <v>182</v>
      </c>
      <c r="C20" s="347"/>
      <c r="D20" s="347"/>
      <c r="E20" s="348"/>
      <c r="F20" s="536">
        <v>860</v>
      </c>
      <c r="G20" s="536">
        <v>777</v>
      </c>
      <c r="H20" s="536">
        <v>958</v>
      </c>
      <c r="I20" s="536">
        <v>797</v>
      </c>
      <c r="J20" s="537">
        <v>959</v>
      </c>
      <c r="K20" s="538">
        <v>-99</v>
      </c>
      <c r="L20" s="349">
        <v>-10.323253388946819</v>
      </c>
    </row>
    <row r="21" spans="1:12" s="110" customFormat="1" ht="15" customHeight="1" x14ac:dyDescent="0.2">
      <c r="A21" s="118" t="s">
        <v>113</v>
      </c>
      <c r="B21" s="119" t="s">
        <v>116</v>
      </c>
      <c r="C21" s="347"/>
      <c r="D21" s="347"/>
      <c r="E21" s="348"/>
      <c r="F21" s="536">
        <v>2098</v>
      </c>
      <c r="G21" s="536">
        <v>1850</v>
      </c>
      <c r="H21" s="536">
        <v>3493</v>
      </c>
      <c r="I21" s="536">
        <v>2060</v>
      </c>
      <c r="J21" s="537">
        <v>2563</v>
      </c>
      <c r="K21" s="538">
        <v>-465</v>
      </c>
      <c r="L21" s="349">
        <v>-18.142801404603979</v>
      </c>
    </row>
    <row r="22" spans="1:12" s="110" customFormat="1" ht="15" customHeight="1" x14ac:dyDescent="0.2">
      <c r="A22" s="118"/>
      <c r="B22" s="119" t="s">
        <v>117</v>
      </c>
      <c r="C22" s="347"/>
      <c r="D22" s="347"/>
      <c r="E22" s="348"/>
      <c r="F22" s="536">
        <v>698</v>
      </c>
      <c r="G22" s="536">
        <v>660</v>
      </c>
      <c r="H22" s="536">
        <v>860</v>
      </c>
      <c r="I22" s="536">
        <v>844</v>
      </c>
      <c r="J22" s="537">
        <v>990</v>
      </c>
      <c r="K22" s="538">
        <v>-292</v>
      </c>
      <c r="L22" s="349">
        <v>-29.494949494949495</v>
      </c>
    </row>
    <row r="23" spans="1:12" s="110" customFormat="1" ht="15" customHeight="1" x14ac:dyDescent="0.2">
      <c r="A23" s="352" t="s">
        <v>347</v>
      </c>
      <c r="B23" s="353" t="s">
        <v>193</v>
      </c>
      <c r="C23" s="354"/>
      <c r="D23" s="354"/>
      <c r="E23" s="355"/>
      <c r="F23" s="539">
        <v>65</v>
      </c>
      <c r="G23" s="539">
        <v>190</v>
      </c>
      <c r="H23" s="539">
        <v>917</v>
      </c>
      <c r="I23" s="539">
        <v>56</v>
      </c>
      <c r="J23" s="540">
        <v>71</v>
      </c>
      <c r="K23" s="541">
        <v>-6</v>
      </c>
      <c r="L23" s="356">
        <v>-8.4507042253521121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33.200000000000003</v>
      </c>
      <c r="G25" s="542">
        <v>41.4</v>
      </c>
      <c r="H25" s="542">
        <v>41</v>
      </c>
      <c r="I25" s="542">
        <v>37.299999999999997</v>
      </c>
      <c r="J25" s="542">
        <v>32.799999999999997</v>
      </c>
      <c r="K25" s="543" t="s">
        <v>349</v>
      </c>
      <c r="L25" s="364">
        <v>0.40000000000000568</v>
      </c>
    </row>
    <row r="26" spans="1:12" s="110" customFormat="1" ht="15" customHeight="1" x14ac:dyDescent="0.2">
      <c r="A26" s="365" t="s">
        <v>105</v>
      </c>
      <c r="B26" s="366" t="s">
        <v>345</v>
      </c>
      <c r="C26" s="362"/>
      <c r="D26" s="362"/>
      <c r="E26" s="363"/>
      <c r="F26" s="542">
        <v>32.9</v>
      </c>
      <c r="G26" s="542">
        <v>40.299999999999997</v>
      </c>
      <c r="H26" s="542">
        <v>42</v>
      </c>
      <c r="I26" s="542">
        <v>33.6</v>
      </c>
      <c r="J26" s="544">
        <v>31</v>
      </c>
      <c r="K26" s="543" t="s">
        <v>349</v>
      </c>
      <c r="L26" s="364">
        <v>1.8999999999999986</v>
      </c>
    </row>
    <row r="27" spans="1:12" s="110" customFormat="1" ht="15" customHeight="1" x14ac:dyDescent="0.2">
      <c r="A27" s="365"/>
      <c r="B27" s="366" t="s">
        <v>346</v>
      </c>
      <c r="C27" s="362"/>
      <c r="D27" s="362"/>
      <c r="E27" s="363"/>
      <c r="F27" s="542">
        <v>33.700000000000003</v>
      </c>
      <c r="G27" s="542">
        <v>42.7</v>
      </c>
      <c r="H27" s="542">
        <v>39.799999999999997</v>
      </c>
      <c r="I27" s="542">
        <v>42.9</v>
      </c>
      <c r="J27" s="542">
        <v>35.5</v>
      </c>
      <c r="K27" s="543" t="s">
        <v>349</v>
      </c>
      <c r="L27" s="364">
        <v>-1.7999999999999972</v>
      </c>
    </row>
    <row r="28" spans="1:12" s="110" customFormat="1" ht="15" customHeight="1" x14ac:dyDescent="0.2">
      <c r="A28" s="365" t="s">
        <v>113</v>
      </c>
      <c r="B28" s="366" t="s">
        <v>108</v>
      </c>
      <c r="C28" s="362"/>
      <c r="D28" s="362"/>
      <c r="E28" s="363"/>
      <c r="F28" s="542">
        <v>46.7</v>
      </c>
      <c r="G28" s="542">
        <v>56.3</v>
      </c>
      <c r="H28" s="542">
        <v>55.2</v>
      </c>
      <c r="I28" s="542">
        <v>54.3</v>
      </c>
      <c r="J28" s="542">
        <v>46.4</v>
      </c>
      <c r="K28" s="543" t="s">
        <v>349</v>
      </c>
      <c r="L28" s="364">
        <v>0.30000000000000426</v>
      </c>
    </row>
    <row r="29" spans="1:12" s="110" customFormat="1" ht="11.25" x14ac:dyDescent="0.2">
      <c r="A29" s="365"/>
      <c r="B29" s="366" t="s">
        <v>109</v>
      </c>
      <c r="C29" s="362"/>
      <c r="D29" s="362"/>
      <c r="E29" s="363"/>
      <c r="F29" s="542">
        <v>29.2</v>
      </c>
      <c r="G29" s="542">
        <v>39.299999999999997</v>
      </c>
      <c r="H29" s="542">
        <v>35</v>
      </c>
      <c r="I29" s="542">
        <v>35</v>
      </c>
      <c r="J29" s="544">
        <v>30.2</v>
      </c>
      <c r="K29" s="543" t="s">
        <v>349</v>
      </c>
      <c r="L29" s="364">
        <v>-1</v>
      </c>
    </row>
    <row r="30" spans="1:12" s="110" customFormat="1" ht="15" customHeight="1" x14ac:dyDescent="0.2">
      <c r="A30" s="365"/>
      <c r="B30" s="366" t="s">
        <v>110</v>
      </c>
      <c r="C30" s="362"/>
      <c r="D30" s="362"/>
      <c r="E30" s="363"/>
      <c r="F30" s="542">
        <v>25</v>
      </c>
      <c r="G30" s="542">
        <v>26.3</v>
      </c>
      <c r="H30" s="542">
        <v>22.8</v>
      </c>
      <c r="I30" s="542">
        <v>21.7</v>
      </c>
      <c r="J30" s="542">
        <v>21.6</v>
      </c>
      <c r="K30" s="543" t="s">
        <v>349</v>
      </c>
      <c r="L30" s="364">
        <v>3.3999999999999986</v>
      </c>
    </row>
    <row r="31" spans="1:12" s="110" customFormat="1" ht="15" customHeight="1" x14ac:dyDescent="0.2">
      <c r="A31" s="365"/>
      <c r="B31" s="366" t="s">
        <v>111</v>
      </c>
      <c r="C31" s="362"/>
      <c r="D31" s="362"/>
      <c r="E31" s="363"/>
      <c r="F31" s="542">
        <v>28.6</v>
      </c>
      <c r="G31" s="542">
        <v>20.7</v>
      </c>
      <c r="H31" s="542">
        <v>66.7</v>
      </c>
      <c r="I31" s="542">
        <v>21.6</v>
      </c>
      <c r="J31" s="542">
        <v>35</v>
      </c>
      <c r="K31" s="543" t="s">
        <v>349</v>
      </c>
      <c r="L31" s="364">
        <v>-6.3999999999999986</v>
      </c>
    </row>
    <row r="32" spans="1:12" s="110" customFormat="1" ht="15" customHeight="1" x14ac:dyDescent="0.2">
      <c r="A32" s="367" t="s">
        <v>113</v>
      </c>
      <c r="B32" s="368" t="s">
        <v>181</v>
      </c>
      <c r="C32" s="362"/>
      <c r="D32" s="362"/>
      <c r="E32" s="363"/>
      <c r="F32" s="542">
        <v>32.700000000000003</v>
      </c>
      <c r="G32" s="542">
        <v>40.299999999999997</v>
      </c>
      <c r="H32" s="542">
        <v>42.8</v>
      </c>
      <c r="I32" s="542">
        <v>36.1</v>
      </c>
      <c r="J32" s="544">
        <v>32.6</v>
      </c>
      <c r="K32" s="543" t="s">
        <v>349</v>
      </c>
      <c r="L32" s="364">
        <v>0.10000000000000142</v>
      </c>
    </row>
    <row r="33" spans="1:12" s="110" customFormat="1" ht="15" customHeight="1" x14ac:dyDescent="0.2">
      <c r="A33" s="367"/>
      <c r="B33" s="368" t="s">
        <v>182</v>
      </c>
      <c r="C33" s="362"/>
      <c r="D33" s="362"/>
      <c r="E33" s="363"/>
      <c r="F33" s="542">
        <v>34.5</v>
      </c>
      <c r="G33" s="542">
        <v>43.5</v>
      </c>
      <c r="H33" s="542">
        <v>36.799999999999997</v>
      </c>
      <c r="I33" s="542">
        <v>40.200000000000003</v>
      </c>
      <c r="J33" s="542">
        <v>33.299999999999997</v>
      </c>
      <c r="K33" s="543" t="s">
        <v>349</v>
      </c>
      <c r="L33" s="364">
        <v>1.2000000000000028</v>
      </c>
    </row>
    <row r="34" spans="1:12" s="369" customFormat="1" ht="15" customHeight="1" x14ac:dyDescent="0.2">
      <c r="A34" s="367" t="s">
        <v>113</v>
      </c>
      <c r="B34" s="368" t="s">
        <v>116</v>
      </c>
      <c r="C34" s="362"/>
      <c r="D34" s="362"/>
      <c r="E34" s="363"/>
      <c r="F34" s="542">
        <v>32.799999999999997</v>
      </c>
      <c r="G34" s="542">
        <v>36.1</v>
      </c>
      <c r="H34" s="542">
        <v>38.200000000000003</v>
      </c>
      <c r="I34" s="542">
        <v>34.299999999999997</v>
      </c>
      <c r="J34" s="542">
        <v>30.4</v>
      </c>
      <c r="K34" s="543" t="s">
        <v>349</v>
      </c>
      <c r="L34" s="364">
        <v>2.3999999999999986</v>
      </c>
    </row>
    <row r="35" spans="1:12" s="369" customFormat="1" ht="11.25" x14ac:dyDescent="0.2">
      <c r="A35" s="370"/>
      <c r="B35" s="371" t="s">
        <v>117</v>
      </c>
      <c r="C35" s="372"/>
      <c r="D35" s="372"/>
      <c r="E35" s="373"/>
      <c r="F35" s="545">
        <v>34.4</v>
      </c>
      <c r="G35" s="545">
        <v>55.1</v>
      </c>
      <c r="H35" s="545">
        <v>50.2</v>
      </c>
      <c r="I35" s="545">
        <v>44.5</v>
      </c>
      <c r="J35" s="546">
        <v>38.799999999999997</v>
      </c>
      <c r="K35" s="547" t="s">
        <v>349</v>
      </c>
      <c r="L35" s="374">
        <v>-4.3999999999999986</v>
      </c>
    </row>
    <row r="36" spans="1:12" s="369" customFormat="1" ht="15.95" customHeight="1" x14ac:dyDescent="0.2">
      <c r="A36" s="375" t="s">
        <v>350</v>
      </c>
      <c r="B36" s="376"/>
      <c r="C36" s="377"/>
      <c r="D36" s="376"/>
      <c r="E36" s="378"/>
      <c r="F36" s="548">
        <v>2710</v>
      </c>
      <c r="G36" s="548">
        <v>2294</v>
      </c>
      <c r="H36" s="548">
        <v>3209</v>
      </c>
      <c r="I36" s="548">
        <v>2834</v>
      </c>
      <c r="J36" s="548">
        <v>3470</v>
      </c>
      <c r="K36" s="549">
        <v>-760</v>
      </c>
      <c r="L36" s="380">
        <v>-21.902017291066283</v>
      </c>
    </row>
    <row r="37" spans="1:12" s="369" customFormat="1" ht="15.95" customHeight="1" x14ac:dyDescent="0.2">
      <c r="A37" s="381"/>
      <c r="B37" s="382" t="s">
        <v>113</v>
      </c>
      <c r="C37" s="382" t="s">
        <v>351</v>
      </c>
      <c r="D37" s="382"/>
      <c r="E37" s="383"/>
      <c r="F37" s="548">
        <v>901</v>
      </c>
      <c r="G37" s="548">
        <v>949</v>
      </c>
      <c r="H37" s="548">
        <v>1316</v>
      </c>
      <c r="I37" s="548">
        <v>1056</v>
      </c>
      <c r="J37" s="548">
        <v>1137</v>
      </c>
      <c r="K37" s="549">
        <v>-236</v>
      </c>
      <c r="L37" s="380">
        <v>-20.756376429199648</v>
      </c>
    </row>
    <row r="38" spans="1:12" s="369" customFormat="1" ht="15.95" customHeight="1" x14ac:dyDescent="0.2">
      <c r="A38" s="381"/>
      <c r="B38" s="384" t="s">
        <v>105</v>
      </c>
      <c r="C38" s="384" t="s">
        <v>106</v>
      </c>
      <c r="D38" s="385"/>
      <c r="E38" s="383"/>
      <c r="F38" s="548">
        <v>1583</v>
      </c>
      <c r="G38" s="548">
        <v>1272</v>
      </c>
      <c r="H38" s="548">
        <v>1760</v>
      </c>
      <c r="I38" s="548">
        <v>1725</v>
      </c>
      <c r="J38" s="550">
        <v>2103</v>
      </c>
      <c r="K38" s="549">
        <v>-520</v>
      </c>
      <c r="L38" s="380">
        <v>-24.726581074655254</v>
      </c>
    </row>
    <row r="39" spans="1:12" s="369" customFormat="1" ht="15.95" customHeight="1" x14ac:dyDescent="0.2">
      <c r="A39" s="381"/>
      <c r="B39" s="385"/>
      <c r="C39" s="382" t="s">
        <v>352</v>
      </c>
      <c r="D39" s="385"/>
      <c r="E39" s="383"/>
      <c r="F39" s="548">
        <v>521</v>
      </c>
      <c r="G39" s="548">
        <v>513</v>
      </c>
      <c r="H39" s="548">
        <v>740</v>
      </c>
      <c r="I39" s="548">
        <v>580</v>
      </c>
      <c r="J39" s="548">
        <v>652</v>
      </c>
      <c r="K39" s="549">
        <v>-131</v>
      </c>
      <c r="L39" s="380">
        <v>-20.092024539877301</v>
      </c>
    </row>
    <row r="40" spans="1:12" s="369" customFormat="1" ht="15.95" customHeight="1" x14ac:dyDescent="0.2">
      <c r="A40" s="381"/>
      <c r="B40" s="384"/>
      <c r="C40" s="384" t="s">
        <v>107</v>
      </c>
      <c r="D40" s="385"/>
      <c r="E40" s="383"/>
      <c r="F40" s="548">
        <v>1127</v>
      </c>
      <c r="G40" s="548">
        <v>1022</v>
      </c>
      <c r="H40" s="548">
        <v>1449</v>
      </c>
      <c r="I40" s="548">
        <v>1109</v>
      </c>
      <c r="J40" s="548">
        <v>1367</v>
      </c>
      <c r="K40" s="549">
        <v>-240</v>
      </c>
      <c r="L40" s="380">
        <v>-17.556693489392831</v>
      </c>
    </row>
    <row r="41" spans="1:12" s="369" customFormat="1" ht="24" customHeight="1" x14ac:dyDescent="0.2">
      <c r="A41" s="381"/>
      <c r="B41" s="385"/>
      <c r="C41" s="382" t="s">
        <v>352</v>
      </c>
      <c r="D41" s="385"/>
      <c r="E41" s="383"/>
      <c r="F41" s="548">
        <v>380</v>
      </c>
      <c r="G41" s="548">
        <v>436</v>
      </c>
      <c r="H41" s="548">
        <v>576</v>
      </c>
      <c r="I41" s="548">
        <v>476</v>
      </c>
      <c r="J41" s="550">
        <v>485</v>
      </c>
      <c r="K41" s="549">
        <v>-105</v>
      </c>
      <c r="L41" s="380">
        <v>-21.649484536082475</v>
      </c>
    </row>
    <row r="42" spans="1:12" s="110" customFormat="1" ht="15" customHeight="1" x14ac:dyDescent="0.2">
      <c r="A42" s="381"/>
      <c r="B42" s="384" t="s">
        <v>113</v>
      </c>
      <c r="C42" s="384" t="s">
        <v>353</v>
      </c>
      <c r="D42" s="385"/>
      <c r="E42" s="383"/>
      <c r="F42" s="548">
        <v>696</v>
      </c>
      <c r="G42" s="548">
        <v>504</v>
      </c>
      <c r="H42" s="548">
        <v>1089</v>
      </c>
      <c r="I42" s="548">
        <v>588</v>
      </c>
      <c r="J42" s="548">
        <v>746</v>
      </c>
      <c r="K42" s="549">
        <v>-50</v>
      </c>
      <c r="L42" s="380">
        <v>-6.7024128686327078</v>
      </c>
    </row>
    <row r="43" spans="1:12" s="110" customFormat="1" ht="15" customHeight="1" x14ac:dyDescent="0.2">
      <c r="A43" s="381"/>
      <c r="B43" s="385"/>
      <c r="C43" s="382" t="s">
        <v>352</v>
      </c>
      <c r="D43" s="385"/>
      <c r="E43" s="383"/>
      <c r="F43" s="548">
        <v>325</v>
      </c>
      <c r="G43" s="548">
        <v>284</v>
      </c>
      <c r="H43" s="548">
        <v>601</v>
      </c>
      <c r="I43" s="548">
        <v>319</v>
      </c>
      <c r="J43" s="548">
        <v>346</v>
      </c>
      <c r="K43" s="549">
        <v>-21</v>
      </c>
      <c r="L43" s="380">
        <v>-6.0693641618497107</v>
      </c>
    </row>
    <row r="44" spans="1:12" s="110" customFormat="1" ht="15" customHeight="1" x14ac:dyDescent="0.2">
      <c r="A44" s="381"/>
      <c r="B44" s="384"/>
      <c r="C44" s="366" t="s">
        <v>109</v>
      </c>
      <c r="D44" s="385"/>
      <c r="E44" s="383"/>
      <c r="F44" s="548">
        <v>1703</v>
      </c>
      <c r="G44" s="548">
        <v>1502</v>
      </c>
      <c r="H44" s="548">
        <v>1807</v>
      </c>
      <c r="I44" s="548">
        <v>1872</v>
      </c>
      <c r="J44" s="550">
        <v>2305</v>
      </c>
      <c r="K44" s="549">
        <v>-602</v>
      </c>
      <c r="L44" s="380">
        <v>-26.11713665943601</v>
      </c>
    </row>
    <row r="45" spans="1:12" s="110" customFormat="1" ht="15" customHeight="1" x14ac:dyDescent="0.2">
      <c r="A45" s="381"/>
      <c r="B45" s="385"/>
      <c r="C45" s="382" t="s">
        <v>352</v>
      </c>
      <c r="D45" s="385"/>
      <c r="E45" s="383"/>
      <c r="F45" s="548">
        <v>497</v>
      </c>
      <c r="G45" s="548">
        <v>591</v>
      </c>
      <c r="H45" s="548">
        <v>633</v>
      </c>
      <c r="I45" s="548">
        <v>656</v>
      </c>
      <c r="J45" s="548">
        <v>695</v>
      </c>
      <c r="K45" s="549">
        <v>-198</v>
      </c>
      <c r="L45" s="380">
        <v>-28.489208633093526</v>
      </c>
    </row>
    <row r="46" spans="1:12" s="110" customFormat="1" ht="15" customHeight="1" x14ac:dyDescent="0.2">
      <c r="A46" s="381"/>
      <c r="B46" s="384"/>
      <c r="C46" s="366" t="s">
        <v>110</v>
      </c>
      <c r="D46" s="385"/>
      <c r="E46" s="383"/>
      <c r="F46" s="548">
        <v>276</v>
      </c>
      <c r="G46" s="548">
        <v>259</v>
      </c>
      <c r="H46" s="548">
        <v>289</v>
      </c>
      <c r="I46" s="548">
        <v>337</v>
      </c>
      <c r="J46" s="548">
        <v>379</v>
      </c>
      <c r="K46" s="549">
        <v>-103</v>
      </c>
      <c r="L46" s="380">
        <v>-27.176781002638524</v>
      </c>
    </row>
    <row r="47" spans="1:12" s="110" customFormat="1" ht="15" customHeight="1" x14ac:dyDescent="0.2">
      <c r="A47" s="381"/>
      <c r="B47" s="385"/>
      <c r="C47" s="382" t="s">
        <v>352</v>
      </c>
      <c r="D47" s="385"/>
      <c r="E47" s="383"/>
      <c r="F47" s="548">
        <v>69</v>
      </c>
      <c r="G47" s="548">
        <v>68</v>
      </c>
      <c r="H47" s="548">
        <v>66</v>
      </c>
      <c r="I47" s="548">
        <v>73</v>
      </c>
      <c r="J47" s="550">
        <v>82</v>
      </c>
      <c r="K47" s="549">
        <v>-13</v>
      </c>
      <c r="L47" s="380">
        <v>-15.853658536585366</v>
      </c>
    </row>
    <row r="48" spans="1:12" s="110" customFormat="1" ht="15" customHeight="1" x14ac:dyDescent="0.2">
      <c r="A48" s="381"/>
      <c r="B48" s="385"/>
      <c r="C48" s="366" t="s">
        <v>111</v>
      </c>
      <c r="D48" s="386"/>
      <c r="E48" s="387"/>
      <c r="F48" s="548">
        <v>35</v>
      </c>
      <c r="G48" s="548">
        <v>29</v>
      </c>
      <c r="H48" s="548">
        <v>24</v>
      </c>
      <c r="I48" s="548">
        <v>37</v>
      </c>
      <c r="J48" s="548">
        <v>40</v>
      </c>
      <c r="K48" s="549">
        <v>-5</v>
      </c>
      <c r="L48" s="380">
        <v>-12.5</v>
      </c>
    </row>
    <row r="49" spans="1:12" s="110" customFormat="1" ht="15" customHeight="1" x14ac:dyDescent="0.2">
      <c r="A49" s="381"/>
      <c r="B49" s="385"/>
      <c r="C49" s="382" t="s">
        <v>352</v>
      </c>
      <c r="D49" s="385"/>
      <c r="E49" s="383"/>
      <c r="F49" s="548">
        <v>10</v>
      </c>
      <c r="G49" s="548">
        <v>6</v>
      </c>
      <c r="H49" s="548">
        <v>16</v>
      </c>
      <c r="I49" s="548">
        <v>8</v>
      </c>
      <c r="J49" s="548">
        <v>14</v>
      </c>
      <c r="K49" s="549">
        <v>-4</v>
      </c>
      <c r="L49" s="380">
        <v>-28.571428571428573</v>
      </c>
    </row>
    <row r="50" spans="1:12" s="110" customFormat="1" ht="15" customHeight="1" x14ac:dyDescent="0.2">
      <c r="A50" s="381"/>
      <c r="B50" s="384" t="s">
        <v>113</v>
      </c>
      <c r="C50" s="382" t="s">
        <v>181</v>
      </c>
      <c r="D50" s="385"/>
      <c r="E50" s="383"/>
      <c r="F50" s="548">
        <v>1854</v>
      </c>
      <c r="G50" s="548">
        <v>1527</v>
      </c>
      <c r="H50" s="548">
        <v>2268</v>
      </c>
      <c r="I50" s="548">
        <v>2040</v>
      </c>
      <c r="J50" s="550">
        <v>2514</v>
      </c>
      <c r="K50" s="549">
        <v>-660</v>
      </c>
      <c r="L50" s="380">
        <v>-26.252983293556085</v>
      </c>
    </row>
    <row r="51" spans="1:12" s="110" customFormat="1" ht="15" customHeight="1" x14ac:dyDescent="0.2">
      <c r="A51" s="381"/>
      <c r="B51" s="385"/>
      <c r="C51" s="382" t="s">
        <v>352</v>
      </c>
      <c r="D51" s="385"/>
      <c r="E51" s="383"/>
      <c r="F51" s="548">
        <v>606</v>
      </c>
      <c r="G51" s="548">
        <v>615</v>
      </c>
      <c r="H51" s="548">
        <v>970</v>
      </c>
      <c r="I51" s="548">
        <v>737</v>
      </c>
      <c r="J51" s="548">
        <v>819</v>
      </c>
      <c r="K51" s="549">
        <v>-213</v>
      </c>
      <c r="L51" s="380">
        <v>-26.007326007326007</v>
      </c>
    </row>
    <row r="52" spans="1:12" s="110" customFormat="1" ht="15" customHeight="1" x14ac:dyDescent="0.2">
      <c r="A52" s="381"/>
      <c r="B52" s="384"/>
      <c r="C52" s="382" t="s">
        <v>182</v>
      </c>
      <c r="D52" s="385"/>
      <c r="E52" s="383"/>
      <c r="F52" s="548">
        <v>856</v>
      </c>
      <c r="G52" s="548">
        <v>767</v>
      </c>
      <c r="H52" s="548">
        <v>941</v>
      </c>
      <c r="I52" s="548">
        <v>794</v>
      </c>
      <c r="J52" s="548">
        <v>956</v>
      </c>
      <c r="K52" s="549">
        <v>-100</v>
      </c>
      <c r="L52" s="380">
        <v>-10.460251046025105</v>
      </c>
    </row>
    <row r="53" spans="1:12" s="269" customFormat="1" ht="11.25" customHeight="1" x14ac:dyDescent="0.2">
      <c r="A53" s="381"/>
      <c r="B53" s="385"/>
      <c r="C53" s="382" t="s">
        <v>352</v>
      </c>
      <c r="D53" s="385"/>
      <c r="E53" s="383"/>
      <c r="F53" s="548">
        <v>295</v>
      </c>
      <c r="G53" s="548">
        <v>334</v>
      </c>
      <c r="H53" s="548">
        <v>346</v>
      </c>
      <c r="I53" s="548">
        <v>319</v>
      </c>
      <c r="J53" s="550">
        <v>318</v>
      </c>
      <c r="K53" s="549">
        <v>-23</v>
      </c>
      <c r="L53" s="380">
        <v>-7.232704402515723</v>
      </c>
    </row>
    <row r="54" spans="1:12" s="151" customFormat="1" ht="12.75" customHeight="1" x14ac:dyDescent="0.2">
      <c r="A54" s="381"/>
      <c r="B54" s="384" t="s">
        <v>113</v>
      </c>
      <c r="C54" s="384" t="s">
        <v>116</v>
      </c>
      <c r="D54" s="385"/>
      <c r="E54" s="383"/>
      <c r="F54" s="548">
        <v>2022</v>
      </c>
      <c r="G54" s="548">
        <v>1656</v>
      </c>
      <c r="H54" s="548">
        <v>2455</v>
      </c>
      <c r="I54" s="548">
        <v>1993</v>
      </c>
      <c r="J54" s="548">
        <v>2491</v>
      </c>
      <c r="K54" s="549">
        <v>-469</v>
      </c>
      <c r="L54" s="380">
        <v>-18.827780008028903</v>
      </c>
    </row>
    <row r="55" spans="1:12" ht="11.25" x14ac:dyDescent="0.2">
      <c r="A55" s="381"/>
      <c r="B55" s="385"/>
      <c r="C55" s="382" t="s">
        <v>352</v>
      </c>
      <c r="D55" s="385"/>
      <c r="E55" s="383"/>
      <c r="F55" s="548">
        <v>664</v>
      </c>
      <c r="G55" s="548">
        <v>598</v>
      </c>
      <c r="H55" s="548">
        <v>937</v>
      </c>
      <c r="I55" s="548">
        <v>683</v>
      </c>
      <c r="J55" s="548">
        <v>758</v>
      </c>
      <c r="K55" s="549">
        <v>-94</v>
      </c>
      <c r="L55" s="380">
        <v>-12.401055408970976</v>
      </c>
    </row>
    <row r="56" spans="1:12" ht="14.25" customHeight="1" x14ac:dyDescent="0.2">
      <c r="A56" s="381"/>
      <c r="B56" s="385"/>
      <c r="C56" s="384" t="s">
        <v>117</v>
      </c>
      <c r="D56" s="385"/>
      <c r="E56" s="383"/>
      <c r="F56" s="548">
        <v>688</v>
      </c>
      <c r="G56" s="548">
        <v>637</v>
      </c>
      <c r="H56" s="548">
        <v>753</v>
      </c>
      <c r="I56" s="548">
        <v>839</v>
      </c>
      <c r="J56" s="548">
        <v>977</v>
      </c>
      <c r="K56" s="549">
        <v>-289</v>
      </c>
      <c r="L56" s="380">
        <v>-29.580348004094166</v>
      </c>
    </row>
    <row r="57" spans="1:12" ht="18.75" customHeight="1" x14ac:dyDescent="0.2">
      <c r="A57" s="388"/>
      <c r="B57" s="389"/>
      <c r="C57" s="390" t="s">
        <v>352</v>
      </c>
      <c r="D57" s="389"/>
      <c r="E57" s="391"/>
      <c r="F57" s="551">
        <v>237</v>
      </c>
      <c r="G57" s="552">
        <v>351</v>
      </c>
      <c r="H57" s="552">
        <v>378</v>
      </c>
      <c r="I57" s="552">
        <v>373</v>
      </c>
      <c r="J57" s="552">
        <v>379</v>
      </c>
      <c r="K57" s="553">
        <f t="shared" ref="K57" si="0">IF(OR(F57=".",J57=".")=TRUE,".",IF(OR(F57="*",J57="*")=TRUE,"*",IF(AND(F57="-",J57="-")=TRUE,"-",IF(AND(ISNUMBER(J57),ISNUMBER(F57))=TRUE,IF(F57-J57=0,0,F57-J57),IF(ISNUMBER(F57)=TRUE,F57,-J57)))))</f>
        <v>-142</v>
      </c>
      <c r="L57" s="392">
        <f t="shared" ref="L57" si="1">IF(K57 =".",".",IF(K57 ="*","*",IF(K57="-","-",IF(K57=0,0,IF(OR(J57="-",J57=".",F57="-",F57=".")=TRUE,"X",IF(J57=0,"0,0",IF(ABS(K57*100/J57)&gt;250,".X",(K57*100/J57))))))))</f>
        <v>-37.467018469656992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2796</v>
      </c>
      <c r="E11" s="114">
        <v>2511</v>
      </c>
      <c r="F11" s="114">
        <v>4355</v>
      </c>
      <c r="G11" s="114">
        <v>2906</v>
      </c>
      <c r="H11" s="140">
        <v>3555</v>
      </c>
      <c r="I11" s="115">
        <v>-759</v>
      </c>
      <c r="J11" s="116">
        <v>-21.350210970464136</v>
      </c>
    </row>
    <row r="12" spans="1:15" s="110" customFormat="1" ht="24.95" customHeight="1" x14ac:dyDescent="0.2">
      <c r="A12" s="193" t="s">
        <v>132</v>
      </c>
      <c r="B12" s="194" t="s">
        <v>133</v>
      </c>
      <c r="C12" s="113">
        <v>2.8612303290414878</v>
      </c>
      <c r="D12" s="115">
        <v>80</v>
      </c>
      <c r="E12" s="114">
        <v>96</v>
      </c>
      <c r="F12" s="114">
        <v>84</v>
      </c>
      <c r="G12" s="114">
        <v>69</v>
      </c>
      <c r="H12" s="140">
        <v>79</v>
      </c>
      <c r="I12" s="115">
        <v>1</v>
      </c>
      <c r="J12" s="116">
        <v>1.2658227848101267</v>
      </c>
    </row>
    <row r="13" spans="1:15" s="110" customFormat="1" ht="24.95" customHeight="1" x14ac:dyDescent="0.2">
      <c r="A13" s="193" t="s">
        <v>134</v>
      </c>
      <c r="B13" s="199" t="s">
        <v>214</v>
      </c>
      <c r="C13" s="113">
        <v>1.5736766809728182</v>
      </c>
      <c r="D13" s="115">
        <v>44</v>
      </c>
      <c r="E13" s="114">
        <v>31</v>
      </c>
      <c r="F13" s="114">
        <v>41</v>
      </c>
      <c r="G13" s="114">
        <v>31</v>
      </c>
      <c r="H13" s="140">
        <v>39</v>
      </c>
      <c r="I13" s="115">
        <v>5</v>
      </c>
      <c r="J13" s="116">
        <v>12.820512820512821</v>
      </c>
    </row>
    <row r="14" spans="1:15" s="287" customFormat="1" ht="24.95" customHeight="1" x14ac:dyDescent="0.2">
      <c r="A14" s="193" t="s">
        <v>215</v>
      </c>
      <c r="B14" s="199" t="s">
        <v>137</v>
      </c>
      <c r="C14" s="113">
        <v>22.42489270386266</v>
      </c>
      <c r="D14" s="115">
        <v>627</v>
      </c>
      <c r="E14" s="114">
        <v>550</v>
      </c>
      <c r="F14" s="114">
        <v>1046</v>
      </c>
      <c r="G14" s="114">
        <v>783</v>
      </c>
      <c r="H14" s="140">
        <v>1031</v>
      </c>
      <c r="I14" s="115">
        <v>-404</v>
      </c>
      <c r="J14" s="116">
        <v>-39.185257032007762</v>
      </c>
      <c r="K14" s="110"/>
      <c r="L14" s="110"/>
      <c r="M14" s="110"/>
      <c r="N14" s="110"/>
      <c r="O14" s="110"/>
    </row>
    <row r="15" spans="1:15" s="110" customFormat="1" ht="24.95" customHeight="1" x14ac:dyDescent="0.2">
      <c r="A15" s="193" t="s">
        <v>216</v>
      </c>
      <c r="B15" s="199" t="s">
        <v>217</v>
      </c>
      <c r="C15" s="113">
        <v>2.1816881258941345</v>
      </c>
      <c r="D15" s="115">
        <v>61</v>
      </c>
      <c r="E15" s="114">
        <v>61</v>
      </c>
      <c r="F15" s="114">
        <v>133</v>
      </c>
      <c r="G15" s="114">
        <v>62</v>
      </c>
      <c r="H15" s="140">
        <v>81</v>
      </c>
      <c r="I15" s="115">
        <v>-20</v>
      </c>
      <c r="J15" s="116">
        <v>-24.691358024691358</v>
      </c>
    </row>
    <row r="16" spans="1:15" s="287" customFormat="1" ht="24.95" customHeight="1" x14ac:dyDescent="0.2">
      <c r="A16" s="193" t="s">
        <v>218</v>
      </c>
      <c r="B16" s="199" t="s">
        <v>141</v>
      </c>
      <c r="C16" s="113">
        <v>14.806866952789699</v>
      </c>
      <c r="D16" s="115">
        <v>414</v>
      </c>
      <c r="E16" s="114">
        <v>428</v>
      </c>
      <c r="F16" s="114">
        <v>766</v>
      </c>
      <c r="G16" s="114">
        <v>646</v>
      </c>
      <c r="H16" s="140">
        <v>873</v>
      </c>
      <c r="I16" s="115">
        <v>-459</v>
      </c>
      <c r="J16" s="116">
        <v>-52.577319587628864</v>
      </c>
      <c r="K16" s="110"/>
      <c r="L16" s="110"/>
      <c r="M16" s="110"/>
      <c r="N16" s="110"/>
      <c r="O16" s="110"/>
    </row>
    <row r="17" spans="1:15" s="110" customFormat="1" ht="24.95" customHeight="1" x14ac:dyDescent="0.2">
      <c r="A17" s="193" t="s">
        <v>142</v>
      </c>
      <c r="B17" s="199" t="s">
        <v>220</v>
      </c>
      <c r="C17" s="113">
        <v>5.4363376251788269</v>
      </c>
      <c r="D17" s="115">
        <v>152</v>
      </c>
      <c r="E17" s="114">
        <v>61</v>
      </c>
      <c r="F17" s="114">
        <v>147</v>
      </c>
      <c r="G17" s="114">
        <v>75</v>
      </c>
      <c r="H17" s="140">
        <v>77</v>
      </c>
      <c r="I17" s="115">
        <v>75</v>
      </c>
      <c r="J17" s="116">
        <v>97.402597402597408</v>
      </c>
    </row>
    <row r="18" spans="1:15" s="287" customFormat="1" ht="24.95" customHeight="1" x14ac:dyDescent="0.2">
      <c r="A18" s="201" t="s">
        <v>144</v>
      </c>
      <c r="B18" s="202" t="s">
        <v>145</v>
      </c>
      <c r="C18" s="113">
        <v>9.2989985693848354</v>
      </c>
      <c r="D18" s="115">
        <v>260</v>
      </c>
      <c r="E18" s="114">
        <v>140</v>
      </c>
      <c r="F18" s="114">
        <v>350</v>
      </c>
      <c r="G18" s="114">
        <v>271</v>
      </c>
      <c r="H18" s="140">
        <v>332</v>
      </c>
      <c r="I18" s="115">
        <v>-72</v>
      </c>
      <c r="J18" s="116">
        <v>-21.686746987951807</v>
      </c>
      <c r="K18" s="110"/>
      <c r="L18" s="110"/>
      <c r="M18" s="110"/>
      <c r="N18" s="110"/>
      <c r="O18" s="110"/>
    </row>
    <row r="19" spans="1:15" s="110" customFormat="1" ht="24.95" customHeight="1" x14ac:dyDescent="0.2">
      <c r="A19" s="193" t="s">
        <v>146</v>
      </c>
      <c r="B19" s="199" t="s">
        <v>147</v>
      </c>
      <c r="C19" s="113">
        <v>15.951359084406295</v>
      </c>
      <c r="D19" s="115">
        <v>446</v>
      </c>
      <c r="E19" s="114">
        <v>367</v>
      </c>
      <c r="F19" s="114">
        <v>621</v>
      </c>
      <c r="G19" s="114">
        <v>350</v>
      </c>
      <c r="H19" s="140">
        <v>395</v>
      </c>
      <c r="I19" s="115">
        <v>51</v>
      </c>
      <c r="J19" s="116">
        <v>12.911392405063291</v>
      </c>
    </row>
    <row r="20" spans="1:15" s="287" customFormat="1" ht="24.95" customHeight="1" x14ac:dyDescent="0.2">
      <c r="A20" s="193" t="s">
        <v>148</v>
      </c>
      <c r="B20" s="199" t="s">
        <v>149</v>
      </c>
      <c r="C20" s="113">
        <v>7.5822603719599426</v>
      </c>
      <c r="D20" s="115">
        <v>212</v>
      </c>
      <c r="E20" s="114">
        <v>213</v>
      </c>
      <c r="F20" s="114">
        <v>213</v>
      </c>
      <c r="G20" s="114">
        <v>252</v>
      </c>
      <c r="H20" s="140">
        <v>273</v>
      </c>
      <c r="I20" s="115">
        <v>-61</v>
      </c>
      <c r="J20" s="116">
        <v>-22.344322344322343</v>
      </c>
      <c r="K20" s="110"/>
      <c r="L20" s="110"/>
      <c r="M20" s="110"/>
      <c r="N20" s="110"/>
      <c r="O20" s="110"/>
    </row>
    <row r="21" spans="1:15" s="110" customFormat="1" ht="24.95" customHeight="1" x14ac:dyDescent="0.2">
      <c r="A21" s="201" t="s">
        <v>150</v>
      </c>
      <c r="B21" s="202" t="s">
        <v>151</v>
      </c>
      <c r="C21" s="113">
        <v>4.792560801144492</v>
      </c>
      <c r="D21" s="115">
        <v>134</v>
      </c>
      <c r="E21" s="114">
        <v>120</v>
      </c>
      <c r="F21" s="114">
        <v>165</v>
      </c>
      <c r="G21" s="114">
        <v>130</v>
      </c>
      <c r="H21" s="140">
        <v>161</v>
      </c>
      <c r="I21" s="115">
        <v>-27</v>
      </c>
      <c r="J21" s="116">
        <v>-16.770186335403725</v>
      </c>
    </row>
    <row r="22" spans="1:15" s="110" customFormat="1" ht="24.95" customHeight="1" x14ac:dyDescent="0.2">
      <c r="A22" s="201" t="s">
        <v>152</v>
      </c>
      <c r="B22" s="199" t="s">
        <v>153</v>
      </c>
      <c r="C22" s="113">
        <v>0.96566523605150212</v>
      </c>
      <c r="D22" s="115">
        <v>27</v>
      </c>
      <c r="E22" s="114">
        <v>27</v>
      </c>
      <c r="F22" s="114">
        <v>42</v>
      </c>
      <c r="G22" s="114">
        <v>34</v>
      </c>
      <c r="H22" s="140">
        <v>29</v>
      </c>
      <c r="I22" s="115">
        <v>-2</v>
      </c>
      <c r="J22" s="116">
        <v>-6.8965517241379306</v>
      </c>
    </row>
    <row r="23" spans="1:15" s="110" customFormat="1" ht="24.95" customHeight="1" x14ac:dyDescent="0.2">
      <c r="A23" s="193" t="s">
        <v>154</v>
      </c>
      <c r="B23" s="199" t="s">
        <v>155</v>
      </c>
      <c r="C23" s="113">
        <v>0.67954220314735336</v>
      </c>
      <c r="D23" s="115">
        <v>19</v>
      </c>
      <c r="E23" s="114">
        <v>21</v>
      </c>
      <c r="F23" s="114">
        <v>53</v>
      </c>
      <c r="G23" s="114">
        <v>9</v>
      </c>
      <c r="H23" s="140">
        <v>28</v>
      </c>
      <c r="I23" s="115">
        <v>-9</v>
      </c>
      <c r="J23" s="116">
        <v>-32.142857142857146</v>
      </c>
    </row>
    <row r="24" spans="1:15" s="110" customFormat="1" ht="24.95" customHeight="1" x14ac:dyDescent="0.2">
      <c r="A24" s="193" t="s">
        <v>156</v>
      </c>
      <c r="B24" s="199" t="s">
        <v>221</v>
      </c>
      <c r="C24" s="113">
        <v>2.0028612303290414</v>
      </c>
      <c r="D24" s="115">
        <v>56</v>
      </c>
      <c r="E24" s="114">
        <v>68</v>
      </c>
      <c r="F24" s="114">
        <v>105</v>
      </c>
      <c r="G24" s="114">
        <v>67</v>
      </c>
      <c r="H24" s="140">
        <v>84</v>
      </c>
      <c r="I24" s="115">
        <v>-28</v>
      </c>
      <c r="J24" s="116">
        <v>-33.333333333333336</v>
      </c>
    </row>
    <row r="25" spans="1:15" s="110" customFormat="1" ht="24.95" customHeight="1" x14ac:dyDescent="0.2">
      <c r="A25" s="193" t="s">
        <v>222</v>
      </c>
      <c r="B25" s="204" t="s">
        <v>159</v>
      </c>
      <c r="C25" s="113">
        <v>3.7911301859799713</v>
      </c>
      <c r="D25" s="115">
        <v>106</v>
      </c>
      <c r="E25" s="114">
        <v>78</v>
      </c>
      <c r="F25" s="114">
        <v>107</v>
      </c>
      <c r="G25" s="114">
        <v>102</v>
      </c>
      <c r="H25" s="140">
        <v>100</v>
      </c>
      <c r="I25" s="115">
        <v>6</v>
      </c>
      <c r="J25" s="116">
        <v>6</v>
      </c>
    </row>
    <row r="26" spans="1:15" s="110" customFormat="1" ht="24.95" customHeight="1" x14ac:dyDescent="0.2">
      <c r="A26" s="201">
        <v>782.78300000000002</v>
      </c>
      <c r="B26" s="203" t="s">
        <v>160</v>
      </c>
      <c r="C26" s="113">
        <v>5.9370529327610875</v>
      </c>
      <c r="D26" s="115">
        <v>166</v>
      </c>
      <c r="E26" s="114">
        <v>134</v>
      </c>
      <c r="F26" s="114">
        <v>221</v>
      </c>
      <c r="G26" s="114">
        <v>244</v>
      </c>
      <c r="H26" s="140">
        <v>255</v>
      </c>
      <c r="I26" s="115">
        <v>-89</v>
      </c>
      <c r="J26" s="116">
        <v>-34.901960784313722</v>
      </c>
    </row>
    <row r="27" spans="1:15" s="110" customFormat="1" ht="24.95" customHeight="1" x14ac:dyDescent="0.2">
      <c r="A27" s="193" t="s">
        <v>161</v>
      </c>
      <c r="B27" s="199" t="s">
        <v>162</v>
      </c>
      <c r="C27" s="113">
        <v>3.3261802575107295</v>
      </c>
      <c r="D27" s="115">
        <v>93</v>
      </c>
      <c r="E27" s="114">
        <v>87</v>
      </c>
      <c r="F27" s="114">
        <v>161</v>
      </c>
      <c r="G27" s="114">
        <v>65</v>
      </c>
      <c r="H27" s="140">
        <v>81</v>
      </c>
      <c r="I27" s="115">
        <v>12</v>
      </c>
      <c r="J27" s="116">
        <v>14.814814814814815</v>
      </c>
    </row>
    <row r="28" spans="1:15" s="110" customFormat="1" ht="24.95" customHeight="1" x14ac:dyDescent="0.2">
      <c r="A28" s="193" t="s">
        <v>163</v>
      </c>
      <c r="B28" s="199" t="s">
        <v>164</v>
      </c>
      <c r="C28" s="113">
        <v>2.1101573676680974</v>
      </c>
      <c r="D28" s="115">
        <v>59</v>
      </c>
      <c r="E28" s="114">
        <v>58</v>
      </c>
      <c r="F28" s="114">
        <v>181</v>
      </c>
      <c r="G28" s="114">
        <v>31</v>
      </c>
      <c r="H28" s="140">
        <v>64</v>
      </c>
      <c r="I28" s="115">
        <v>-5</v>
      </c>
      <c r="J28" s="116">
        <v>-7.8125</v>
      </c>
    </row>
    <row r="29" spans="1:15" s="110" customFormat="1" ht="24.95" customHeight="1" x14ac:dyDescent="0.2">
      <c r="A29" s="193">
        <v>86</v>
      </c>
      <c r="B29" s="199" t="s">
        <v>165</v>
      </c>
      <c r="C29" s="113">
        <v>5.5436337625178824</v>
      </c>
      <c r="D29" s="115">
        <v>155</v>
      </c>
      <c r="E29" s="114">
        <v>163</v>
      </c>
      <c r="F29" s="114">
        <v>257</v>
      </c>
      <c r="G29" s="114">
        <v>154</v>
      </c>
      <c r="H29" s="140">
        <v>148</v>
      </c>
      <c r="I29" s="115">
        <v>7</v>
      </c>
      <c r="J29" s="116">
        <v>4.7297297297297298</v>
      </c>
    </row>
    <row r="30" spans="1:15" s="110" customFormat="1" ht="24.95" customHeight="1" x14ac:dyDescent="0.2">
      <c r="A30" s="193">
        <v>87.88</v>
      </c>
      <c r="B30" s="204" t="s">
        <v>166</v>
      </c>
      <c r="C30" s="113">
        <v>7.5464949928469238</v>
      </c>
      <c r="D30" s="115">
        <v>211</v>
      </c>
      <c r="E30" s="114">
        <v>275</v>
      </c>
      <c r="F30" s="114">
        <v>553</v>
      </c>
      <c r="G30" s="114">
        <v>246</v>
      </c>
      <c r="H30" s="140">
        <v>348</v>
      </c>
      <c r="I30" s="115">
        <v>-137</v>
      </c>
      <c r="J30" s="116">
        <v>-39.367816091954026</v>
      </c>
    </row>
    <row r="31" spans="1:15" s="110" customFormat="1" ht="24.95" customHeight="1" x14ac:dyDescent="0.2">
      <c r="A31" s="193" t="s">
        <v>167</v>
      </c>
      <c r="B31" s="199" t="s">
        <v>168</v>
      </c>
      <c r="C31" s="113">
        <v>3.6123032904148782</v>
      </c>
      <c r="D31" s="115">
        <v>101</v>
      </c>
      <c r="E31" s="114">
        <v>83</v>
      </c>
      <c r="F31" s="114">
        <v>155</v>
      </c>
      <c r="G31" s="114">
        <v>68</v>
      </c>
      <c r="H31" s="140">
        <v>108</v>
      </c>
      <c r="I31" s="115">
        <v>-7</v>
      </c>
      <c r="J31" s="116">
        <v>-6.4814814814814818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2.8612303290414878</v>
      </c>
      <c r="D34" s="115">
        <v>80</v>
      </c>
      <c r="E34" s="114">
        <v>96</v>
      </c>
      <c r="F34" s="114">
        <v>84</v>
      </c>
      <c r="G34" s="114">
        <v>69</v>
      </c>
      <c r="H34" s="140">
        <v>79</v>
      </c>
      <c r="I34" s="115">
        <v>1</v>
      </c>
      <c r="J34" s="116">
        <v>1.2658227848101267</v>
      </c>
    </row>
    <row r="35" spans="1:10" s="110" customFormat="1" ht="24.95" customHeight="1" x14ac:dyDescent="0.2">
      <c r="A35" s="292" t="s">
        <v>171</v>
      </c>
      <c r="B35" s="293" t="s">
        <v>172</v>
      </c>
      <c r="C35" s="113">
        <v>33.297567954220312</v>
      </c>
      <c r="D35" s="115">
        <v>931</v>
      </c>
      <c r="E35" s="114">
        <v>721</v>
      </c>
      <c r="F35" s="114">
        <v>1437</v>
      </c>
      <c r="G35" s="114">
        <v>1085</v>
      </c>
      <c r="H35" s="140">
        <v>1402</v>
      </c>
      <c r="I35" s="115">
        <v>-471</v>
      </c>
      <c r="J35" s="116">
        <v>-33.594864479315262</v>
      </c>
    </row>
    <row r="36" spans="1:10" s="110" customFormat="1" ht="24.95" customHeight="1" x14ac:dyDescent="0.2">
      <c r="A36" s="294" t="s">
        <v>173</v>
      </c>
      <c r="B36" s="295" t="s">
        <v>174</v>
      </c>
      <c r="C36" s="125">
        <v>63.841201716738198</v>
      </c>
      <c r="D36" s="143">
        <v>1785</v>
      </c>
      <c r="E36" s="144">
        <v>1694</v>
      </c>
      <c r="F36" s="144">
        <v>2834</v>
      </c>
      <c r="G36" s="144">
        <v>1752</v>
      </c>
      <c r="H36" s="145">
        <v>2074</v>
      </c>
      <c r="I36" s="143">
        <v>-289</v>
      </c>
      <c r="J36" s="146">
        <v>-13.934426229508198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2796</v>
      </c>
      <c r="F11" s="264">
        <v>2511</v>
      </c>
      <c r="G11" s="264">
        <v>4355</v>
      </c>
      <c r="H11" s="264">
        <v>2906</v>
      </c>
      <c r="I11" s="265">
        <v>3555</v>
      </c>
      <c r="J11" s="263">
        <v>-759</v>
      </c>
      <c r="K11" s="266">
        <v>-21.350210970464136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26.144492131616595</v>
      </c>
      <c r="E13" s="115">
        <v>731</v>
      </c>
      <c r="F13" s="114">
        <v>654</v>
      </c>
      <c r="G13" s="114">
        <v>970</v>
      </c>
      <c r="H13" s="114">
        <v>859</v>
      </c>
      <c r="I13" s="140">
        <v>1038</v>
      </c>
      <c r="J13" s="115">
        <v>-307</v>
      </c>
      <c r="K13" s="116">
        <v>-29.576107899807322</v>
      </c>
    </row>
    <row r="14" spans="1:15" ht="15.95" customHeight="1" x14ac:dyDescent="0.2">
      <c r="A14" s="306" t="s">
        <v>230</v>
      </c>
      <c r="B14" s="307"/>
      <c r="C14" s="308"/>
      <c r="D14" s="113">
        <v>60.371959942775391</v>
      </c>
      <c r="E14" s="115">
        <v>1688</v>
      </c>
      <c r="F14" s="114">
        <v>1409</v>
      </c>
      <c r="G14" s="114">
        <v>2841</v>
      </c>
      <c r="H14" s="114">
        <v>1588</v>
      </c>
      <c r="I14" s="140">
        <v>2046</v>
      </c>
      <c r="J14" s="115">
        <v>-358</v>
      </c>
      <c r="K14" s="116">
        <v>-17.497556207233625</v>
      </c>
    </row>
    <row r="15" spans="1:15" ht="15.95" customHeight="1" x14ac:dyDescent="0.2">
      <c r="A15" s="306" t="s">
        <v>231</v>
      </c>
      <c r="B15" s="307"/>
      <c r="C15" s="308"/>
      <c r="D15" s="113">
        <v>7.0457796852646641</v>
      </c>
      <c r="E15" s="115">
        <v>197</v>
      </c>
      <c r="F15" s="114">
        <v>229</v>
      </c>
      <c r="G15" s="114">
        <v>240</v>
      </c>
      <c r="H15" s="114">
        <v>249</v>
      </c>
      <c r="I15" s="140">
        <v>257</v>
      </c>
      <c r="J15" s="115">
        <v>-60</v>
      </c>
      <c r="K15" s="116">
        <v>-23.346303501945524</v>
      </c>
    </row>
    <row r="16" spans="1:15" ht="15.95" customHeight="1" x14ac:dyDescent="0.2">
      <c r="A16" s="306" t="s">
        <v>232</v>
      </c>
      <c r="B16" s="307"/>
      <c r="C16" s="308"/>
      <c r="D16" s="113">
        <v>5.7582260371959944</v>
      </c>
      <c r="E16" s="115">
        <v>161</v>
      </c>
      <c r="F16" s="114">
        <v>201</v>
      </c>
      <c r="G16" s="114">
        <v>218</v>
      </c>
      <c r="H16" s="114">
        <v>191</v>
      </c>
      <c r="I16" s="140">
        <v>191</v>
      </c>
      <c r="J16" s="115">
        <v>-30</v>
      </c>
      <c r="K16" s="116">
        <v>-15.706806282722512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2.4320457796852648</v>
      </c>
      <c r="E18" s="115">
        <v>68</v>
      </c>
      <c r="F18" s="114">
        <v>106</v>
      </c>
      <c r="G18" s="114">
        <v>87</v>
      </c>
      <c r="H18" s="114">
        <v>78</v>
      </c>
      <c r="I18" s="140">
        <v>68</v>
      </c>
      <c r="J18" s="115">
        <v>0</v>
      </c>
      <c r="K18" s="116">
        <v>0</v>
      </c>
    </row>
    <row r="19" spans="1:11" ht="14.1" customHeight="1" x14ac:dyDescent="0.2">
      <c r="A19" s="306" t="s">
        <v>235</v>
      </c>
      <c r="B19" s="307" t="s">
        <v>236</v>
      </c>
      <c r="C19" s="308"/>
      <c r="D19" s="113">
        <v>1.2160228898426324</v>
      </c>
      <c r="E19" s="115">
        <v>34</v>
      </c>
      <c r="F19" s="114">
        <v>73</v>
      </c>
      <c r="G19" s="114">
        <v>53</v>
      </c>
      <c r="H19" s="114">
        <v>47</v>
      </c>
      <c r="I19" s="140">
        <v>32</v>
      </c>
      <c r="J19" s="115">
        <v>2</v>
      </c>
      <c r="K19" s="116">
        <v>6.25</v>
      </c>
    </row>
    <row r="20" spans="1:11" ht="14.1" customHeight="1" x14ac:dyDescent="0.2">
      <c r="A20" s="306">
        <v>12</v>
      </c>
      <c r="B20" s="307" t="s">
        <v>237</v>
      </c>
      <c r="C20" s="308"/>
      <c r="D20" s="113">
        <v>1.7882689556509299</v>
      </c>
      <c r="E20" s="115">
        <v>50</v>
      </c>
      <c r="F20" s="114">
        <v>41</v>
      </c>
      <c r="G20" s="114">
        <v>50</v>
      </c>
      <c r="H20" s="114">
        <v>36</v>
      </c>
      <c r="I20" s="140">
        <v>50</v>
      </c>
      <c r="J20" s="115">
        <v>0</v>
      </c>
      <c r="K20" s="116">
        <v>0</v>
      </c>
    </row>
    <row r="21" spans="1:11" ht="14.1" customHeight="1" x14ac:dyDescent="0.2">
      <c r="A21" s="306">
        <v>21</v>
      </c>
      <c r="B21" s="307" t="s">
        <v>238</v>
      </c>
      <c r="C21" s="308"/>
      <c r="D21" s="113">
        <v>0.57224606580829762</v>
      </c>
      <c r="E21" s="115">
        <v>16</v>
      </c>
      <c r="F21" s="114">
        <v>14</v>
      </c>
      <c r="G21" s="114">
        <v>18</v>
      </c>
      <c r="H21" s="114">
        <v>14</v>
      </c>
      <c r="I21" s="140">
        <v>8</v>
      </c>
      <c r="J21" s="115">
        <v>8</v>
      </c>
      <c r="K21" s="116">
        <v>100</v>
      </c>
    </row>
    <row r="22" spans="1:11" ht="14.1" customHeight="1" x14ac:dyDescent="0.2">
      <c r="A22" s="306">
        <v>22</v>
      </c>
      <c r="B22" s="307" t="s">
        <v>239</v>
      </c>
      <c r="C22" s="308"/>
      <c r="D22" s="113">
        <v>3.1831187410586552</v>
      </c>
      <c r="E22" s="115">
        <v>89</v>
      </c>
      <c r="F22" s="114">
        <v>43</v>
      </c>
      <c r="G22" s="114">
        <v>144</v>
      </c>
      <c r="H22" s="114">
        <v>81</v>
      </c>
      <c r="I22" s="140">
        <v>78</v>
      </c>
      <c r="J22" s="115">
        <v>11</v>
      </c>
      <c r="K22" s="116">
        <v>14.102564102564102</v>
      </c>
    </row>
    <row r="23" spans="1:11" ht="14.1" customHeight="1" x14ac:dyDescent="0.2">
      <c r="A23" s="306">
        <v>23</v>
      </c>
      <c r="B23" s="307" t="s">
        <v>240</v>
      </c>
      <c r="C23" s="308"/>
      <c r="D23" s="113">
        <v>0.32188841201716739</v>
      </c>
      <c r="E23" s="115">
        <v>9</v>
      </c>
      <c r="F23" s="114">
        <v>13</v>
      </c>
      <c r="G23" s="114">
        <v>12</v>
      </c>
      <c r="H23" s="114">
        <v>9</v>
      </c>
      <c r="I23" s="140">
        <v>9</v>
      </c>
      <c r="J23" s="115">
        <v>0</v>
      </c>
      <c r="K23" s="116">
        <v>0</v>
      </c>
    </row>
    <row r="24" spans="1:11" ht="14.1" customHeight="1" x14ac:dyDescent="0.2">
      <c r="A24" s="306">
        <v>24</v>
      </c>
      <c r="B24" s="307" t="s">
        <v>241</v>
      </c>
      <c r="C24" s="308"/>
      <c r="D24" s="113">
        <v>7.2603719599427752</v>
      </c>
      <c r="E24" s="115">
        <v>203</v>
      </c>
      <c r="F24" s="114">
        <v>112</v>
      </c>
      <c r="G24" s="114">
        <v>285</v>
      </c>
      <c r="H24" s="114">
        <v>204</v>
      </c>
      <c r="I24" s="140">
        <v>398</v>
      </c>
      <c r="J24" s="115">
        <v>-195</v>
      </c>
      <c r="K24" s="116">
        <v>-48.994974874371856</v>
      </c>
    </row>
    <row r="25" spans="1:11" ht="14.1" customHeight="1" x14ac:dyDescent="0.2">
      <c r="A25" s="306">
        <v>25</v>
      </c>
      <c r="B25" s="307" t="s">
        <v>242</v>
      </c>
      <c r="C25" s="308"/>
      <c r="D25" s="113">
        <v>6.7238912732474967</v>
      </c>
      <c r="E25" s="115">
        <v>188</v>
      </c>
      <c r="F25" s="114">
        <v>185</v>
      </c>
      <c r="G25" s="114">
        <v>337</v>
      </c>
      <c r="H25" s="114">
        <v>219</v>
      </c>
      <c r="I25" s="140">
        <v>251</v>
      </c>
      <c r="J25" s="115">
        <v>-63</v>
      </c>
      <c r="K25" s="116">
        <v>-25.099601593625497</v>
      </c>
    </row>
    <row r="26" spans="1:11" ht="14.1" customHeight="1" x14ac:dyDescent="0.2">
      <c r="A26" s="306">
        <v>26</v>
      </c>
      <c r="B26" s="307" t="s">
        <v>243</v>
      </c>
      <c r="C26" s="308"/>
      <c r="D26" s="113">
        <v>4.1487839771101571</v>
      </c>
      <c r="E26" s="115">
        <v>116</v>
      </c>
      <c r="F26" s="114">
        <v>59</v>
      </c>
      <c r="G26" s="114">
        <v>143</v>
      </c>
      <c r="H26" s="114">
        <v>93</v>
      </c>
      <c r="I26" s="140">
        <v>217</v>
      </c>
      <c r="J26" s="115">
        <v>-101</v>
      </c>
      <c r="K26" s="116">
        <v>-46.543778801843317</v>
      </c>
    </row>
    <row r="27" spans="1:11" ht="14.1" customHeight="1" x14ac:dyDescent="0.2">
      <c r="A27" s="306">
        <v>27</v>
      </c>
      <c r="B27" s="307" t="s">
        <v>244</v>
      </c>
      <c r="C27" s="308"/>
      <c r="D27" s="113">
        <v>2.0743919885550786</v>
      </c>
      <c r="E27" s="115">
        <v>58</v>
      </c>
      <c r="F27" s="114">
        <v>63</v>
      </c>
      <c r="G27" s="114">
        <v>83</v>
      </c>
      <c r="H27" s="114">
        <v>82</v>
      </c>
      <c r="I27" s="140">
        <v>64</v>
      </c>
      <c r="J27" s="115">
        <v>-6</v>
      </c>
      <c r="K27" s="116">
        <v>-9.375</v>
      </c>
    </row>
    <row r="28" spans="1:11" ht="14.1" customHeight="1" x14ac:dyDescent="0.2">
      <c r="A28" s="306">
        <v>28</v>
      </c>
      <c r="B28" s="307" t="s">
        <v>245</v>
      </c>
      <c r="C28" s="308"/>
      <c r="D28" s="113" t="s">
        <v>513</v>
      </c>
      <c r="E28" s="115" t="s">
        <v>513</v>
      </c>
      <c r="F28" s="114" t="s">
        <v>513</v>
      </c>
      <c r="G28" s="114">
        <v>4</v>
      </c>
      <c r="H28" s="114">
        <v>7</v>
      </c>
      <c r="I28" s="140">
        <v>3</v>
      </c>
      <c r="J28" s="115" t="s">
        <v>513</v>
      </c>
      <c r="K28" s="116" t="s">
        <v>513</v>
      </c>
    </row>
    <row r="29" spans="1:11" ht="14.1" customHeight="1" x14ac:dyDescent="0.2">
      <c r="A29" s="306">
        <v>29</v>
      </c>
      <c r="B29" s="307" t="s">
        <v>246</v>
      </c>
      <c r="C29" s="308"/>
      <c r="D29" s="113">
        <v>2.7539341917024323</v>
      </c>
      <c r="E29" s="115">
        <v>77</v>
      </c>
      <c r="F29" s="114">
        <v>81</v>
      </c>
      <c r="G29" s="114">
        <v>130</v>
      </c>
      <c r="H29" s="114">
        <v>83</v>
      </c>
      <c r="I29" s="140">
        <v>119</v>
      </c>
      <c r="J29" s="115">
        <v>-42</v>
      </c>
      <c r="K29" s="116">
        <v>-35.294117647058826</v>
      </c>
    </row>
    <row r="30" spans="1:11" ht="14.1" customHeight="1" x14ac:dyDescent="0.2">
      <c r="A30" s="306" t="s">
        <v>247</v>
      </c>
      <c r="B30" s="307" t="s">
        <v>248</v>
      </c>
      <c r="C30" s="308"/>
      <c r="D30" s="113">
        <v>0.85836909871244638</v>
      </c>
      <c r="E30" s="115">
        <v>24</v>
      </c>
      <c r="F30" s="114">
        <v>24</v>
      </c>
      <c r="G30" s="114" t="s">
        <v>513</v>
      </c>
      <c r="H30" s="114">
        <v>20</v>
      </c>
      <c r="I30" s="140">
        <v>41</v>
      </c>
      <c r="J30" s="115">
        <v>-17</v>
      </c>
      <c r="K30" s="116">
        <v>-41.463414634146339</v>
      </c>
    </row>
    <row r="31" spans="1:11" ht="14.1" customHeight="1" x14ac:dyDescent="0.2">
      <c r="A31" s="306" t="s">
        <v>249</v>
      </c>
      <c r="B31" s="307" t="s">
        <v>250</v>
      </c>
      <c r="C31" s="308"/>
      <c r="D31" s="113">
        <v>1.8955650929899857</v>
      </c>
      <c r="E31" s="115">
        <v>53</v>
      </c>
      <c r="F31" s="114">
        <v>57</v>
      </c>
      <c r="G31" s="114">
        <v>78</v>
      </c>
      <c r="H31" s="114">
        <v>63</v>
      </c>
      <c r="I31" s="140">
        <v>75</v>
      </c>
      <c r="J31" s="115">
        <v>-22</v>
      </c>
      <c r="K31" s="116">
        <v>-29.333333333333332</v>
      </c>
    </row>
    <row r="32" spans="1:11" ht="14.1" customHeight="1" x14ac:dyDescent="0.2">
      <c r="A32" s="306">
        <v>31</v>
      </c>
      <c r="B32" s="307" t="s">
        <v>251</v>
      </c>
      <c r="C32" s="308"/>
      <c r="D32" s="113">
        <v>0.25035765379113017</v>
      </c>
      <c r="E32" s="115">
        <v>7</v>
      </c>
      <c r="F32" s="114">
        <v>12</v>
      </c>
      <c r="G32" s="114">
        <v>19</v>
      </c>
      <c r="H32" s="114">
        <v>23</v>
      </c>
      <c r="I32" s="140">
        <v>17</v>
      </c>
      <c r="J32" s="115">
        <v>-10</v>
      </c>
      <c r="K32" s="116">
        <v>-58.823529411764703</v>
      </c>
    </row>
    <row r="33" spans="1:11" ht="14.1" customHeight="1" x14ac:dyDescent="0.2">
      <c r="A33" s="306">
        <v>32</v>
      </c>
      <c r="B33" s="307" t="s">
        <v>252</v>
      </c>
      <c r="C33" s="308"/>
      <c r="D33" s="113">
        <v>3.8626609442060085</v>
      </c>
      <c r="E33" s="115">
        <v>108</v>
      </c>
      <c r="F33" s="114">
        <v>62</v>
      </c>
      <c r="G33" s="114">
        <v>124</v>
      </c>
      <c r="H33" s="114">
        <v>126</v>
      </c>
      <c r="I33" s="140">
        <v>142</v>
      </c>
      <c r="J33" s="115">
        <v>-34</v>
      </c>
      <c r="K33" s="116">
        <v>-23.943661971830984</v>
      </c>
    </row>
    <row r="34" spans="1:11" ht="14.1" customHeight="1" x14ac:dyDescent="0.2">
      <c r="A34" s="306">
        <v>33</v>
      </c>
      <c r="B34" s="307" t="s">
        <v>253</v>
      </c>
      <c r="C34" s="308"/>
      <c r="D34" s="113">
        <v>1.3590844062947067</v>
      </c>
      <c r="E34" s="115">
        <v>38</v>
      </c>
      <c r="F34" s="114">
        <v>22</v>
      </c>
      <c r="G34" s="114">
        <v>91</v>
      </c>
      <c r="H34" s="114">
        <v>61</v>
      </c>
      <c r="I34" s="140">
        <v>71</v>
      </c>
      <c r="J34" s="115">
        <v>-33</v>
      </c>
      <c r="K34" s="116">
        <v>-46.478873239436616</v>
      </c>
    </row>
    <row r="35" spans="1:11" ht="14.1" customHeight="1" x14ac:dyDescent="0.2">
      <c r="A35" s="306">
        <v>34</v>
      </c>
      <c r="B35" s="307" t="s">
        <v>254</v>
      </c>
      <c r="C35" s="308"/>
      <c r="D35" s="113">
        <v>1.4306151645207439</v>
      </c>
      <c r="E35" s="115">
        <v>40</v>
      </c>
      <c r="F35" s="114">
        <v>30</v>
      </c>
      <c r="G35" s="114">
        <v>69</v>
      </c>
      <c r="H35" s="114">
        <v>42</v>
      </c>
      <c r="I35" s="140">
        <v>51</v>
      </c>
      <c r="J35" s="115">
        <v>-11</v>
      </c>
      <c r="K35" s="116">
        <v>-21.568627450980394</v>
      </c>
    </row>
    <row r="36" spans="1:11" ht="14.1" customHeight="1" x14ac:dyDescent="0.2">
      <c r="A36" s="306">
        <v>41</v>
      </c>
      <c r="B36" s="307" t="s">
        <v>255</v>
      </c>
      <c r="C36" s="308"/>
      <c r="D36" s="113">
        <v>0.32188841201716739</v>
      </c>
      <c r="E36" s="115">
        <v>9</v>
      </c>
      <c r="F36" s="114">
        <v>6</v>
      </c>
      <c r="G36" s="114">
        <v>20</v>
      </c>
      <c r="H36" s="114">
        <v>8</v>
      </c>
      <c r="I36" s="140">
        <v>8</v>
      </c>
      <c r="J36" s="115">
        <v>1</v>
      </c>
      <c r="K36" s="116">
        <v>12.5</v>
      </c>
    </row>
    <row r="37" spans="1:11" ht="14.1" customHeight="1" x14ac:dyDescent="0.2">
      <c r="A37" s="306">
        <v>42</v>
      </c>
      <c r="B37" s="307" t="s">
        <v>256</v>
      </c>
      <c r="C37" s="308"/>
      <c r="D37" s="113" t="s">
        <v>513</v>
      </c>
      <c r="E37" s="115" t="s">
        <v>513</v>
      </c>
      <c r="F37" s="114" t="s">
        <v>513</v>
      </c>
      <c r="G37" s="114" t="s">
        <v>513</v>
      </c>
      <c r="H37" s="114">
        <v>5</v>
      </c>
      <c r="I37" s="140">
        <v>8</v>
      </c>
      <c r="J37" s="115" t="s">
        <v>513</v>
      </c>
      <c r="K37" s="116" t="s">
        <v>513</v>
      </c>
    </row>
    <row r="38" spans="1:11" ht="14.1" customHeight="1" x14ac:dyDescent="0.2">
      <c r="A38" s="306">
        <v>43</v>
      </c>
      <c r="B38" s="307" t="s">
        <v>257</v>
      </c>
      <c r="C38" s="308"/>
      <c r="D38" s="113">
        <v>0.6080114449213162</v>
      </c>
      <c r="E38" s="115">
        <v>17</v>
      </c>
      <c r="F38" s="114">
        <v>37</v>
      </c>
      <c r="G38" s="114">
        <v>53</v>
      </c>
      <c r="H38" s="114">
        <v>36</v>
      </c>
      <c r="I38" s="140">
        <v>61</v>
      </c>
      <c r="J38" s="115">
        <v>-44</v>
      </c>
      <c r="K38" s="116">
        <v>-72.131147540983605</v>
      </c>
    </row>
    <row r="39" spans="1:11" ht="14.1" customHeight="1" x14ac:dyDescent="0.2">
      <c r="A39" s="306">
        <v>51</v>
      </c>
      <c r="B39" s="307" t="s">
        <v>258</v>
      </c>
      <c r="C39" s="308"/>
      <c r="D39" s="113">
        <v>12.839771101573676</v>
      </c>
      <c r="E39" s="115">
        <v>359</v>
      </c>
      <c r="F39" s="114">
        <v>314</v>
      </c>
      <c r="G39" s="114">
        <v>434</v>
      </c>
      <c r="H39" s="114">
        <v>392</v>
      </c>
      <c r="I39" s="140">
        <v>348</v>
      </c>
      <c r="J39" s="115">
        <v>11</v>
      </c>
      <c r="K39" s="116">
        <v>3.1609195402298851</v>
      </c>
    </row>
    <row r="40" spans="1:11" ht="14.1" customHeight="1" x14ac:dyDescent="0.2">
      <c r="A40" s="306" t="s">
        <v>259</v>
      </c>
      <c r="B40" s="307" t="s">
        <v>260</v>
      </c>
      <c r="C40" s="308"/>
      <c r="D40" s="113">
        <v>12.410586552217454</v>
      </c>
      <c r="E40" s="115">
        <v>347</v>
      </c>
      <c r="F40" s="114">
        <v>305</v>
      </c>
      <c r="G40" s="114">
        <v>424</v>
      </c>
      <c r="H40" s="114">
        <v>379</v>
      </c>
      <c r="I40" s="140">
        <v>335</v>
      </c>
      <c r="J40" s="115">
        <v>12</v>
      </c>
      <c r="K40" s="116">
        <v>3.5820895522388061</v>
      </c>
    </row>
    <row r="41" spans="1:11" ht="14.1" customHeight="1" x14ac:dyDescent="0.2">
      <c r="A41" s="306"/>
      <c r="B41" s="307" t="s">
        <v>261</v>
      </c>
      <c r="C41" s="308"/>
      <c r="D41" s="113">
        <v>8.0829756795422032</v>
      </c>
      <c r="E41" s="115">
        <v>226</v>
      </c>
      <c r="F41" s="114">
        <v>176</v>
      </c>
      <c r="G41" s="114">
        <v>322</v>
      </c>
      <c r="H41" s="114">
        <v>266</v>
      </c>
      <c r="I41" s="140">
        <v>244</v>
      </c>
      <c r="J41" s="115">
        <v>-18</v>
      </c>
      <c r="K41" s="116">
        <v>-7.3770491803278686</v>
      </c>
    </row>
    <row r="42" spans="1:11" ht="14.1" customHeight="1" x14ac:dyDescent="0.2">
      <c r="A42" s="306">
        <v>52</v>
      </c>
      <c r="B42" s="307" t="s">
        <v>262</v>
      </c>
      <c r="C42" s="308"/>
      <c r="D42" s="113">
        <v>4.3991416309012878</v>
      </c>
      <c r="E42" s="115">
        <v>123</v>
      </c>
      <c r="F42" s="114">
        <v>105</v>
      </c>
      <c r="G42" s="114">
        <v>120</v>
      </c>
      <c r="H42" s="114">
        <v>168</v>
      </c>
      <c r="I42" s="140">
        <v>181</v>
      </c>
      <c r="J42" s="115">
        <v>-58</v>
      </c>
      <c r="K42" s="116">
        <v>-32.044198895027627</v>
      </c>
    </row>
    <row r="43" spans="1:11" ht="14.1" customHeight="1" x14ac:dyDescent="0.2">
      <c r="A43" s="306" t="s">
        <v>263</v>
      </c>
      <c r="B43" s="307" t="s">
        <v>264</v>
      </c>
      <c r="C43" s="308"/>
      <c r="D43" s="113">
        <v>3.9341917024320456</v>
      </c>
      <c r="E43" s="115">
        <v>110</v>
      </c>
      <c r="F43" s="114">
        <v>85</v>
      </c>
      <c r="G43" s="114">
        <v>99</v>
      </c>
      <c r="H43" s="114">
        <v>144</v>
      </c>
      <c r="I43" s="140">
        <v>163</v>
      </c>
      <c r="J43" s="115">
        <v>-53</v>
      </c>
      <c r="K43" s="116">
        <v>-32.515337423312886</v>
      </c>
    </row>
    <row r="44" spans="1:11" ht="14.1" customHeight="1" x14ac:dyDescent="0.2">
      <c r="A44" s="306">
        <v>53</v>
      </c>
      <c r="B44" s="307" t="s">
        <v>265</v>
      </c>
      <c r="C44" s="308"/>
      <c r="D44" s="113">
        <v>0.53648068669527893</v>
      </c>
      <c r="E44" s="115">
        <v>15</v>
      </c>
      <c r="F44" s="114">
        <v>15</v>
      </c>
      <c r="G44" s="114">
        <v>17</v>
      </c>
      <c r="H44" s="114">
        <v>25</v>
      </c>
      <c r="I44" s="140">
        <v>38</v>
      </c>
      <c r="J44" s="115">
        <v>-23</v>
      </c>
      <c r="K44" s="116">
        <v>-60.526315789473685</v>
      </c>
    </row>
    <row r="45" spans="1:11" ht="14.1" customHeight="1" x14ac:dyDescent="0.2">
      <c r="A45" s="306" t="s">
        <v>266</v>
      </c>
      <c r="B45" s="307" t="s">
        <v>267</v>
      </c>
      <c r="C45" s="308"/>
      <c r="D45" s="113">
        <v>0.32188841201716739</v>
      </c>
      <c r="E45" s="115">
        <v>9</v>
      </c>
      <c r="F45" s="114">
        <v>11</v>
      </c>
      <c r="G45" s="114">
        <v>17</v>
      </c>
      <c r="H45" s="114">
        <v>23</v>
      </c>
      <c r="I45" s="140">
        <v>37</v>
      </c>
      <c r="J45" s="115">
        <v>-28</v>
      </c>
      <c r="K45" s="116">
        <v>-75.675675675675677</v>
      </c>
    </row>
    <row r="46" spans="1:11" ht="14.1" customHeight="1" x14ac:dyDescent="0.2">
      <c r="A46" s="306">
        <v>54</v>
      </c>
      <c r="B46" s="307" t="s">
        <v>268</v>
      </c>
      <c r="C46" s="308"/>
      <c r="D46" s="113">
        <v>2.2532188841201717</v>
      </c>
      <c r="E46" s="115">
        <v>63</v>
      </c>
      <c r="F46" s="114">
        <v>58</v>
      </c>
      <c r="G46" s="114">
        <v>59</v>
      </c>
      <c r="H46" s="114">
        <v>56</v>
      </c>
      <c r="I46" s="140">
        <v>53</v>
      </c>
      <c r="J46" s="115">
        <v>10</v>
      </c>
      <c r="K46" s="116">
        <v>18.867924528301888</v>
      </c>
    </row>
    <row r="47" spans="1:11" ht="14.1" customHeight="1" x14ac:dyDescent="0.2">
      <c r="A47" s="306">
        <v>61</v>
      </c>
      <c r="B47" s="307" t="s">
        <v>269</v>
      </c>
      <c r="C47" s="308"/>
      <c r="D47" s="113">
        <v>2.0386266094420602</v>
      </c>
      <c r="E47" s="115">
        <v>57</v>
      </c>
      <c r="F47" s="114">
        <v>57</v>
      </c>
      <c r="G47" s="114">
        <v>69</v>
      </c>
      <c r="H47" s="114">
        <v>56</v>
      </c>
      <c r="I47" s="140">
        <v>49</v>
      </c>
      <c r="J47" s="115">
        <v>8</v>
      </c>
      <c r="K47" s="116">
        <v>16.326530612244898</v>
      </c>
    </row>
    <row r="48" spans="1:11" ht="14.1" customHeight="1" x14ac:dyDescent="0.2">
      <c r="A48" s="306">
        <v>62</v>
      </c>
      <c r="B48" s="307" t="s">
        <v>270</v>
      </c>
      <c r="C48" s="308"/>
      <c r="D48" s="113">
        <v>8.762517882689556</v>
      </c>
      <c r="E48" s="115">
        <v>245</v>
      </c>
      <c r="F48" s="114">
        <v>199</v>
      </c>
      <c r="G48" s="114">
        <v>346</v>
      </c>
      <c r="H48" s="114">
        <v>210</v>
      </c>
      <c r="I48" s="140">
        <v>242</v>
      </c>
      <c r="J48" s="115">
        <v>3</v>
      </c>
      <c r="K48" s="116">
        <v>1.2396694214876034</v>
      </c>
    </row>
    <row r="49" spans="1:11" ht="14.1" customHeight="1" x14ac:dyDescent="0.2">
      <c r="A49" s="306">
        <v>63</v>
      </c>
      <c r="B49" s="307" t="s">
        <v>271</v>
      </c>
      <c r="C49" s="308"/>
      <c r="D49" s="113">
        <v>2.8612303290414878</v>
      </c>
      <c r="E49" s="115">
        <v>80</v>
      </c>
      <c r="F49" s="114">
        <v>69</v>
      </c>
      <c r="G49" s="114">
        <v>86</v>
      </c>
      <c r="H49" s="114">
        <v>65</v>
      </c>
      <c r="I49" s="140">
        <v>78</v>
      </c>
      <c r="J49" s="115">
        <v>2</v>
      </c>
      <c r="K49" s="116">
        <v>2.5641025641025643</v>
      </c>
    </row>
    <row r="50" spans="1:11" ht="14.1" customHeight="1" x14ac:dyDescent="0.2">
      <c r="A50" s="306" t="s">
        <v>272</v>
      </c>
      <c r="B50" s="307" t="s">
        <v>273</v>
      </c>
      <c r="C50" s="308"/>
      <c r="D50" s="113">
        <v>0.32188841201716739</v>
      </c>
      <c r="E50" s="115">
        <v>9</v>
      </c>
      <c r="F50" s="114">
        <v>3</v>
      </c>
      <c r="G50" s="114">
        <v>13</v>
      </c>
      <c r="H50" s="114">
        <v>9</v>
      </c>
      <c r="I50" s="140">
        <v>9</v>
      </c>
      <c r="J50" s="115">
        <v>0</v>
      </c>
      <c r="K50" s="116">
        <v>0</v>
      </c>
    </row>
    <row r="51" spans="1:11" ht="14.1" customHeight="1" x14ac:dyDescent="0.2">
      <c r="A51" s="306" t="s">
        <v>274</v>
      </c>
      <c r="B51" s="307" t="s">
        <v>275</v>
      </c>
      <c r="C51" s="308"/>
      <c r="D51" s="113">
        <v>2.2889842632331905</v>
      </c>
      <c r="E51" s="115">
        <v>64</v>
      </c>
      <c r="F51" s="114">
        <v>60</v>
      </c>
      <c r="G51" s="114">
        <v>63</v>
      </c>
      <c r="H51" s="114">
        <v>52</v>
      </c>
      <c r="I51" s="140">
        <v>62</v>
      </c>
      <c r="J51" s="115">
        <v>2</v>
      </c>
      <c r="K51" s="116">
        <v>3.225806451612903</v>
      </c>
    </row>
    <row r="52" spans="1:11" ht="14.1" customHeight="1" x14ac:dyDescent="0.2">
      <c r="A52" s="306">
        <v>71</v>
      </c>
      <c r="B52" s="307" t="s">
        <v>276</v>
      </c>
      <c r="C52" s="308"/>
      <c r="D52" s="113">
        <v>6.7954220314735334</v>
      </c>
      <c r="E52" s="115">
        <v>190</v>
      </c>
      <c r="F52" s="114">
        <v>179</v>
      </c>
      <c r="G52" s="114">
        <v>339</v>
      </c>
      <c r="H52" s="114">
        <v>172</v>
      </c>
      <c r="I52" s="140">
        <v>236</v>
      </c>
      <c r="J52" s="115">
        <v>-46</v>
      </c>
      <c r="K52" s="116">
        <v>-19.491525423728813</v>
      </c>
    </row>
    <row r="53" spans="1:11" ht="14.1" customHeight="1" x14ac:dyDescent="0.2">
      <c r="A53" s="306" t="s">
        <v>277</v>
      </c>
      <c r="B53" s="307" t="s">
        <v>278</v>
      </c>
      <c r="C53" s="308"/>
      <c r="D53" s="113">
        <v>2.0386266094420602</v>
      </c>
      <c r="E53" s="115">
        <v>57</v>
      </c>
      <c r="F53" s="114">
        <v>60</v>
      </c>
      <c r="G53" s="114">
        <v>137</v>
      </c>
      <c r="H53" s="114">
        <v>69</v>
      </c>
      <c r="I53" s="140">
        <v>87</v>
      </c>
      <c r="J53" s="115">
        <v>-30</v>
      </c>
      <c r="K53" s="116">
        <v>-34.482758620689658</v>
      </c>
    </row>
    <row r="54" spans="1:11" ht="14.1" customHeight="1" x14ac:dyDescent="0.2">
      <c r="A54" s="306" t="s">
        <v>279</v>
      </c>
      <c r="B54" s="307" t="s">
        <v>280</v>
      </c>
      <c r="C54" s="308"/>
      <c r="D54" s="113">
        <v>4.2560801144492135</v>
      </c>
      <c r="E54" s="115">
        <v>119</v>
      </c>
      <c r="F54" s="114">
        <v>102</v>
      </c>
      <c r="G54" s="114">
        <v>177</v>
      </c>
      <c r="H54" s="114">
        <v>94</v>
      </c>
      <c r="I54" s="140">
        <v>135</v>
      </c>
      <c r="J54" s="115">
        <v>-16</v>
      </c>
      <c r="K54" s="116">
        <v>-11.851851851851851</v>
      </c>
    </row>
    <row r="55" spans="1:11" ht="14.1" customHeight="1" x14ac:dyDescent="0.2">
      <c r="A55" s="306">
        <v>72</v>
      </c>
      <c r="B55" s="307" t="s">
        <v>281</v>
      </c>
      <c r="C55" s="308"/>
      <c r="D55" s="113">
        <v>1.0729613733905579</v>
      </c>
      <c r="E55" s="115">
        <v>30</v>
      </c>
      <c r="F55" s="114">
        <v>39</v>
      </c>
      <c r="G55" s="114">
        <v>76</v>
      </c>
      <c r="H55" s="114">
        <v>33</v>
      </c>
      <c r="I55" s="140">
        <v>49</v>
      </c>
      <c r="J55" s="115">
        <v>-19</v>
      </c>
      <c r="K55" s="116">
        <v>-38.775510204081634</v>
      </c>
    </row>
    <row r="56" spans="1:11" ht="14.1" customHeight="1" x14ac:dyDescent="0.2">
      <c r="A56" s="306" t="s">
        <v>282</v>
      </c>
      <c r="B56" s="307" t="s">
        <v>283</v>
      </c>
      <c r="C56" s="308"/>
      <c r="D56" s="113">
        <v>0.46494992846924177</v>
      </c>
      <c r="E56" s="115">
        <v>13</v>
      </c>
      <c r="F56" s="114">
        <v>16</v>
      </c>
      <c r="G56" s="114">
        <v>50</v>
      </c>
      <c r="H56" s="114">
        <v>8</v>
      </c>
      <c r="I56" s="140">
        <v>21</v>
      </c>
      <c r="J56" s="115">
        <v>-8</v>
      </c>
      <c r="K56" s="116">
        <v>-38.095238095238095</v>
      </c>
    </row>
    <row r="57" spans="1:11" ht="14.1" customHeight="1" x14ac:dyDescent="0.2">
      <c r="A57" s="306" t="s">
        <v>284</v>
      </c>
      <c r="B57" s="307" t="s">
        <v>285</v>
      </c>
      <c r="C57" s="308"/>
      <c r="D57" s="113">
        <v>0.39341917024320455</v>
      </c>
      <c r="E57" s="115">
        <v>11</v>
      </c>
      <c r="F57" s="114">
        <v>17</v>
      </c>
      <c r="G57" s="114">
        <v>11</v>
      </c>
      <c r="H57" s="114">
        <v>20</v>
      </c>
      <c r="I57" s="140">
        <v>15</v>
      </c>
      <c r="J57" s="115">
        <v>-4</v>
      </c>
      <c r="K57" s="116">
        <v>-26.666666666666668</v>
      </c>
    </row>
    <row r="58" spans="1:11" ht="14.1" customHeight="1" x14ac:dyDescent="0.2">
      <c r="A58" s="306">
        <v>73</v>
      </c>
      <c r="B58" s="307" t="s">
        <v>286</v>
      </c>
      <c r="C58" s="308"/>
      <c r="D58" s="113">
        <v>1.6452074391988556</v>
      </c>
      <c r="E58" s="115">
        <v>46</v>
      </c>
      <c r="F58" s="114">
        <v>51</v>
      </c>
      <c r="G58" s="114">
        <v>64</v>
      </c>
      <c r="H58" s="114">
        <v>43</v>
      </c>
      <c r="I58" s="140">
        <v>43</v>
      </c>
      <c r="J58" s="115">
        <v>3</v>
      </c>
      <c r="K58" s="116">
        <v>6.9767441860465116</v>
      </c>
    </row>
    <row r="59" spans="1:11" ht="14.1" customHeight="1" x14ac:dyDescent="0.2">
      <c r="A59" s="306" t="s">
        <v>287</v>
      </c>
      <c r="B59" s="307" t="s">
        <v>288</v>
      </c>
      <c r="C59" s="308"/>
      <c r="D59" s="113">
        <v>1.3590844062947067</v>
      </c>
      <c r="E59" s="115">
        <v>38</v>
      </c>
      <c r="F59" s="114">
        <v>29</v>
      </c>
      <c r="G59" s="114">
        <v>56</v>
      </c>
      <c r="H59" s="114">
        <v>22</v>
      </c>
      <c r="I59" s="140">
        <v>37</v>
      </c>
      <c r="J59" s="115">
        <v>1</v>
      </c>
      <c r="K59" s="116">
        <v>2.7027027027027026</v>
      </c>
    </row>
    <row r="60" spans="1:11" ht="14.1" customHeight="1" x14ac:dyDescent="0.2">
      <c r="A60" s="306">
        <v>81</v>
      </c>
      <c r="B60" s="307" t="s">
        <v>289</v>
      </c>
      <c r="C60" s="308"/>
      <c r="D60" s="113">
        <v>6.6523605150214591</v>
      </c>
      <c r="E60" s="115">
        <v>186</v>
      </c>
      <c r="F60" s="114">
        <v>224</v>
      </c>
      <c r="G60" s="114">
        <v>307</v>
      </c>
      <c r="H60" s="114">
        <v>184</v>
      </c>
      <c r="I60" s="140">
        <v>237</v>
      </c>
      <c r="J60" s="115">
        <v>-51</v>
      </c>
      <c r="K60" s="116">
        <v>-21.518987341772153</v>
      </c>
    </row>
    <row r="61" spans="1:11" ht="14.1" customHeight="1" x14ac:dyDescent="0.2">
      <c r="A61" s="306" t="s">
        <v>290</v>
      </c>
      <c r="B61" s="307" t="s">
        <v>291</v>
      </c>
      <c r="C61" s="308"/>
      <c r="D61" s="113">
        <v>2.6108726752503575</v>
      </c>
      <c r="E61" s="115">
        <v>73</v>
      </c>
      <c r="F61" s="114">
        <v>33</v>
      </c>
      <c r="G61" s="114">
        <v>164</v>
      </c>
      <c r="H61" s="114">
        <v>60</v>
      </c>
      <c r="I61" s="140">
        <v>73</v>
      </c>
      <c r="J61" s="115">
        <v>0</v>
      </c>
      <c r="K61" s="116">
        <v>0</v>
      </c>
    </row>
    <row r="62" spans="1:11" ht="14.1" customHeight="1" x14ac:dyDescent="0.2">
      <c r="A62" s="306" t="s">
        <v>292</v>
      </c>
      <c r="B62" s="307" t="s">
        <v>293</v>
      </c>
      <c r="C62" s="308"/>
      <c r="D62" s="113">
        <v>1.9670958512160228</v>
      </c>
      <c r="E62" s="115">
        <v>55</v>
      </c>
      <c r="F62" s="114">
        <v>132</v>
      </c>
      <c r="G62" s="114">
        <v>73</v>
      </c>
      <c r="H62" s="114">
        <v>61</v>
      </c>
      <c r="I62" s="140">
        <v>111</v>
      </c>
      <c r="J62" s="115">
        <v>-56</v>
      </c>
      <c r="K62" s="116">
        <v>-50.450450450450454</v>
      </c>
    </row>
    <row r="63" spans="1:11" ht="14.1" customHeight="1" x14ac:dyDescent="0.2">
      <c r="A63" s="306"/>
      <c r="B63" s="307" t="s">
        <v>294</v>
      </c>
      <c r="C63" s="308"/>
      <c r="D63" s="113">
        <v>1.7882689556509299</v>
      </c>
      <c r="E63" s="115">
        <v>50</v>
      </c>
      <c r="F63" s="114">
        <v>111</v>
      </c>
      <c r="G63" s="114">
        <v>62</v>
      </c>
      <c r="H63" s="114">
        <v>53</v>
      </c>
      <c r="I63" s="140">
        <v>101</v>
      </c>
      <c r="J63" s="115">
        <v>-51</v>
      </c>
      <c r="K63" s="116">
        <v>-50.495049504950494</v>
      </c>
    </row>
    <row r="64" spans="1:11" ht="14.1" customHeight="1" x14ac:dyDescent="0.2">
      <c r="A64" s="306" t="s">
        <v>295</v>
      </c>
      <c r="B64" s="307" t="s">
        <v>296</v>
      </c>
      <c r="C64" s="308"/>
      <c r="D64" s="113">
        <v>0.8226037195994278</v>
      </c>
      <c r="E64" s="115">
        <v>23</v>
      </c>
      <c r="F64" s="114">
        <v>25</v>
      </c>
      <c r="G64" s="114">
        <v>21</v>
      </c>
      <c r="H64" s="114">
        <v>38</v>
      </c>
      <c r="I64" s="140">
        <v>20</v>
      </c>
      <c r="J64" s="115">
        <v>3</v>
      </c>
      <c r="K64" s="116">
        <v>15</v>
      </c>
    </row>
    <row r="65" spans="1:11" ht="14.1" customHeight="1" x14ac:dyDescent="0.2">
      <c r="A65" s="306" t="s">
        <v>297</v>
      </c>
      <c r="B65" s="307" t="s">
        <v>298</v>
      </c>
      <c r="C65" s="308"/>
      <c r="D65" s="113">
        <v>0.71530758226037194</v>
      </c>
      <c r="E65" s="115">
        <v>20</v>
      </c>
      <c r="F65" s="114">
        <v>20</v>
      </c>
      <c r="G65" s="114">
        <v>16</v>
      </c>
      <c r="H65" s="114">
        <v>12</v>
      </c>
      <c r="I65" s="140">
        <v>17</v>
      </c>
      <c r="J65" s="115">
        <v>3</v>
      </c>
      <c r="K65" s="116">
        <v>17.647058823529413</v>
      </c>
    </row>
    <row r="66" spans="1:11" ht="14.1" customHeight="1" x14ac:dyDescent="0.2">
      <c r="A66" s="306">
        <v>82</v>
      </c>
      <c r="B66" s="307" t="s">
        <v>299</v>
      </c>
      <c r="C66" s="308"/>
      <c r="D66" s="113">
        <v>2.8969957081545066</v>
      </c>
      <c r="E66" s="115">
        <v>81</v>
      </c>
      <c r="F66" s="114">
        <v>89</v>
      </c>
      <c r="G66" s="114">
        <v>188</v>
      </c>
      <c r="H66" s="114">
        <v>92</v>
      </c>
      <c r="I66" s="140">
        <v>123</v>
      </c>
      <c r="J66" s="115">
        <v>-42</v>
      </c>
      <c r="K66" s="116">
        <v>-34.146341463414636</v>
      </c>
    </row>
    <row r="67" spans="1:11" ht="14.1" customHeight="1" x14ac:dyDescent="0.2">
      <c r="A67" s="306" t="s">
        <v>300</v>
      </c>
      <c r="B67" s="307" t="s">
        <v>301</v>
      </c>
      <c r="C67" s="308"/>
      <c r="D67" s="113">
        <v>1.8597997138769671</v>
      </c>
      <c r="E67" s="115">
        <v>52</v>
      </c>
      <c r="F67" s="114">
        <v>68</v>
      </c>
      <c r="G67" s="114">
        <v>131</v>
      </c>
      <c r="H67" s="114">
        <v>83</v>
      </c>
      <c r="I67" s="140">
        <v>96</v>
      </c>
      <c r="J67" s="115">
        <v>-44</v>
      </c>
      <c r="K67" s="116">
        <v>-45.833333333333336</v>
      </c>
    </row>
    <row r="68" spans="1:11" ht="14.1" customHeight="1" x14ac:dyDescent="0.2">
      <c r="A68" s="306" t="s">
        <v>302</v>
      </c>
      <c r="B68" s="307" t="s">
        <v>303</v>
      </c>
      <c r="C68" s="308"/>
      <c r="D68" s="113">
        <v>0.57224606580829762</v>
      </c>
      <c r="E68" s="115">
        <v>16</v>
      </c>
      <c r="F68" s="114">
        <v>14</v>
      </c>
      <c r="G68" s="114">
        <v>38</v>
      </c>
      <c r="H68" s="114">
        <v>5</v>
      </c>
      <c r="I68" s="140">
        <v>14</v>
      </c>
      <c r="J68" s="115">
        <v>2</v>
      </c>
      <c r="K68" s="116">
        <v>14.285714285714286</v>
      </c>
    </row>
    <row r="69" spans="1:11" ht="14.1" customHeight="1" x14ac:dyDescent="0.2">
      <c r="A69" s="306">
        <v>83</v>
      </c>
      <c r="B69" s="307" t="s">
        <v>304</v>
      </c>
      <c r="C69" s="308"/>
      <c r="D69" s="113">
        <v>6.1516452074391985</v>
      </c>
      <c r="E69" s="115">
        <v>172</v>
      </c>
      <c r="F69" s="114">
        <v>175</v>
      </c>
      <c r="G69" s="114">
        <v>409</v>
      </c>
      <c r="H69" s="114">
        <v>153</v>
      </c>
      <c r="I69" s="140">
        <v>191</v>
      </c>
      <c r="J69" s="115">
        <v>-19</v>
      </c>
      <c r="K69" s="116">
        <v>-9.9476439790575917</v>
      </c>
    </row>
    <row r="70" spans="1:11" ht="14.1" customHeight="1" x14ac:dyDescent="0.2">
      <c r="A70" s="306" t="s">
        <v>305</v>
      </c>
      <c r="B70" s="307" t="s">
        <v>306</v>
      </c>
      <c r="C70" s="308"/>
      <c r="D70" s="113">
        <v>4.2560801144492135</v>
      </c>
      <c r="E70" s="115">
        <v>119</v>
      </c>
      <c r="F70" s="114">
        <v>129</v>
      </c>
      <c r="G70" s="114">
        <v>323</v>
      </c>
      <c r="H70" s="114">
        <v>94</v>
      </c>
      <c r="I70" s="140">
        <v>124</v>
      </c>
      <c r="J70" s="115">
        <v>-5</v>
      </c>
      <c r="K70" s="116">
        <v>-4.032258064516129</v>
      </c>
    </row>
    <row r="71" spans="1:11" ht="14.1" customHeight="1" x14ac:dyDescent="0.2">
      <c r="A71" s="306"/>
      <c r="B71" s="307" t="s">
        <v>307</v>
      </c>
      <c r="C71" s="308"/>
      <c r="D71" s="113">
        <v>2.503576537911302</v>
      </c>
      <c r="E71" s="115">
        <v>70</v>
      </c>
      <c r="F71" s="114">
        <v>64</v>
      </c>
      <c r="G71" s="114">
        <v>198</v>
      </c>
      <c r="H71" s="114">
        <v>42</v>
      </c>
      <c r="I71" s="140">
        <v>59</v>
      </c>
      <c r="J71" s="115">
        <v>11</v>
      </c>
      <c r="K71" s="116">
        <v>18.64406779661017</v>
      </c>
    </row>
    <row r="72" spans="1:11" ht="14.1" customHeight="1" x14ac:dyDescent="0.2">
      <c r="A72" s="306">
        <v>84</v>
      </c>
      <c r="B72" s="307" t="s">
        <v>308</v>
      </c>
      <c r="C72" s="308"/>
      <c r="D72" s="113">
        <v>0.67954220314735336</v>
      </c>
      <c r="E72" s="115">
        <v>19</v>
      </c>
      <c r="F72" s="114">
        <v>15</v>
      </c>
      <c r="G72" s="114">
        <v>62</v>
      </c>
      <c r="H72" s="114">
        <v>16</v>
      </c>
      <c r="I72" s="140">
        <v>26</v>
      </c>
      <c r="J72" s="115">
        <v>-7</v>
      </c>
      <c r="K72" s="116">
        <v>-26.923076923076923</v>
      </c>
    </row>
    <row r="73" spans="1:11" ht="14.1" customHeight="1" x14ac:dyDescent="0.2">
      <c r="A73" s="306" t="s">
        <v>309</v>
      </c>
      <c r="B73" s="307" t="s">
        <v>310</v>
      </c>
      <c r="C73" s="308"/>
      <c r="D73" s="113">
        <v>0.25035765379113017</v>
      </c>
      <c r="E73" s="115">
        <v>7</v>
      </c>
      <c r="F73" s="114">
        <v>3</v>
      </c>
      <c r="G73" s="114">
        <v>30</v>
      </c>
      <c r="H73" s="114" t="s">
        <v>513</v>
      </c>
      <c r="I73" s="140">
        <v>10</v>
      </c>
      <c r="J73" s="115">
        <v>-3</v>
      </c>
      <c r="K73" s="116">
        <v>-30</v>
      </c>
    </row>
    <row r="74" spans="1:11" ht="14.1" customHeight="1" x14ac:dyDescent="0.2">
      <c r="A74" s="306" t="s">
        <v>311</v>
      </c>
      <c r="B74" s="307" t="s">
        <v>312</v>
      </c>
      <c r="C74" s="308"/>
      <c r="D74" s="113" t="s">
        <v>513</v>
      </c>
      <c r="E74" s="115" t="s">
        <v>513</v>
      </c>
      <c r="F74" s="114">
        <v>6</v>
      </c>
      <c r="G74" s="114">
        <v>19</v>
      </c>
      <c r="H74" s="114" t="s">
        <v>513</v>
      </c>
      <c r="I74" s="140">
        <v>7</v>
      </c>
      <c r="J74" s="115" t="s">
        <v>513</v>
      </c>
      <c r="K74" s="116" t="s">
        <v>513</v>
      </c>
    </row>
    <row r="75" spans="1:11" ht="14.1" customHeight="1" x14ac:dyDescent="0.2">
      <c r="A75" s="306" t="s">
        <v>313</v>
      </c>
      <c r="B75" s="307" t="s">
        <v>314</v>
      </c>
      <c r="C75" s="308"/>
      <c r="D75" s="113" t="s">
        <v>513</v>
      </c>
      <c r="E75" s="115" t="s">
        <v>513</v>
      </c>
      <c r="F75" s="114">
        <v>0</v>
      </c>
      <c r="G75" s="114" t="s">
        <v>513</v>
      </c>
      <c r="H75" s="114" t="s">
        <v>513</v>
      </c>
      <c r="I75" s="140">
        <v>0</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v>0</v>
      </c>
      <c r="J76" s="115" t="s">
        <v>513</v>
      </c>
      <c r="K76" s="116" t="s">
        <v>513</v>
      </c>
    </row>
    <row r="77" spans="1:11" ht="14.1" customHeight="1" x14ac:dyDescent="0.2">
      <c r="A77" s="306">
        <v>92</v>
      </c>
      <c r="B77" s="307" t="s">
        <v>316</v>
      </c>
      <c r="C77" s="308"/>
      <c r="D77" s="113">
        <v>0.14306151645207441</v>
      </c>
      <c r="E77" s="115">
        <v>4</v>
      </c>
      <c r="F77" s="114">
        <v>8</v>
      </c>
      <c r="G77" s="114">
        <v>10</v>
      </c>
      <c r="H77" s="114">
        <v>9</v>
      </c>
      <c r="I77" s="140">
        <v>9</v>
      </c>
      <c r="J77" s="115">
        <v>-5</v>
      </c>
      <c r="K77" s="116">
        <v>-55.555555555555557</v>
      </c>
    </row>
    <row r="78" spans="1:11" ht="14.1" customHeight="1" x14ac:dyDescent="0.2">
      <c r="A78" s="306">
        <v>93</v>
      </c>
      <c r="B78" s="307" t="s">
        <v>317</v>
      </c>
      <c r="C78" s="308"/>
      <c r="D78" s="113">
        <v>0.17882689556509299</v>
      </c>
      <c r="E78" s="115">
        <v>5</v>
      </c>
      <c r="F78" s="114" t="s">
        <v>513</v>
      </c>
      <c r="G78" s="114">
        <v>5</v>
      </c>
      <c r="H78" s="114" t="s">
        <v>513</v>
      </c>
      <c r="I78" s="140">
        <v>3</v>
      </c>
      <c r="J78" s="115">
        <v>2</v>
      </c>
      <c r="K78" s="116">
        <v>66.666666666666671</v>
      </c>
    </row>
    <row r="79" spans="1:11" ht="14.1" customHeight="1" x14ac:dyDescent="0.2">
      <c r="A79" s="306">
        <v>94</v>
      </c>
      <c r="B79" s="307" t="s">
        <v>318</v>
      </c>
      <c r="C79" s="308"/>
      <c r="D79" s="113">
        <v>0.14306151645207441</v>
      </c>
      <c r="E79" s="115">
        <v>4</v>
      </c>
      <c r="F79" s="114">
        <v>3</v>
      </c>
      <c r="G79" s="114">
        <v>5</v>
      </c>
      <c r="H79" s="114">
        <v>0</v>
      </c>
      <c r="I79" s="140">
        <v>3</v>
      </c>
      <c r="J79" s="115">
        <v>1</v>
      </c>
      <c r="K79" s="116">
        <v>33.333333333333336</v>
      </c>
    </row>
    <row r="80" spans="1:11" ht="14.1" customHeight="1" x14ac:dyDescent="0.2">
      <c r="A80" s="306" t="s">
        <v>319</v>
      </c>
      <c r="B80" s="307" t="s">
        <v>320</v>
      </c>
      <c r="C80" s="308"/>
      <c r="D80" s="113" t="s">
        <v>513</v>
      </c>
      <c r="E80" s="115" t="s">
        <v>513</v>
      </c>
      <c r="F80" s="114" t="s">
        <v>513</v>
      </c>
      <c r="G80" s="114">
        <v>0</v>
      </c>
      <c r="H80" s="114" t="s">
        <v>513</v>
      </c>
      <c r="I80" s="140">
        <v>0</v>
      </c>
      <c r="J80" s="115" t="s">
        <v>513</v>
      </c>
      <c r="K80" s="116" t="s">
        <v>513</v>
      </c>
    </row>
    <row r="81" spans="1:11" ht="14.1" customHeight="1" x14ac:dyDescent="0.2">
      <c r="A81" s="310" t="s">
        <v>321</v>
      </c>
      <c r="B81" s="311" t="s">
        <v>333</v>
      </c>
      <c r="C81" s="312"/>
      <c r="D81" s="125">
        <v>0.67954220314735336</v>
      </c>
      <c r="E81" s="143">
        <v>19</v>
      </c>
      <c r="F81" s="144">
        <v>18</v>
      </c>
      <c r="G81" s="144">
        <v>86</v>
      </c>
      <c r="H81" s="144">
        <v>19</v>
      </c>
      <c r="I81" s="145">
        <v>23</v>
      </c>
      <c r="J81" s="143">
        <v>-4</v>
      </c>
      <c r="K81" s="146">
        <v>-17.391304347826086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3137</v>
      </c>
      <c r="E11" s="114">
        <v>2878</v>
      </c>
      <c r="F11" s="114">
        <v>3975</v>
      </c>
      <c r="G11" s="114">
        <v>2824</v>
      </c>
      <c r="H11" s="140">
        <v>3523</v>
      </c>
      <c r="I11" s="115">
        <v>-386</v>
      </c>
      <c r="J11" s="116">
        <v>-10.95657110417258</v>
      </c>
    </row>
    <row r="12" spans="1:15" s="110" customFormat="1" ht="24.95" customHeight="1" x14ac:dyDescent="0.2">
      <c r="A12" s="193" t="s">
        <v>132</v>
      </c>
      <c r="B12" s="194" t="s">
        <v>133</v>
      </c>
      <c r="C12" s="113">
        <v>1.6576346828179789</v>
      </c>
      <c r="D12" s="115">
        <v>52</v>
      </c>
      <c r="E12" s="114">
        <v>141</v>
      </c>
      <c r="F12" s="114">
        <v>85</v>
      </c>
      <c r="G12" s="114">
        <v>65</v>
      </c>
      <c r="H12" s="140">
        <v>42</v>
      </c>
      <c r="I12" s="115">
        <v>10</v>
      </c>
      <c r="J12" s="116">
        <v>23.80952380952381</v>
      </c>
    </row>
    <row r="13" spans="1:15" s="110" customFormat="1" ht="24.95" customHeight="1" x14ac:dyDescent="0.2">
      <c r="A13" s="193" t="s">
        <v>134</v>
      </c>
      <c r="B13" s="199" t="s">
        <v>214</v>
      </c>
      <c r="C13" s="113">
        <v>1.7213898629263629</v>
      </c>
      <c r="D13" s="115">
        <v>54</v>
      </c>
      <c r="E13" s="114">
        <v>27</v>
      </c>
      <c r="F13" s="114">
        <v>24</v>
      </c>
      <c r="G13" s="114">
        <v>26</v>
      </c>
      <c r="H13" s="140">
        <v>35</v>
      </c>
      <c r="I13" s="115">
        <v>19</v>
      </c>
      <c r="J13" s="116">
        <v>54.285714285714285</v>
      </c>
    </row>
    <row r="14" spans="1:15" s="287" customFormat="1" ht="24.95" customHeight="1" x14ac:dyDescent="0.2">
      <c r="A14" s="193" t="s">
        <v>215</v>
      </c>
      <c r="B14" s="199" t="s">
        <v>137</v>
      </c>
      <c r="C14" s="113">
        <v>25.215173732865797</v>
      </c>
      <c r="D14" s="115">
        <v>791</v>
      </c>
      <c r="E14" s="114">
        <v>727</v>
      </c>
      <c r="F14" s="114">
        <v>1020</v>
      </c>
      <c r="G14" s="114">
        <v>821</v>
      </c>
      <c r="H14" s="140">
        <v>951</v>
      </c>
      <c r="I14" s="115">
        <v>-160</v>
      </c>
      <c r="J14" s="116">
        <v>-16.824395373291271</v>
      </c>
      <c r="K14" s="110"/>
      <c r="L14" s="110"/>
      <c r="M14" s="110"/>
      <c r="N14" s="110"/>
      <c r="O14" s="110"/>
    </row>
    <row r="15" spans="1:15" s="110" customFormat="1" ht="24.95" customHeight="1" x14ac:dyDescent="0.2">
      <c r="A15" s="193" t="s">
        <v>216</v>
      </c>
      <c r="B15" s="199" t="s">
        <v>217</v>
      </c>
      <c r="C15" s="113">
        <v>2.6139623844437359</v>
      </c>
      <c r="D15" s="115">
        <v>82</v>
      </c>
      <c r="E15" s="114">
        <v>70</v>
      </c>
      <c r="F15" s="114">
        <v>127</v>
      </c>
      <c r="G15" s="114">
        <v>68</v>
      </c>
      <c r="H15" s="140">
        <v>100</v>
      </c>
      <c r="I15" s="115">
        <v>-18</v>
      </c>
      <c r="J15" s="116">
        <v>-18</v>
      </c>
    </row>
    <row r="16" spans="1:15" s="287" customFormat="1" ht="24.95" customHeight="1" x14ac:dyDescent="0.2">
      <c r="A16" s="193" t="s">
        <v>218</v>
      </c>
      <c r="B16" s="199" t="s">
        <v>141</v>
      </c>
      <c r="C16" s="113">
        <v>19.44532993305706</v>
      </c>
      <c r="D16" s="115">
        <v>610</v>
      </c>
      <c r="E16" s="114">
        <v>562</v>
      </c>
      <c r="F16" s="114">
        <v>745</v>
      </c>
      <c r="G16" s="114">
        <v>666</v>
      </c>
      <c r="H16" s="140">
        <v>754</v>
      </c>
      <c r="I16" s="115">
        <v>-144</v>
      </c>
      <c r="J16" s="116">
        <v>-19.098143236074272</v>
      </c>
      <c r="K16" s="110"/>
      <c r="L16" s="110"/>
      <c r="M16" s="110"/>
      <c r="N16" s="110"/>
      <c r="O16" s="110"/>
    </row>
    <row r="17" spans="1:15" s="110" customFormat="1" ht="24.95" customHeight="1" x14ac:dyDescent="0.2">
      <c r="A17" s="193" t="s">
        <v>142</v>
      </c>
      <c r="B17" s="199" t="s">
        <v>220</v>
      </c>
      <c r="C17" s="113">
        <v>3.1558814153649983</v>
      </c>
      <c r="D17" s="115">
        <v>99</v>
      </c>
      <c r="E17" s="114">
        <v>95</v>
      </c>
      <c r="F17" s="114">
        <v>148</v>
      </c>
      <c r="G17" s="114">
        <v>87</v>
      </c>
      <c r="H17" s="140">
        <v>97</v>
      </c>
      <c r="I17" s="115">
        <v>2</v>
      </c>
      <c r="J17" s="116">
        <v>2.0618556701030926</v>
      </c>
    </row>
    <row r="18" spans="1:15" s="287" customFormat="1" ht="24.95" customHeight="1" x14ac:dyDescent="0.2">
      <c r="A18" s="201" t="s">
        <v>144</v>
      </c>
      <c r="B18" s="202" t="s">
        <v>145</v>
      </c>
      <c r="C18" s="113">
        <v>7.841887153331208</v>
      </c>
      <c r="D18" s="115">
        <v>246</v>
      </c>
      <c r="E18" s="114">
        <v>226</v>
      </c>
      <c r="F18" s="114">
        <v>291</v>
      </c>
      <c r="G18" s="114">
        <v>262</v>
      </c>
      <c r="H18" s="140">
        <v>281</v>
      </c>
      <c r="I18" s="115">
        <v>-35</v>
      </c>
      <c r="J18" s="116">
        <v>-12.455516014234876</v>
      </c>
      <c r="K18" s="110"/>
      <c r="L18" s="110"/>
      <c r="M18" s="110"/>
      <c r="N18" s="110"/>
      <c r="O18" s="110"/>
    </row>
    <row r="19" spans="1:15" s="110" customFormat="1" ht="24.95" customHeight="1" x14ac:dyDescent="0.2">
      <c r="A19" s="193" t="s">
        <v>146</v>
      </c>
      <c r="B19" s="199" t="s">
        <v>147</v>
      </c>
      <c r="C19" s="113">
        <v>15.938795027095951</v>
      </c>
      <c r="D19" s="115">
        <v>500</v>
      </c>
      <c r="E19" s="114">
        <v>358</v>
      </c>
      <c r="F19" s="114">
        <v>532</v>
      </c>
      <c r="G19" s="114">
        <v>328</v>
      </c>
      <c r="H19" s="140">
        <v>423</v>
      </c>
      <c r="I19" s="115">
        <v>77</v>
      </c>
      <c r="J19" s="116">
        <v>18.203309692671393</v>
      </c>
    </row>
    <row r="20" spans="1:15" s="287" customFormat="1" ht="24.95" customHeight="1" x14ac:dyDescent="0.2">
      <c r="A20" s="193" t="s">
        <v>148</v>
      </c>
      <c r="B20" s="199" t="s">
        <v>149</v>
      </c>
      <c r="C20" s="113">
        <v>7.013069811922219</v>
      </c>
      <c r="D20" s="115">
        <v>220</v>
      </c>
      <c r="E20" s="114">
        <v>205</v>
      </c>
      <c r="F20" s="114">
        <v>225</v>
      </c>
      <c r="G20" s="114">
        <v>203</v>
      </c>
      <c r="H20" s="140">
        <v>259</v>
      </c>
      <c r="I20" s="115">
        <v>-39</v>
      </c>
      <c r="J20" s="116">
        <v>-15.057915057915057</v>
      </c>
      <c r="K20" s="110"/>
      <c r="L20" s="110"/>
      <c r="M20" s="110"/>
      <c r="N20" s="110"/>
      <c r="O20" s="110"/>
    </row>
    <row r="21" spans="1:15" s="110" customFormat="1" ht="24.95" customHeight="1" x14ac:dyDescent="0.2">
      <c r="A21" s="201" t="s">
        <v>150</v>
      </c>
      <c r="B21" s="202" t="s">
        <v>151</v>
      </c>
      <c r="C21" s="113">
        <v>5.1641695887790879</v>
      </c>
      <c r="D21" s="115">
        <v>162</v>
      </c>
      <c r="E21" s="114">
        <v>152</v>
      </c>
      <c r="F21" s="114">
        <v>170</v>
      </c>
      <c r="G21" s="114">
        <v>110</v>
      </c>
      <c r="H21" s="140">
        <v>120</v>
      </c>
      <c r="I21" s="115">
        <v>42</v>
      </c>
      <c r="J21" s="116">
        <v>35</v>
      </c>
    </row>
    <row r="22" spans="1:15" s="110" customFormat="1" ht="24.95" customHeight="1" x14ac:dyDescent="0.2">
      <c r="A22" s="201" t="s">
        <v>152</v>
      </c>
      <c r="B22" s="199" t="s">
        <v>153</v>
      </c>
      <c r="C22" s="113">
        <v>0.82881734140898944</v>
      </c>
      <c r="D22" s="115">
        <v>26</v>
      </c>
      <c r="E22" s="114">
        <v>21</v>
      </c>
      <c r="F22" s="114">
        <v>26</v>
      </c>
      <c r="G22" s="114">
        <v>16</v>
      </c>
      <c r="H22" s="140">
        <v>136</v>
      </c>
      <c r="I22" s="115">
        <v>-110</v>
      </c>
      <c r="J22" s="116">
        <v>-80.882352941176464</v>
      </c>
    </row>
    <row r="23" spans="1:15" s="110" customFormat="1" ht="24.95" customHeight="1" x14ac:dyDescent="0.2">
      <c r="A23" s="193" t="s">
        <v>154</v>
      </c>
      <c r="B23" s="199" t="s">
        <v>155</v>
      </c>
      <c r="C23" s="113">
        <v>1.4982467325470195</v>
      </c>
      <c r="D23" s="115">
        <v>47</v>
      </c>
      <c r="E23" s="114">
        <v>30</v>
      </c>
      <c r="F23" s="114">
        <v>34</v>
      </c>
      <c r="G23" s="114">
        <v>18</v>
      </c>
      <c r="H23" s="140">
        <v>30</v>
      </c>
      <c r="I23" s="115">
        <v>17</v>
      </c>
      <c r="J23" s="116">
        <v>56.666666666666664</v>
      </c>
    </row>
    <row r="24" spans="1:15" s="110" customFormat="1" ht="24.95" customHeight="1" x14ac:dyDescent="0.2">
      <c r="A24" s="193" t="s">
        <v>156</v>
      </c>
      <c r="B24" s="199" t="s">
        <v>221</v>
      </c>
      <c r="C24" s="113">
        <v>2.3589416640102008</v>
      </c>
      <c r="D24" s="115">
        <v>74</v>
      </c>
      <c r="E24" s="114">
        <v>68</v>
      </c>
      <c r="F24" s="114">
        <v>85</v>
      </c>
      <c r="G24" s="114">
        <v>85</v>
      </c>
      <c r="H24" s="140">
        <v>76</v>
      </c>
      <c r="I24" s="115">
        <v>-2</v>
      </c>
      <c r="J24" s="116">
        <v>-2.6315789473684212</v>
      </c>
    </row>
    <row r="25" spans="1:15" s="110" customFormat="1" ht="24.95" customHeight="1" x14ac:dyDescent="0.2">
      <c r="A25" s="193" t="s">
        <v>222</v>
      </c>
      <c r="B25" s="204" t="s">
        <v>159</v>
      </c>
      <c r="C25" s="113">
        <v>3.1240038253108064</v>
      </c>
      <c r="D25" s="115">
        <v>98</v>
      </c>
      <c r="E25" s="114">
        <v>88</v>
      </c>
      <c r="F25" s="114">
        <v>90</v>
      </c>
      <c r="G25" s="114">
        <v>76</v>
      </c>
      <c r="H25" s="140">
        <v>94</v>
      </c>
      <c r="I25" s="115">
        <v>4</v>
      </c>
      <c r="J25" s="116">
        <v>4.2553191489361701</v>
      </c>
    </row>
    <row r="26" spans="1:15" s="110" customFormat="1" ht="24.95" customHeight="1" x14ac:dyDescent="0.2">
      <c r="A26" s="201">
        <v>782.78300000000002</v>
      </c>
      <c r="B26" s="203" t="s">
        <v>160</v>
      </c>
      <c r="C26" s="113">
        <v>5.1322919987248961</v>
      </c>
      <c r="D26" s="115">
        <v>161</v>
      </c>
      <c r="E26" s="114">
        <v>222</v>
      </c>
      <c r="F26" s="114">
        <v>217</v>
      </c>
      <c r="G26" s="114">
        <v>236</v>
      </c>
      <c r="H26" s="140">
        <v>266</v>
      </c>
      <c r="I26" s="115">
        <v>-105</v>
      </c>
      <c r="J26" s="116">
        <v>-39.473684210526315</v>
      </c>
    </row>
    <row r="27" spans="1:15" s="110" customFormat="1" ht="24.95" customHeight="1" x14ac:dyDescent="0.2">
      <c r="A27" s="193" t="s">
        <v>161</v>
      </c>
      <c r="B27" s="199" t="s">
        <v>162</v>
      </c>
      <c r="C27" s="113">
        <v>4.1440867070449476</v>
      </c>
      <c r="D27" s="115">
        <v>130</v>
      </c>
      <c r="E27" s="114">
        <v>75</v>
      </c>
      <c r="F27" s="114">
        <v>127</v>
      </c>
      <c r="G27" s="114">
        <v>77</v>
      </c>
      <c r="H27" s="140">
        <v>123</v>
      </c>
      <c r="I27" s="115">
        <v>7</v>
      </c>
      <c r="J27" s="116">
        <v>5.691056910569106</v>
      </c>
    </row>
    <row r="28" spans="1:15" s="110" customFormat="1" ht="24.95" customHeight="1" x14ac:dyDescent="0.2">
      <c r="A28" s="193" t="s">
        <v>163</v>
      </c>
      <c r="B28" s="199" t="s">
        <v>164</v>
      </c>
      <c r="C28" s="113">
        <v>1.4663691424928276</v>
      </c>
      <c r="D28" s="115">
        <v>46</v>
      </c>
      <c r="E28" s="114">
        <v>44</v>
      </c>
      <c r="F28" s="114">
        <v>179</v>
      </c>
      <c r="G28" s="114">
        <v>41</v>
      </c>
      <c r="H28" s="140">
        <v>53</v>
      </c>
      <c r="I28" s="115">
        <v>-7</v>
      </c>
      <c r="J28" s="116">
        <v>-13.20754716981132</v>
      </c>
    </row>
    <row r="29" spans="1:15" s="110" customFormat="1" ht="24.95" customHeight="1" x14ac:dyDescent="0.2">
      <c r="A29" s="193">
        <v>86</v>
      </c>
      <c r="B29" s="199" t="s">
        <v>165</v>
      </c>
      <c r="C29" s="113">
        <v>5.387312719158432</v>
      </c>
      <c r="D29" s="115">
        <v>169</v>
      </c>
      <c r="E29" s="114">
        <v>140</v>
      </c>
      <c r="F29" s="114">
        <v>251</v>
      </c>
      <c r="G29" s="114">
        <v>151</v>
      </c>
      <c r="H29" s="140">
        <v>149</v>
      </c>
      <c r="I29" s="115">
        <v>20</v>
      </c>
      <c r="J29" s="116">
        <v>13.422818791946309</v>
      </c>
    </row>
    <row r="30" spans="1:15" s="110" customFormat="1" ht="24.95" customHeight="1" x14ac:dyDescent="0.2">
      <c r="A30" s="193">
        <v>87.88</v>
      </c>
      <c r="B30" s="204" t="s">
        <v>166</v>
      </c>
      <c r="C30" s="113">
        <v>7.8100095632770161</v>
      </c>
      <c r="D30" s="115">
        <v>245</v>
      </c>
      <c r="E30" s="114">
        <v>252</v>
      </c>
      <c r="F30" s="114">
        <v>502</v>
      </c>
      <c r="G30" s="114">
        <v>234</v>
      </c>
      <c r="H30" s="140">
        <v>381</v>
      </c>
      <c r="I30" s="115">
        <v>-136</v>
      </c>
      <c r="J30" s="116">
        <v>-35.69553805774278</v>
      </c>
    </row>
    <row r="31" spans="1:15" s="110" customFormat="1" ht="24.95" customHeight="1" x14ac:dyDescent="0.2">
      <c r="A31" s="193" t="s">
        <v>167</v>
      </c>
      <c r="B31" s="199" t="s">
        <v>168</v>
      </c>
      <c r="C31" s="113">
        <v>3.6978004462862608</v>
      </c>
      <c r="D31" s="115">
        <v>116</v>
      </c>
      <c r="E31" s="114">
        <v>102</v>
      </c>
      <c r="F31" s="114">
        <v>117</v>
      </c>
      <c r="G31" s="114">
        <v>75</v>
      </c>
      <c r="H31" s="140">
        <v>104</v>
      </c>
      <c r="I31" s="115">
        <v>12</v>
      </c>
      <c r="J31" s="116">
        <v>11.538461538461538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1.6576346828179789</v>
      </c>
      <c r="D34" s="115">
        <v>52</v>
      </c>
      <c r="E34" s="114">
        <v>141</v>
      </c>
      <c r="F34" s="114">
        <v>85</v>
      </c>
      <c r="G34" s="114">
        <v>65</v>
      </c>
      <c r="H34" s="140">
        <v>42</v>
      </c>
      <c r="I34" s="115">
        <v>10</v>
      </c>
      <c r="J34" s="116">
        <v>23.80952380952381</v>
      </c>
    </row>
    <row r="35" spans="1:10" s="110" customFormat="1" ht="24.95" customHeight="1" x14ac:dyDescent="0.2">
      <c r="A35" s="292" t="s">
        <v>171</v>
      </c>
      <c r="B35" s="293" t="s">
        <v>172</v>
      </c>
      <c r="C35" s="113">
        <v>34.778450749123365</v>
      </c>
      <c r="D35" s="115">
        <v>1091</v>
      </c>
      <c r="E35" s="114">
        <v>980</v>
      </c>
      <c r="F35" s="114">
        <v>1335</v>
      </c>
      <c r="G35" s="114">
        <v>1109</v>
      </c>
      <c r="H35" s="140">
        <v>1267</v>
      </c>
      <c r="I35" s="115">
        <v>-176</v>
      </c>
      <c r="J35" s="116">
        <v>-13.891081294396212</v>
      </c>
    </row>
    <row r="36" spans="1:10" s="110" customFormat="1" ht="24.95" customHeight="1" x14ac:dyDescent="0.2">
      <c r="A36" s="294" t="s">
        <v>173</v>
      </c>
      <c r="B36" s="295" t="s">
        <v>174</v>
      </c>
      <c r="C36" s="125">
        <v>63.563914568058657</v>
      </c>
      <c r="D36" s="143">
        <v>1994</v>
      </c>
      <c r="E36" s="144">
        <v>1757</v>
      </c>
      <c r="F36" s="144">
        <v>2555</v>
      </c>
      <c r="G36" s="144">
        <v>1650</v>
      </c>
      <c r="H36" s="145">
        <v>2214</v>
      </c>
      <c r="I36" s="143">
        <v>-220</v>
      </c>
      <c r="J36" s="146">
        <v>-9.9367660343270092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3137</v>
      </c>
      <c r="F11" s="264">
        <v>2878</v>
      </c>
      <c r="G11" s="264">
        <v>3975</v>
      </c>
      <c r="H11" s="264">
        <v>2824</v>
      </c>
      <c r="I11" s="265">
        <v>3523</v>
      </c>
      <c r="J11" s="263">
        <v>-386</v>
      </c>
      <c r="K11" s="266">
        <v>-10.95657110417258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24.003825310806501</v>
      </c>
      <c r="E13" s="115">
        <v>753</v>
      </c>
      <c r="F13" s="114">
        <v>839</v>
      </c>
      <c r="G13" s="114">
        <v>993</v>
      </c>
      <c r="H13" s="114">
        <v>757</v>
      </c>
      <c r="I13" s="140">
        <v>906</v>
      </c>
      <c r="J13" s="115">
        <v>-153</v>
      </c>
      <c r="K13" s="116">
        <v>-16.887417218543046</v>
      </c>
    </row>
    <row r="14" spans="1:17" ht="15.95" customHeight="1" x14ac:dyDescent="0.2">
      <c r="A14" s="306" t="s">
        <v>230</v>
      </c>
      <c r="B14" s="307"/>
      <c r="C14" s="308"/>
      <c r="D14" s="113">
        <v>62.097545425565826</v>
      </c>
      <c r="E14" s="115">
        <v>1948</v>
      </c>
      <c r="F14" s="114">
        <v>1582</v>
      </c>
      <c r="G14" s="114">
        <v>2436</v>
      </c>
      <c r="H14" s="114">
        <v>1588</v>
      </c>
      <c r="I14" s="140">
        <v>2170</v>
      </c>
      <c r="J14" s="115">
        <v>-222</v>
      </c>
      <c r="K14" s="116">
        <v>-10.230414746543779</v>
      </c>
    </row>
    <row r="15" spans="1:17" ht="15.95" customHeight="1" x14ac:dyDescent="0.2">
      <c r="A15" s="306" t="s">
        <v>231</v>
      </c>
      <c r="B15" s="307"/>
      <c r="C15" s="308"/>
      <c r="D15" s="113">
        <v>6.7899266815428749</v>
      </c>
      <c r="E15" s="115">
        <v>213</v>
      </c>
      <c r="F15" s="114">
        <v>236</v>
      </c>
      <c r="G15" s="114">
        <v>245</v>
      </c>
      <c r="H15" s="114">
        <v>255</v>
      </c>
      <c r="I15" s="140">
        <v>224</v>
      </c>
      <c r="J15" s="115">
        <v>-11</v>
      </c>
      <c r="K15" s="116">
        <v>-4.9107142857142856</v>
      </c>
    </row>
    <row r="16" spans="1:17" ht="15.95" customHeight="1" x14ac:dyDescent="0.2">
      <c r="A16" s="306" t="s">
        <v>232</v>
      </c>
      <c r="B16" s="307"/>
      <c r="C16" s="308"/>
      <c r="D16" s="113">
        <v>5.8017213898629265</v>
      </c>
      <c r="E16" s="115">
        <v>182</v>
      </c>
      <c r="F16" s="114">
        <v>191</v>
      </c>
      <c r="G16" s="114">
        <v>214</v>
      </c>
      <c r="H16" s="114">
        <v>193</v>
      </c>
      <c r="I16" s="140">
        <v>192</v>
      </c>
      <c r="J16" s="115">
        <v>-10</v>
      </c>
      <c r="K16" s="116">
        <v>-5.208333333333333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2.8371055148230795</v>
      </c>
      <c r="E18" s="115">
        <v>89</v>
      </c>
      <c r="F18" s="114">
        <v>120</v>
      </c>
      <c r="G18" s="114">
        <v>86</v>
      </c>
      <c r="H18" s="114">
        <v>67</v>
      </c>
      <c r="I18" s="140">
        <v>47</v>
      </c>
      <c r="J18" s="115">
        <v>42</v>
      </c>
      <c r="K18" s="116">
        <v>89.361702127659569</v>
      </c>
    </row>
    <row r="19" spans="1:11" ht="14.1" customHeight="1" x14ac:dyDescent="0.2">
      <c r="A19" s="306" t="s">
        <v>235</v>
      </c>
      <c r="B19" s="307" t="s">
        <v>236</v>
      </c>
      <c r="C19" s="308"/>
      <c r="D19" s="113">
        <v>1.6576346828179789</v>
      </c>
      <c r="E19" s="115">
        <v>52</v>
      </c>
      <c r="F19" s="114">
        <v>66</v>
      </c>
      <c r="G19" s="114">
        <v>58</v>
      </c>
      <c r="H19" s="114">
        <v>33</v>
      </c>
      <c r="I19" s="140">
        <v>24</v>
      </c>
      <c r="J19" s="115">
        <v>28</v>
      </c>
      <c r="K19" s="116">
        <v>116.66666666666667</v>
      </c>
    </row>
    <row r="20" spans="1:11" ht="14.1" customHeight="1" x14ac:dyDescent="0.2">
      <c r="A20" s="306">
        <v>12</v>
      </c>
      <c r="B20" s="307" t="s">
        <v>237</v>
      </c>
      <c r="C20" s="308"/>
      <c r="D20" s="113">
        <v>1.1157156518967166</v>
      </c>
      <c r="E20" s="115">
        <v>35</v>
      </c>
      <c r="F20" s="114">
        <v>71</v>
      </c>
      <c r="G20" s="114">
        <v>51</v>
      </c>
      <c r="H20" s="114">
        <v>21</v>
      </c>
      <c r="I20" s="140">
        <v>37</v>
      </c>
      <c r="J20" s="115">
        <v>-2</v>
      </c>
      <c r="K20" s="116">
        <v>-5.4054054054054053</v>
      </c>
    </row>
    <row r="21" spans="1:11" ht="14.1" customHeight="1" x14ac:dyDescent="0.2">
      <c r="A21" s="306">
        <v>21</v>
      </c>
      <c r="B21" s="307" t="s">
        <v>238</v>
      </c>
      <c r="C21" s="308"/>
      <c r="D21" s="113">
        <v>0.57379662097545425</v>
      </c>
      <c r="E21" s="115">
        <v>18</v>
      </c>
      <c r="F21" s="114">
        <v>12</v>
      </c>
      <c r="G21" s="114">
        <v>10</v>
      </c>
      <c r="H21" s="114">
        <v>13</v>
      </c>
      <c r="I21" s="140">
        <v>10</v>
      </c>
      <c r="J21" s="115">
        <v>8</v>
      </c>
      <c r="K21" s="116">
        <v>80</v>
      </c>
    </row>
    <row r="22" spans="1:11" ht="14.1" customHeight="1" x14ac:dyDescent="0.2">
      <c r="A22" s="306">
        <v>22</v>
      </c>
      <c r="B22" s="307" t="s">
        <v>239</v>
      </c>
      <c r="C22" s="308"/>
      <c r="D22" s="113">
        <v>3.2196365954733821</v>
      </c>
      <c r="E22" s="115">
        <v>101</v>
      </c>
      <c r="F22" s="114">
        <v>82</v>
      </c>
      <c r="G22" s="114">
        <v>151</v>
      </c>
      <c r="H22" s="114">
        <v>71</v>
      </c>
      <c r="I22" s="140">
        <v>90</v>
      </c>
      <c r="J22" s="115">
        <v>11</v>
      </c>
      <c r="K22" s="116">
        <v>12.222222222222221</v>
      </c>
    </row>
    <row r="23" spans="1:11" ht="14.1" customHeight="1" x14ac:dyDescent="0.2">
      <c r="A23" s="306">
        <v>23</v>
      </c>
      <c r="B23" s="307" t="s">
        <v>240</v>
      </c>
      <c r="C23" s="308"/>
      <c r="D23" s="113">
        <v>0.38253108065030283</v>
      </c>
      <c r="E23" s="115">
        <v>12</v>
      </c>
      <c r="F23" s="114">
        <v>9</v>
      </c>
      <c r="G23" s="114">
        <v>20</v>
      </c>
      <c r="H23" s="114">
        <v>16</v>
      </c>
      <c r="I23" s="140">
        <v>10</v>
      </c>
      <c r="J23" s="115">
        <v>2</v>
      </c>
      <c r="K23" s="116">
        <v>20</v>
      </c>
    </row>
    <row r="24" spans="1:11" ht="14.1" customHeight="1" x14ac:dyDescent="0.2">
      <c r="A24" s="306">
        <v>24</v>
      </c>
      <c r="B24" s="307" t="s">
        <v>241</v>
      </c>
      <c r="C24" s="308"/>
      <c r="D24" s="113">
        <v>8.2562958240357034</v>
      </c>
      <c r="E24" s="115">
        <v>259</v>
      </c>
      <c r="F24" s="114">
        <v>170</v>
      </c>
      <c r="G24" s="114">
        <v>289</v>
      </c>
      <c r="H24" s="114">
        <v>226</v>
      </c>
      <c r="I24" s="140">
        <v>402</v>
      </c>
      <c r="J24" s="115">
        <v>-143</v>
      </c>
      <c r="K24" s="116">
        <v>-35.572139303482587</v>
      </c>
    </row>
    <row r="25" spans="1:11" ht="14.1" customHeight="1" x14ac:dyDescent="0.2">
      <c r="A25" s="306">
        <v>25</v>
      </c>
      <c r="B25" s="307" t="s">
        <v>242</v>
      </c>
      <c r="C25" s="308"/>
      <c r="D25" s="113">
        <v>8.2562958240357034</v>
      </c>
      <c r="E25" s="115">
        <v>259</v>
      </c>
      <c r="F25" s="114">
        <v>277</v>
      </c>
      <c r="G25" s="114">
        <v>293</v>
      </c>
      <c r="H25" s="114">
        <v>248</v>
      </c>
      <c r="I25" s="140">
        <v>229</v>
      </c>
      <c r="J25" s="115">
        <v>30</v>
      </c>
      <c r="K25" s="116">
        <v>13.100436681222707</v>
      </c>
    </row>
    <row r="26" spans="1:11" ht="14.1" customHeight="1" x14ac:dyDescent="0.2">
      <c r="A26" s="306">
        <v>26</v>
      </c>
      <c r="B26" s="307" t="s">
        <v>243</v>
      </c>
      <c r="C26" s="308"/>
      <c r="D26" s="113">
        <v>4.0803315269365639</v>
      </c>
      <c r="E26" s="115">
        <v>128</v>
      </c>
      <c r="F26" s="114">
        <v>80</v>
      </c>
      <c r="G26" s="114">
        <v>99</v>
      </c>
      <c r="H26" s="114">
        <v>122</v>
      </c>
      <c r="I26" s="140">
        <v>213</v>
      </c>
      <c r="J26" s="115">
        <v>-85</v>
      </c>
      <c r="K26" s="116">
        <v>-39.906103286384976</v>
      </c>
    </row>
    <row r="27" spans="1:11" ht="14.1" customHeight="1" x14ac:dyDescent="0.2">
      <c r="A27" s="306">
        <v>27</v>
      </c>
      <c r="B27" s="307" t="s">
        <v>244</v>
      </c>
      <c r="C27" s="308"/>
      <c r="D27" s="113">
        <v>2.2314313037934332</v>
      </c>
      <c r="E27" s="115">
        <v>70</v>
      </c>
      <c r="F27" s="114">
        <v>65</v>
      </c>
      <c r="G27" s="114">
        <v>69</v>
      </c>
      <c r="H27" s="114">
        <v>73</v>
      </c>
      <c r="I27" s="140">
        <v>53</v>
      </c>
      <c r="J27" s="115">
        <v>17</v>
      </c>
      <c r="K27" s="116">
        <v>32.075471698113205</v>
      </c>
    </row>
    <row r="28" spans="1:11" ht="14.1" customHeight="1" x14ac:dyDescent="0.2">
      <c r="A28" s="306">
        <v>28</v>
      </c>
      <c r="B28" s="307" t="s">
        <v>245</v>
      </c>
      <c r="C28" s="308"/>
      <c r="D28" s="113">
        <v>0.28689831048772713</v>
      </c>
      <c r="E28" s="115">
        <v>9</v>
      </c>
      <c r="F28" s="114">
        <v>8</v>
      </c>
      <c r="G28" s="114" t="s">
        <v>513</v>
      </c>
      <c r="H28" s="114" t="s">
        <v>513</v>
      </c>
      <c r="I28" s="140">
        <v>9</v>
      </c>
      <c r="J28" s="115">
        <v>0</v>
      </c>
      <c r="K28" s="116">
        <v>0</v>
      </c>
    </row>
    <row r="29" spans="1:11" ht="14.1" customHeight="1" x14ac:dyDescent="0.2">
      <c r="A29" s="306">
        <v>29</v>
      </c>
      <c r="B29" s="307" t="s">
        <v>246</v>
      </c>
      <c r="C29" s="308"/>
      <c r="D29" s="113">
        <v>3.5065349059611095</v>
      </c>
      <c r="E29" s="115">
        <v>110</v>
      </c>
      <c r="F29" s="114">
        <v>92</v>
      </c>
      <c r="G29" s="114">
        <v>133</v>
      </c>
      <c r="H29" s="114">
        <v>63</v>
      </c>
      <c r="I29" s="140">
        <v>94</v>
      </c>
      <c r="J29" s="115">
        <v>16</v>
      </c>
      <c r="K29" s="116">
        <v>17.021276595744681</v>
      </c>
    </row>
    <row r="30" spans="1:11" ht="14.1" customHeight="1" x14ac:dyDescent="0.2">
      <c r="A30" s="306" t="s">
        <v>247</v>
      </c>
      <c r="B30" s="307" t="s">
        <v>248</v>
      </c>
      <c r="C30" s="308"/>
      <c r="D30" s="113">
        <v>1.0519604717883329</v>
      </c>
      <c r="E30" s="115">
        <v>33</v>
      </c>
      <c r="F30" s="114">
        <v>27</v>
      </c>
      <c r="G30" s="114">
        <v>49</v>
      </c>
      <c r="H30" s="114" t="s">
        <v>513</v>
      </c>
      <c r="I30" s="140">
        <v>28</v>
      </c>
      <c r="J30" s="115">
        <v>5</v>
      </c>
      <c r="K30" s="116">
        <v>17.857142857142858</v>
      </c>
    </row>
    <row r="31" spans="1:11" ht="14.1" customHeight="1" x14ac:dyDescent="0.2">
      <c r="A31" s="306" t="s">
        <v>249</v>
      </c>
      <c r="B31" s="307" t="s">
        <v>250</v>
      </c>
      <c r="C31" s="308"/>
      <c r="D31" s="113">
        <v>2.4545744341727764</v>
      </c>
      <c r="E31" s="115">
        <v>77</v>
      </c>
      <c r="F31" s="114">
        <v>65</v>
      </c>
      <c r="G31" s="114">
        <v>84</v>
      </c>
      <c r="H31" s="114">
        <v>40</v>
      </c>
      <c r="I31" s="140">
        <v>66</v>
      </c>
      <c r="J31" s="115">
        <v>11</v>
      </c>
      <c r="K31" s="116">
        <v>16.666666666666668</v>
      </c>
    </row>
    <row r="32" spans="1:11" ht="14.1" customHeight="1" x14ac:dyDescent="0.2">
      <c r="A32" s="306">
        <v>31</v>
      </c>
      <c r="B32" s="307" t="s">
        <v>251</v>
      </c>
      <c r="C32" s="308"/>
      <c r="D32" s="113">
        <v>0.38253108065030283</v>
      </c>
      <c r="E32" s="115">
        <v>12</v>
      </c>
      <c r="F32" s="114">
        <v>12</v>
      </c>
      <c r="G32" s="114">
        <v>23</v>
      </c>
      <c r="H32" s="114">
        <v>13</v>
      </c>
      <c r="I32" s="140">
        <v>19</v>
      </c>
      <c r="J32" s="115">
        <v>-7</v>
      </c>
      <c r="K32" s="116">
        <v>-36.842105263157897</v>
      </c>
    </row>
    <row r="33" spans="1:11" ht="14.1" customHeight="1" x14ac:dyDescent="0.2">
      <c r="A33" s="306">
        <v>32</v>
      </c>
      <c r="B33" s="307" t="s">
        <v>252</v>
      </c>
      <c r="C33" s="308"/>
      <c r="D33" s="113">
        <v>2.709595154606312</v>
      </c>
      <c r="E33" s="115">
        <v>85</v>
      </c>
      <c r="F33" s="114">
        <v>84</v>
      </c>
      <c r="G33" s="114">
        <v>121</v>
      </c>
      <c r="H33" s="114">
        <v>112</v>
      </c>
      <c r="I33" s="140">
        <v>101</v>
      </c>
      <c r="J33" s="115">
        <v>-16</v>
      </c>
      <c r="K33" s="116">
        <v>-15.841584158415841</v>
      </c>
    </row>
    <row r="34" spans="1:11" ht="14.1" customHeight="1" x14ac:dyDescent="0.2">
      <c r="A34" s="306">
        <v>33</v>
      </c>
      <c r="B34" s="307" t="s">
        <v>253</v>
      </c>
      <c r="C34" s="308"/>
      <c r="D34" s="113">
        <v>1.5301243226012113</v>
      </c>
      <c r="E34" s="115">
        <v>48</v>
      </c>
      <c r="F34" s="114">
        <v>51</v>
      </c>
      <c r="G34" s="114">
        <v>79</v>
      </c>
      <c r="H34" s="114">
        <v>49</v>
      </c>
      <c r="I34" s="140">
        <v>77</v>
      </c>
      <c r="J34" s="115">
        <v>-29</v>
      </c>
      <c r="K34" s="116">
        <v>-37.662337662337663</v>
      </c>
    </row>
    <row r="35" spans="1:11" ht="14.1" customHeight="1" x14ac:dyDescent="0.2">
      <c r="A35" s="306">
        <v>34</v>
      </c>
      <c r="B35" s="307" t="s">
        <v>254</v>
      </c>
      <c r="C35" s="308"/>
      <c r="D35" s="113">
        <v>1.5938795027095951</v>
      </c>
      <c r="E35" s="115">
        <v>50</v>
      </c>
      <c r="F35" s="114">
        <v>32</v>
      </c>
      <c r="G35" s="114">
        <v>44</v>
      </c>
      <c r="H35" s="114">
        <v>40</v>
      </c>
      <c r="I35" s="140">
        <v>50</v>
      </c>
      <c r="J35" s="115">
        <v>0</v>
      </c>
      <c r="K35" s="116">
        <v>0</v>
      </c>
    </row>
    <row r="36" spans="1:11" ht="14.1" customHeight="1" x14ac:dyDescent="0.2">
      <c r="A36" s="306">
        <v>41</v>
      </c>
      <c r="B36" s="307" t="s">
        <v>255</v>
      </c>
      <c r="C36" s="308"/>
      <c r="D36" s="113">
        <v>0.41440867070449472</v>
      </c>
      <c r="E36" s="115">
        <v>13</v>
      </c>
      <c r="F36" s="114">
        <v>9</v>
      </c>
      <c r="G36" s="114">
        <v>18</v>
      </c>
      <c r="H36" s="114">
        <v>8</v>
      </c>
      <c r="I36" s="140">
        <v>8</v>
      </c>
      <c r="J36" s="115">
        <v>5</v>
      </c>
      <c r="K36" s="116">
        <v>62.5</v>
      </c>
    </row>
    <row r="37" spans="1:11" ht="14.1" customHeight="1" x14ac:dyDescent="0.2">
      <c r="A37" s="306">
        <v>42</v>
      </c>
      <c r="B37" s="307" t="s">
        <v>256</v>
      </c>
      <c r="C37" s="308"/>
      <c r="D37" s="113" t="s">
        <v>513</v>
      </c>
      <c r="E37" s="115" t="s">
        <v>513</v>
      </c>
      <c r="F37" s="114" t="s">
        <v>513</v>
      </c>
      <c r="G37" s="114">
        <v>6</v>
      </c>
      <c r="H37" s="114">
        <v>0</v>
      </c>
      <c r="I37" s="140">
        <v>10</v>
      </c>
      <c r="J37" s="115" t="s">
        <v>513</v>
      </c>
      <c r="K37" s="116" t="s">
        <v>513</v>
      </c>
    </row>
    <row r="38" spans="1:11" ht="14.1" customHeight="1" x14ac:dyDescent="0.2">
      <c r="A38" s="306">
        <v>43</v>
      </c>
      <c r="B38" s="307" t="s">
        <v>257</v>
      </c>
      <c r="C38" s="308"/>
      <c r="D38" s="113">
        <v>0.35065349059611095</v>
      </c>
      <c r="E38" s="115">
        <v>11</v>
      </c>
      <c r="F38" s="114">
        <v>31</v>
      </c>
      <c r="G38" s="114">
        <v>26</v>
      </c>
      <c r="H38" s="114">
        <v>21</v>
      </c>
      <c r="I38" s="140">
        <v>31</v>
      </c>
      <c r="J38" s="115">
        <v>-20</v>
      </c>
      <c r="K38" s="116">
        <v>-64.516129032258064</v>
      </c>
    </row>
    <row r="39" spans="1:11" ht="14.1" customHeight="1" x14ac:dyDescent="0.2">
      <c r="A39" s="306">
        <v>51</v>
      </c>
      <c r="B39" s="307" t="s">
        <v>258</v>
      </c>
      <c r="C39" s="308"/>
      <c r="D39" s="113">
        <v>10.87025820847944</v>
      </c>
      <c r="E39" s="115">
        <v>341</v>
      </c>
      <c r="F39" s="114">
        <v>324</v>
      </c>
      <c r="G39" s="114">
        <v>412</v>
      </c>
      <c r="H39" s="114">
        <v>352</v>
      </c>
      <c r="I39" s="140">
        <v>396</v>
      </c>
      <c r="J39" s="115">
        <v>-55</v>
      </c>
      <c r="K39" s="116">
        <v>-13.888888888888889</v>
      </c>
    </row>
    <row r="40" spans="1:11" ht="14.1" customHeight="1" x14ac:dyDescent="0.2">
      <c r="A40" s="306" t="s">
        <v>259</v>
      </c>
      <c r="B40" s="307" t="s">
        <v>260</v>
      </c>
      <c r="C40" s="308"/>
      <c r="D40" s="113">
        <v>10.647115078100096</v>
      </c>
      <c r="E40" s="115">
        <v>334</v>
      </c>
      <c r="F40" s="114">
        <v>318</v>
      </c>
      <c r="G40" s="114">
        <v>405</v>
      </c>
      <c r="H40" s="114">
        <v>339</v>
      </c>
      <c r="I40" s="140">
        <v>390</v>
      </c>
      <c r="J40" s="115">
        <v>-56</v>
      </c>
      <c r="K40" s="116">
        <v>-14.358974358974359</v>
      </c>
    </row>
    <row r="41" spans="1:11" ht="14.1" customHeight="1" x14ac:dyDescent="0.2">
      <c r="A41" s="306"/>
      <c r="B41" s="307" t="s">
        <v>261</v>
      </c>
      <c r="C41" s="308"/>
      <c r="D41" s="113">
        <v>6.8536818616512596</v>
      </c>
      <c r="E41" s="115">
        <v>215</v>
      </c>
      <c r="F41" s="114">
        <v>210</v>
      </c>
      <c r="G41" s="114">
        <v>301</v>
      </c>
      <c r="H41" s="114">
        <v>229</v>
      </c>
      <c r="I41" s="140">
        <v>278</v>
      </c>
      <c r="J41" s="115">
        <v>-63</v>
      </c>
      <c r="K41" s="116">
        <v>-22.661870503597122</v>
      </c>
    </row>
    <row r="42" spans="1:11" ht="14.1" customHeight="1" x14ac:dyDescent="0.2">
      <c r="A42" s="306">
        <v>52</v>
      </c>
      <c r="B42" s="307" t="s">
        <v>262</v>
      </c>
      <c r="C42" s="308"/>
      <c r="D42" s="113">
        <v>3.6978004462862608</v>
      </c>
      <c r="E42" s="115">
        <v>116</v>
      </c>
      <c r="F42" s="114">
        <v>114</v>
      </c>
      <c r="G42" s="114">
        <v>129</v>
      </c>
      <c r="H42" s="114">
        <v>109</v>
      </c>
      <c r="I42" s="140">
        <v>163</v>
      </c>
      <c r="J42" s="115">
        <v>-47</v>
      </c>
      <c r="K42" s="116">
        <v>-28.834355828220858</v>
      </c>
    </row>
    <row r="43" spans="1:11" ht="14.1" customHeight="1" x14ac:dyDescent="0.2">
      <c r="A43" s="306" t="s">
        <v>263</v>
      </c>
      <c r="B43" s="307" t="s">
        <v>264</v>
      </c>
      <c r="C43" s="308"/>
      <c r="D43" s="113">
        <v>3.3471469556901496</v>
      </c>
      <c r="E43" s="115">
        <v>105</v>
      </c>
      <c r="F43" s="114">
        <v>90</v>
      </c>
      <c r="G43" s="114">
        <v>105</v>
      </c>
      <c r="H43" s="114">
        <v>89</v>
      </c>
      <c r="I43" s="140">
        <v>149</v>
      </c>
      <c r="J43" s="115">
        <v>-44</v>
      </c>
      <c r="K43" s="116">
        <v>-29.530201342281877</v>
      </c>
    </row>
    <row r="44" spans="1:11" ht="14.1" customHeight="1" x14ac:dyDescent="0.2">
      <c r="A44" s="306">
        <v>53</v>
      </c>
      <c r="B44" s="307" t="s">
        <v>265</v>
      </c>
      <c r="C44" s="308"/>
      <c r="D44" s="113">
        <v>0.25502072043353524</v>
      </c>
      <c r="E44" s="115">
        <v>8</v>
      </c>
      <c r="F44" s="114">
        <v>46</v>
      </c>
      <c r="G44" s="114">
        <v>34</v>
      </c>
      <c r="H44" s="114">
        <v>28</v>
      </c>
      <c r="I44" s="140">
        <v>48</v>
      </c>
      <c r="J44" s="115">
        <v>-40</v>
      </c>
      <c r="K44" s="116">
        <v>-83.333333333333329</v>
      </c>
    </row>
    <row r="45" spans="1:11" ht="14.1" customHeight="1" x14ac:dyDescent="0.2">
      <c r="A45" s="306" t="s">
        <v>266</v>
      </c>
      <c r="B45" s="307" t="s">
        <v>267</v>
      </c>
      <c r="C45" s="308"/>
      <c r="D45" s="113">
        <v>0.22314313037934333</v>
      </c>
      <c r="E45" s="115">
        <v>7</v>
      </c>
      <c r="F45" s="114">
        <v>44</v>
      </c>
      <c r="G45" s="114">
        <v>33</v>
      </c>
      <c r="H45" s="114">
        <v>28</v>
      </c>
      <c r="I45" s="140">
        <v>46</v>
      </c>
      <c r="J45" s="115">
        <v>-39</v>
      </c>
      <c r="K45" s="116">
        <v>-84.782608695652172</v>
      </c>
    </row>
    <row r="46" spans="1:11" ht="14.1" customHeight="1" x14ac:dyDescent="0.2">
      <c r="A46" s="306">
        <v>54</v>
      </c>
      <c r="B46" s="307" t="s">
        <v>268</v>
      </c>
      <c r="C46" s="308"/>
      <c r="D46" s="113">
        <v>2.3589416640102008</v>
      </c>
      <c r="E46" s="115">
        <v>74</v>
      </c>
      <c r="F46" s="114">
        <v>63</v>
      </c>
      <c r="G46" s="114">
        <v>55</v>
      </c>
      <c r="H46" s="114">
        <v>48</v>
      </c>
      <c r="I46" s="140">
        <v>59</v>
      </c>
      <c r="J46" s="115">
        <v>15</v>
      </c>
      <c r="K46" s="116">
        <v>25.423728813559322</v>
      </c>
    </row>
    <row r="47" spans="1:11" ht="14.1" customHeight="1" x14ac:dyDescent="0.2">
      <c r="A47" s="306">
        <v>61</v>
      </c>
      <c r="B47" s="307" t="s">
        <v>269</v>
      </c>
      <c r="C47" s="308"/>
      <c r="D47" s="113">
        <v>1.8489002231431304</v>
      </c>
      <c r="E47" s="115">
        <v>58</v>
      </c>
      <c r="F47" s="114">
        <v>63</v>
      </c>
      <c r="G47" s="114">
        <v>76</v>
      </c>
      <c r="H47" s="114">
        <v>85</v>
      </c>
      <c r="I47" s="140">
        <v>45</v>
      </c>
      <c r="J47" s="115">
        <v>13</v>
      </c>
      <c r="K47" s="116">
        <v>28.888888888888889</v>
      </c>
    </row>
    <row r="48" spans="1:11" ht="14.1" customHeight="1" x14ac:dyDescent="0.2">
      <c r="A48" s="306">
        <v>62</v>
      </c>
      <c r="B48" s="307" t="s">
        <v>270</v>
      </c>
      <c r="C48" s="308"/>
      <c r="D48" s="113">
        <v>8.3200510041440872</v>
      </c>
      <c r="E48" s="115">
        <v>261</v>
      </c>
      <c r="F48" s="114">
        <v>209</v>
      </c>
      <c r="G48" s="114">
        <v>319</v>
      </c>
      <c r="H48" s="114">
        <v>200</v>
      </c>
      <c r="I48" s="140">
        <v>264</v>
      </c>
      <c r="J48" s="115">
        <v>-3</v>
      </c>
      <c r="K48" s="116">
        <v>-1.1363636363636365</v>
      </c>
    </row>
    <row r="49" spans="1:11" ht="14.1" customHeight="1" x14ac:dyDescent="0.2">
      <c r="A49" s="306">
        <v>63</v>
      </c>
      <c r="B49" s="307" t="s">
        <v>271</v>
      </c>
      <c r="C49" s="308"/>
      <c r="D49" s="113">
        <v>2.7414727446605038</v>
      </c>
      <c r="E49" s="115">
        <v>86</v>
      </c>
      <c r="F49" s="114">
        <v>75</v>
      </c>
      <c r="G49" s="114">
        <v>83</v>
      </c>
      <c r="H49" s="114">
        <v>74</v>
      </c>
      <c r="I49" s="140">
        <v>61</v>
      </c>
      <c r="J49" s="115">
        <v>25</v>
      </c>
      <c r="K49" s="116">
        <v>40.983606557377051</v>
      </c>
    </row>
    <row r="50" spans="1:11" ht="14.1" customHeight="1" x14ac:dyDescent="0.2">
      <c r="A50" s="306" t="s">
        <v>272</v>
      </c>
      <c r="B50" s="307" t="s">
        <v>273</v>
      </c>
      <c r="C50" s="308"/>
      <c r="D50" s="113">
        <v>0.22314313037934333</v>
      </c>
      <c r="E50" s="115">
        <v>7</v>
      </c>
      <c r="F50" s="114">
        <v>5</v>
      </c>
      <c r="G50" s="114">
        <v>7</v>
      </c>
      <c r="H50" s="114">
        <v>7</v>
      </c>
      <c r="I50" s="140">
        <v>7</v>
      </c>
      <c r="J50" s="115">
        <v>0</v>
      </c>
      <c r="K50" s="116">
        <v>0</v>
      </c>
    </row>
    <row r="51" spans="1:11" ht="14.1" customHeight="1" x14ac:dyDescent="0.2">
      <c r="A51" s="306" t="s">
        <v>274</v>
      </c>
      <c r="B51" s="307" t="s">
        <v>275</v>
      </c>
      <c r="C51" s="308"/>
      <c r="D51" s="113">
        <v>2.3589416640102008</v>
      </c>
      <c r="E51" s="115">
        <v>74</v>
      </c>
      <c r="F51" s="114">
        <v>66</v>
      </c>
      <c r="G51" s="114">
        <v>70</v>
      </c>
      <c r="H51" s="114">
        <v>62</v>
      </c>
      <c r="I51" s="140">
        <v>49</v>
      </c>
      <c r="J51" s="115">
        <v>25</v>
      </c>
      <c r="K51" s="116">
        <v>51.020408163265309</v>
      </c>
    </row>
    <row r="52" spans="1:11" ht="14.1" customHeight="1" x14ac:dyDescent="0.2">
      <c r="A52" s="306">
        <v>71</v>
      </c>
      <c r="B52" s="307" t="s">
        <v>276</v>
      </c>
      <c r="C52" s="308"/>
      <c r="D52" s="113">
        <v>6.6624163213261074</v>
      </c>
      <c r="E52" s="115">
        <v>209</v>
      </c>
      <c r="F52" s="114">
        <v>190</v>
      </c>
      <c r="G52" s="114">
        <v>278</v>
      </c>
      <c r="H52" s="114">
        <v>200</v>
      </c>
      <c r="I52" s="140">
        <v>283</v>
      </c>
      <c r="J52" s="115">
        <v>-74</v>
      </c>
      <c r="K52" s="116">
        <v>-26.148409893992934</v>
      </c>
    </row>
    <row r="53" spans="1:11" ht="14.1" customHeight="1" x14ac:dyDescent="0.2">
      <c r="A53" s="306" t="s">
        <v>277</v>
      </c>
      <c r="B53" s="307" t="s">
        <v>278</v>
      </c>
      <c r="C53" s="308"/>
      <c r="D53" s="113">
        <v>2.2633088938476251</v>
      </c>
      <c r="E53" s="115">
        <v>71</v>
      </c>
      <c r="F53" s="114">
        <v>68</v>
      </c>
      <c r="G53" s="114">
        <v>105</v>
      </c>
      <c r="H53" s="114">
        <v>66</v>
      </c>
      <c r="I53" s="140">
        <v>102</v>
      </c>
      <c r="J53" s="115">
        <v>-31</v>
      </c>
      <c r="K53" s="116">
        <v>-30.392156862745097</v>
      </c>
    </row>
    <row r="54" spans="1:11" ht="14.1" customHeight="1" x14ac:dyDescent="0.2">
      <c r="A54" s="306" t="s">
        <v>279</v>
      </c>
      <c r="B54" s="307" t="s">
        <v>280</v>
      </c>
      <c r="C54" s="308"/>
      <c r="D54" s="113">
        <v>3.9846987567739878</v>
      </c>
      <c r="E54" s="115">
        <v>125</v>
      </c>
      <c r="F54" s="114">
        <v>112</v>
      </c>
      <c r="G54" s="114">
        <v>156</v>
      </c>
      <c r="H54" s="114">
        <v>123</v>
      </c>
      <c r="I54" s="140">
        <v>167</v>
      </c>
      <c r="J54" s="115">
        <v>-42</v>
      </c>
      <c r="K54" s="116">
        <v>-25.149700598802394</v>
      </c>
    </row>
    <row r="55" spans="1:11" ht="14.1" customHeight="1" x14ac:dyDescent="0.2">
      <c r="A55" s="306">
        <v>72</v>
      </c>
      <c r="B55" s="307" t="s">
        <v>281</v>
      </c>
      <c r="C55" s="308"/>
      <c r="D55" s="113">
        <v>2.0401657634682819</v>
      </c>
      <c r="E55" s="115">
        <v>64</v>
      </c>
      <c r="F55" s="114">
        <v>43</v>
      </c>
      <c r="G55" s="114">
        <v>59</v>
      </c>
      <c r="H55" s="114">
        <v>29</v>
      </c>
      <c r="I55" s="140">
        <v>56</v>
      </c>
      <c r="J55" s="115">
        <v>8</v>
      </c>
      <c r="K55" s="116">
        <v>14.285714285714286</v>
      </c>
    </row>
    <row r="56" spans="1:11" ht="14.1" customHeight="1" x14ac:dyDescent="0.2">
      <c r="A56" s="306" t="s">
        <v>282</v>
      </c>
      <c r="B56" s="307" t="s">
        <v>283</v>
      </c>
      <c r="C56" s="308"/>
      <c r="D56" s="113">
        <v>1.275103602167676</v>
      </c>
      <c r="E56" s="115">
        <v>40</v>
      </c>
      <c r="F56" s="114">
        <v>24</v>
      </c>
      <c r="G56" s="114">
        <v>32</v>
      </c>
      <c r="H56" s="114">
        <v>14</v>
      </c>
      <c r="I56" s="140">
        <v>27</v>
      </c>
      <c r="J56" s="115">
        <v>13</v>
      </c>
      <c r="K56" s="116">
        <v>48.148148148148145</v>
      </c>
    </row>
    <row r="57" spans="1:11" ht="14.1" customHeight="1" x14ac:dyDescent="0.2">
      <c r="A57" s="306" t="s">
        <v>284</v>
      </c>
      <c r="B57" s="307" t="s">
        <v>285</v>
      </c>
      <c r="C57" s="308"/>
      <c r="D57" s="113">
        <v>0.60567421102964614</v>
      </c>
      <c r="E57" s="115">
        <v>19</v>
      </c>
      <c r="F57" s="114">
        <v>11</v>
      </c>
      <c r="G57" s="114">
        <v>17</v>
      </c>
      <c r="H57" s="114">
        <v>12</v>
      </c>
      <c r="I57" s="140">
        <v>19</v>
      </c>
      <c r="J57" s="115">
        <v>0</v>
      </c>
      <c r="K57" s="116">
        <v>0</v>
      </c>
    </row>
    <row r="58" spans="1:11" ht="14.1" customHeight="1" x14ac:dyDescent="0.2">
      <c r="A58" s="306">
        <v>73</v>
      </c>
      <c r="B58" s="307" t="s">
        <v>286</v>
      </c>
      <c r="C58" s="308"/>
      <c r="D58" s="113">
        <v>1.9126554032515142</v>
      </c>
      <c r="E58" s="115">
        <v>60</v>
      </c>
      <c r="F58" s="114">
        <v>52</v>
      </c>
      <c r="G58" s="114">
        <v>56</v>
      </c>
      <c r="H58" s="114">
        <v>44</v>
      </c>
      <c r="I58" s="140">
        <v>52</v>
      </c>
      <c r="J58" s="115">
        <v>8</v>
      </c>
      <c r="K58" s="116">
        <v>15.384615384615385</v>
      </c>
    </row>
    <row r="59" spans="1:11" ht="14.1" customHeight="1" x14ac:dyDescent="0.2">
      <c r="A59" s="306" t="s">
        <v>287</v>
      </c>
      <c r="B59" s="307" t="s">
        <v>288</v>
      </c>
      <c r="C59" s="308"/>
      <c r="D59" s="113">
        <v>1.33885878227606</v>
      </c>
      <c r="E59" s="115">
        <v>42</v>
      </c>
      <c r="F59" s="114">
        <v>28</v>
      </c>
      <c r="G59" s="114">
        <v>50</v>
      </c>
      <c r="H59" s="114">
        <v>19</v>
      </c>
      <c r="I59" s="140">
        <v>47</v>
      </c>
      <c r="J59" s="115">
        <v>-5</v>
      </c>
      <c r="K59" s="116">
        <v>-10.638297872340425</v>
      </c>
    </row>
    <row r="60" spans="1:11" ht="14.1" customHeight="1" x14ac:dyDescent="0.2">
      <c r="A60" s="306">
        <v>81</v>
      </c>
      <c r="B60" s="307" t="s">
        <v>289</v>
      </c>
      <c r="C60" s="308"/>
      <c r="D60" s="113">
        <v>6.216130060567421</v>
      </c>
      <c r="E60" s="115">
        <v>195</v>
      </c>
      <c r="F60" s="114">
        <v>198</v>
      </c>
      <c r="G60" s="114">
        <v>278</v>
      </c>
      <c r="H60" s="114">
        <v>190</v>
      </c>
      <c r="I60" s="140">
        <v>191</v>
      </c>
      <c r="J60" s="115">
        <v>4</v>
      </c>
      <c r="K60" s="116">
        <v>2.0942408376963351</v>
      </c>
    </row>
    <row r="61" spans="1:11" ht="14.1" customHeight="1" x14ac:dyDescent="0.2">
      <c r="A61" s="306" t="s">
        <v>290</v>
      </c>
      <c r="B61" s="307" t="s">
        <v>291</v>
      </c>
      <c r="C61" s="308"/>
      <c r="D61" s="113">
        <v>2.3589416640102008</v>
      </c>
      <c r="E61" s="115">
        <v>74</v>
      </c>
      <c r="F61" s="114">
        <v>57</v>
      </c>
      <c r="G61" s="114">
        <v>143</v>
      </c>
      <c r="H61" s="114">
        <v>72</v>
      </c>
      <c r="I61" s="140">
        <v>67</v>
      </c>
      <c r="J61" s="115">
        <v>7</v>
      </c>
      <c r="K61" s="116">
        <v>10.447761194029852</v>
      </c>
    </row>
    <row r="62" spans="1:11" ht="14.1" customHeight="1" x14ac:dyDescent="0.2">
      <c r="A62" s="306" t="s">
        <v>292</v>
      </c>
      <c r="B62" s="307" t="s">
        <v>293</v>
      </c>
      <c r="C62" s="308"/>
      <c r="D62" s="113">
        <v>1.8170226330889385</v>
      </c>
      <c r="E62" s="115">
        <v>57</v>
      </c>
      <c r="F62" s="114">
        <v>92</v>
      </c>
      <c r="G62" s="114">
        <v>72</v>
      </c>
      <c r="H62" s="114">
        <v>62</v>
      </c>
      <c r="I62" s="140">
        <v>73</v>
      </c>
      <c r="J62" s="115">
        <v>-16</v>
      </c>
      <c r="K62" s="116">
        <v>-21.917808219178081</v>
      </c>
    </row>
    <row r="63" spans="1:11" ht="14.1" customHeight="1" x14ac:dyDescent="0.2">
      <c r="A63" s="306"/>
      <c r="B63" s="307" t="s">
        <v>294</v>
      </c>
      <c r="C63" s="308"/>
      <c r="D63" s="113">
        <v>1.7213898629263629</v>
      </c>
      <c r="E63" s="115">
        <v>54</v>
      </c>
      <c r="F63" s="114">
        <v>74</v>
      </c>
      <c r="G63" s="114">
        <v>61</v>
      </c>
      <c r="H63" s="114">
        <v>55</v>
      </c>
      <c r="I63" s="140">
        <v>66</v>
      </c>
      <c r="J63" s="115">
        <v>-12</v>
      </c>
      <c r="K63" s="116">
        <v>-18.181818181818183</v>
      </c>
    </row>
    <row r="64" spans="1:11" ht="14.1" customHeight="1" x14ac:dyDescent="0.2">
      <c r="A64" s="306" t="s">
        <v>295</v>
      </c>
      <c r="B64" s="307" t="s">
        <v>296</v>
      </c>
      <c r="C64" s="308"/>
      <c r="D64" s="113">
        <v>0.95632770162575709</v>
      </c>
      <c r="E64" s="115">
        <v>30</v>
      </c>
      <c r="F64" s="114">
        <v>20</v>
      </c>
      <c r="G64" s="114">
        <v>24</v>
      </c>
      <c r="H64" s="114">
        <v>30</v>
      </c>
      <c r="I64" s="140">
        <v>20</v>
      </c>
      <c r="J64" s="115">
        <v>10</v>
      </c>
      <c r="K64" s="116">
        <v>50</v>
      </c>
    </row>
    <row r="65" spans="1:11" ht="14.1" customHeight="1" x14ac:dyDescent="0.2">
      <c r="A65" s="306" t="s">
        <v>297</v>
      </c>
      <c r="B65" s="307" t="s">
        <v>298</v>
      </c>
      <c r="C65" s="308"/>
      <c r="D65" s="113">
        <v>0.54191903092126237</v>
      </c>
      <c r="E65" s="115">
        <v>17</v>
      </c>
      <c r="F65" s="114">
        <v>13</v>
      </c>
      <c r="G65" s="114">
        <v>27</v>
      </c>
      <c r="H65" s="114">
        <v>12</v>
      </c>
      <c r="I65" s="140">
        <v>16</v>
      </c>
      <c r="J65" s="115">
        <v>1</v>
      </c>
      <c r="K65" s="116">
        <v>6.25</v>
      </c>
    </row>
    <row r="66" spans="1:11" ht="14.1" customHeight="1" x14ac:dyDescent="0.2">
      <c r="A66" s="306">
        <v>82</v>
      </c>
      <c r="B66" s="307" t="s">
        <v>299</v>
      </c>
      <c r="C66" s="308"/>
      <c r="D66" s="113">
        <v>3.1240038253108064</v>
      </c>
      <c r="E66" s="115">
        <v>98</v>
      </c>
      <c r="F66" s="114">
        <v>100</v>
      </c>
      <c r="G66" s="114">
        <v>154</v>
      </c>
      <c r="H66" s="114">
        <v>96</v>
      </c>
      <c r="I66" s="140">
        <v>162</v>
      </c>
      <c r="J66" s="115">
        <v>-64</v>
      </c>
      <c r="K66" s="116">
        <v>-39.506172839506171</v>
      </c>
    </row>
    <row r="67" spans="1:11" ht="14.1" customHeight="1" x14ac:dyDescent="0.2">
      <c r="A67" s="306" t="s">
        <v>300</v>
      </c>
      <c r="B67" s="307" t="s">
        <v>301</v>
      </c>
      <c r="C67" s="308"/>
      <c r="D67" s="113">
        <v>1.9126554032515142</v>
      </c>
      <c r="E67" s="115">
        <v>60</v>
      </c>
      <c r="F67" s="114">
        <v>75</v>
      </c>
      <c r="G67" s="114">
        <v>117</v>
      </c>
      <c r="H67" s="114">
        <v>69</v>
      </c>
      <c r="I67" s="140">
        <v>121</v>
      </c>
      <c r="J67" s="115">
        <v>-61</v>
      </c>
      <c r="K67" s="116">
        <v>-50.413223140495866</v>
      </c>
    </row>
    <row r="68" spans="1:11" ht="14.1" customHeight="1" x14ac:dyDescent="0.2">
      <c r="A68" s="306" t="s">
        <v>302</v>
      </c>
      <c r="B68" s="307" t="s">
        <v>303</v>
      </c>
      <c r="C68" s="308"/>
      <c r="D68" s="113">
        <v>0.76506216130060567</v>
      </c>
      <c r="E68" s="115">
        <v>24</v>
      </c>
      <c r="F68" s="114">
        <v>17</v>
      </c>
      <c r="G68" s="114">
        <v>22</v>
      </c>
      <c r="H68" s="114">
        <v>22</v>
      </c>
      <c r="I68" s="140">
        <v>28</v>
      </c>
      <c r="J68" s="115">
        <v>-4</v>
      </c>
      <c r="K68" s="116">
        <v>-14.285714285714286</v>
      </c>
    </row>
    <row r="69" spans="1:11" ht="14.1" customHeight="1" x14ac:dyDescent="0.2">
      <c r="A69" s="306">
        <v>83</v>
      </c>
      <c r="B69" s="307" t="s">
        <v>304</v>
      </c>
      <c r="C69" s="308"/>
      <c r="D69" s="113">
        <v>5.4829454893210077</v>
      </c>
      <c r="E69" s="115">
        <v>172</v>
      </c>
      <c r="F69" s="114">
        <v>142</v>
      </c>
      <c r="G69" s="114">
        <v>340</v>
      </c>
      <c r="H69" s="114">
        <v>137</v>
      </c>
      <c r="I69" s="140">
        <v>181</v>
      </c>
      <c r="J69" s="115">
        <v>-9</v>
      </c>
      <c r="K69" s="116">
        <v>-4.972375690607735</v>
      </c>
    </row>
    <row r="70" spans="1:11" ht="14.1" customHeight="1" x14ac:dyDescent="0.2">
      <c r="A70" s="306" t="s">
        <v>305</v>
      </c>
      <c r="B70" s="307" t="s">
        <v>306</v>
      </c>
      <c r="C70" s="308"/>
      <c r="D70" s="113">
        <v>3.6659228562320689</v>
      </c>
      <c r="E70" s="115">
        <v>115</v>
      </c>
      <c r="F70" s="114">
        <v>98</v>
      </c>
      <c r="G70" s="114">
        <v>270</v>
      </c>
      <c r="H70" s="114">
        <v>88</v>
      </c>
      <c r="I70" s="140">
        <v>131</v>
      </c>
      <c r="J70" s="115">
        <v>-16</v>
      </c>
      <c r="K70" s="116">
        <v>-12.213740458015268</v>
      </c>
    </row>
    <row r="71" spans="1:11" ht="14.1" customHeight="1" x14ac:dyDescent="0.2">
      <c r="A71" s="306"/>
      <c r="B71" s="307" t="s">
        <v>307</v>
      </c>
      <c r="C71" s="308"/>
      <c r="D71" s="113">
        <v>2.00828817341409</v>
      </c>
      <c r="E71" s="115">
        <v>63</v>
      </c>
      <c r="F71" s="114">
        <v>43</v>
      </c>
      <c r="G71" s="114">
        <v>160</v>
      </c>
      <c r="H71" s="114">
        <v>47</v>
      </c>
      <c r="I71" s="140">
        <v>67</v>
      </c>
      <c r="J71" s="115">
        <v>-4</v>
      </c>
      <c r="K71" s="116">
        <v>-5.9701492537313436</v>
      </c>
    </row>
    <row r="72" spans="1:11" ht="14.1" customHeight="1" x14ac:dyDescent="0.2">
      <c r="A72" s="306">
        <v>84</v>
      </c>
      <c r="B72" s="307" t="s">
        <v>308</v>
      </c>
      <c r="C72" s="308"/>
      <c r="D72" s="113">
        <v>0.41440867070449472</v>
      </c>
      <c r="E72" s="115">
        <v>13</v>
      </c>
      <c r="F72" s="114">
        <v>10</v>
      </c>
      <c r="G72" s="114">
        <v>78</v>
      </c>
      <c r="H72" s="114">
        <v>15</v>
      </c>
      <c r="I72" s="140">
        <v>20</v>
      </c>
      <c r="J72" s="115">
        <v>-7</v>
      </c>
      <c r="K72" s="116">
        <v>-35</v>
      </c>
    </row>
    <row r="73" spans="1:11" ht="14.1" customHeight="1" x14ac:dyDescent="0.2">
      <c r="A73" s="306" t="s">
        <v>309</v>
      </c>
      <c r="B73" s="307" t="s">
        <v>310</v>
      </c>
      <c r="C73" s="308"/>
      <c r="D73" s="113" t="s">
        <v>513</v>
      </c>
      <c r="E73" s="115" t="s">
        <v>513</v>
      </c>
      <c r="F73" s="114" t="s">
        <v>513</v>
      </c>
      <c r="G73" s="114">
        <v>45</v>
      </c>
      <c r="H73" s="114">
        <v>3</v>
      </c>
      <c r="I73" s="140">
        <v>6</v>
      </c>
      <c r="J73" s="115" t="s">
        <v>513</v>
      </c>
      <c r="K73" s="116" t="s">
        <v>513</v>
      </c>
    </row>
    <row r="74" spans="1:11" ht="14.1" customHeight="1" x14ac:dyDescent="0.2">
      <c r="A74" s="306" t="s">
        <v>311</v>
      </c>
      <c r="B74" s="307" t="s">
        <v>312</v>
      </c>
      <c r="C74" s="308"/>
      <c r="D74" s="113">
        <v>0.12751036021676762</v>
      </c>
      <c r="E74" s="115">
        <v>4</v>
      </c>
      <c r="F74" s="114">
        <v>3</v>
      </c>
      <c r="G74" s="114">
        <v>20</v>
      </c>
      <c r="H74" s="114">
        <v>4</v>
      </c>
      <c r="I74" s="140">
        <v>4</v>
      </c>
      <c r="J74" s="115">
        <v>0</v>
      </c>
      <c r="K74" s="116">
        <v>0</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v>
      </c>
      <c r="E76" s="115">
        <v>0</v>
      </c>
      <c r="F76" s="114" t="s">
        <v>513</v>
      </c>
      <c r="G76" s="114" t="s">
        <v>513</v>
      </c>
      <c r="H76" s="114">
        <v>0</v>
      </c>
      <c r="I76" s="140" t="s">
        <v>513</v>
      </c>
      <c r="J76" s="115" t="s">
        <v>513</v>
      </c>
      <c r="K76" s="116" t="s">
        <v>513</v>
      </c>
    </row>
    <row r="77" spans="1:11" ht="14.1" customHeight="1" x14ac:dyDescent="0.2">
      <c r="A77" s="306">
        <v>92</v>
      </c>
      <c r="B77" s="307" t="s">
        <v>316</v>
      </c>
      <c r="C77" s="308"/>
      <c r="D77" s="113">
        <v>0.44628626075868666</v>
      </c>
      <c r="E77" s="115">
        <v>14</v>
      </c>
      <c r="F77" s="114">
        <v>7</v>
      </c>
      <c r="G77" s="114">
        <v>5</v>
      </c>
      <c r="H77" s="114">
        <v>17</v>
      </c>
      <c r="I77" s="140">
        <v>12</v>
      </c>
      <c r="J77" s="115">
        <v>2</v>
      </c>
      <c r="K77" s="116">
        <v>16.666666666666668</v>
      </c>
    </row>
    <row r="78" spans="1:11" ht="14.1" customHeight="1" x14ac:dyDescent="0.2">
      <c r="A78" s="306">
        <v>93</v>
      </c>
      <c r="B78" s="307" t="s">
        <v>317</v>
      </c>
      <c r="C78" s="308"/>
      <c r="D78" s="113">
        <v>0.12751036021676762</v>
      </c>
      <c r="E78" s="115">
        <v>4</v>
      </c>
      <c r="F78" s="114">
        <v>3</v>
      </c>
      <c r="G78" s="114">
        <v>8</v>
      </c>
      <c r="H78" s="114" t="s">
        <v>513</v>
      </c>
      <c r="I78" s="140">
        <v>4</v>
      </c>
      <c r="J78" s="115">
        <v>0</v>
      </c>
      <c r="K78" s="116">
        <v>0</v>
      </c>
    </row>
    <row r="79" spans="1:11" ht="14.1" customHeight="1" x14ac:dyDescent="0.2">
      <c r="A79" s="306">
        <v>94</v>
      </c>
      <c r="B79" s="307" t="s">
        <v>318</v>
      </c>
      <c r="C79" s="308"/>
      <c r="D79" s="113">
        <v>0.31877590054191901</v>
      </c>
      <c r="E79" s="115">
        <v>10</v>
      </c>
      <c r="F79" s="114" t="s">
        <v>513</v>
      </c>
      <c r="G79" s="114" t="s">
        <v>513</v>
      </c>
      <c r="H79" s="114" t="s">
        <v>513</v>
      </c>
      <c r="I79" s="140" t="s">
        <v>513</v>
      </c>
      <c r="J79" s="115" t="s">
        <v>513</v>
      </c>
      <c r="K79" s="116" t="s">
        <v>513</v>
      </c>
    </row>
    <row r="80" spans="1:11" ht="14.1" customHeight="1" x14ac:dyDescent="0.2">
      <c r="A80" s="306" t="s">
        <v>319</v>
      </c>
      <c r="B80" s="307" t="s">
        <v>320</v>
      </c>
      <c r="C80" s="308"/>
      <c r="D80" s="113" t="s">
        <v>513</v>
      </c>
      <c r="E80" s="115" t="s">
        <v>513</v>
      </c>
      <c r="F80" s="114">
        <v>0</v>
      </c>
      <c r="G80" s="114" t="s">
        <v>513</v>
      </c>
      <c r="H80" s="114">
        <v>0</v>
      </c>
      <c r="I80" s="140">
        <v>0</v>
      </c>
      <c r="J80" s="115" t="s">
        <v>513</v>
      </c>
      <c r="K80" s="116" t="s">
        <v>513</v>
      </c>
    </row>
    <row r="81" spans="1:11" ht="14.1" customHeight="1" x14ac:dyDescent="0.2">
      <c r="A81" s="310" t="s">
        <v>321</v>
      </c>
      <c r="B81" s="311" t="s">
        <v>333</v>
      </c>
      <c r="C81" s="312"/>
      <c r="D81" s="125">
        <v>1.3069811922218679</v>
      </c>
      <c r="E81" s="143">
        <v>41</v>
      </c>
      <c r="F81" s="144">
        <v>30</v>
      </c>
      <c r="G81" s="144">
        <v>87</v>
      </c>
      <c r="H81" s="144">
        <v>31</v>
      </c>
      <c r="I81" s="145">
        <v>31</v>
      </c>
      <c r="J81" s="143">
        <v>10</v>
      </c>
      <c r="K81" s="146">
        <v>32.258064516129032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41720</v>
      </c>
      <c r="C10" s="114">
        <v>22686</v>
      </c>
      <c r="D10" s="114">
        <v>19034</v>
      </c>
      <c r="E10" s="114">
        <v>31207</v>
      </c>
      <c r="F10" s="114">
        <v>8846</v>
      </c>
      <c r="G10" s="114">
        <v>5712</v>
      </c>
      <c r="H10" s="114">
        <v>11814</v>
      </c>
      <c r="I10" s="115">
        <v>12116</v>
      </c>
      <c r="J10" s="114">
        <v>8473</v>
      </c>
      <c r="K10" s="114">
        <v>3643</v>
      </c>
      <c r="L10" s="423">
        <v>2119</v>
      </c>
      <c r="M10" s="424">
        <v>2397</v>
      </c>
    </row>
    <row r="11" spans="1:13" ht="11.1" customHeight="1" x14ac:dyDescent="0.2">
      <c r="A11" s="422" t="s">
        <v>387</v>
      </c>
      <c r="B11" s="115">
        <v>41909</v>
      </c>
      <c r="C11" s="114">
        <v>22913</v>
      </c>
      <c r="D11" s="114">
        <v>18996</v>
      </c>
      <c r="E11" s="114">
        <v>31349</v>
      </c>
      <c r="F11" s="114">
        <v>8911</v>
      </c>
      <c r="G11" s="114">
        <v>5589</v>
      </c>
      <c r="H11" s="114">
        <v>12095</v>
      </c>
      <c r="I11" s="115">
        <v>12300</v>
      </c>
      <c r="J11" s="114">
        <v>8504</v>
      </c>
      <c r="K11" s="114">
        <v>3796</v>
      </c>
      <c r="L11" s="423">
        <v>2111</v>
      </c>
      <c r="M11" s="424">
        <v>1934</v>
      </c>
    </row>
    <row r="12" spans="1:13" ht="11.1" customHeight="1" x14ac:dyDescent="0.2">
      <c r="A12" s="422" t="s">
        <v>388</v>
      </c>
      <c r="B12" s="115">
        <v>42800</v>
      </c>
      <c r="C12" s="114">
        <v>23455</v>
      </c>
      <c r="D12" s="114">
        <v>19345</v>
      </c>
      <c r="E12" s="114">
        <v>32070</v>
      </c>
      <c r="F12" s="114">
        <v>9088</v>
      </c>
      <c r="G12" s="114">
        <v>6103</v>
      </c>
      <c r="H12" s="114">
        <v>12307</v>
      </c>
      <c r="I12" s="115">
        <v>12379</v>
      </c>
      <c r="J12" s="114">
        <v>8541</v>
      </c>
      <c r="K12" s="114">
        <v>3838</v>
      </c>
      <c r="L12" s="423">
        <v>4149</v>
      </c>
      <c r="M12" s="424">
        <v>3461</v>
      </c>
    </row>
    <row r="13" spans="1:13" s="110" customFormat="1" ht="11.1" customHeight="1" x14ac:dyDescent="0.2">
      <c r="A13" s="422" t="s">
        <v>389</v>
      </c>
      <c r="B13" s="115">
        <v>42236</v>
      </c>
      <c r="C13" s="114">
        <v>22921</v>
      </c>
      <c r="D13" s="114">
        <v>19315</v>
      </c>
      <c r="E13" s="114">
        <v>31399</v>
      </c>
      <c r="F13" s="114">
        <v>9176</v>
      </c>
      <c r="G13" s="114">
        <v>5720</v>
      </c>
      <c r="H13" s="114">
        <v>12375</v>
      </c>
      <c r="I13" s="115">
        <v>12352</v>
      </c>
      <c r="J13" s="114">
        <v>8520</v>
      </c>
      <c r="K13" s="114">
        <v>3832</v>
      </c>
      <c r="L13" s="423">
        <v>2957</v>
      </c>
      <c r="M13" s="424">
        <v>3634</v>
      </c>
    </row>
    <row r="14" spans="1:13" ht="15" customHeight="1" x14ac:dyDescent="0.2">
      <c r="A14" s="422" t="s">
        <v>390</v>
      </c>
      <c r="B14" s="115">
        <v>42513</v>
      </c>
      <c r="C14" s="114">
        <v>23116</v>
      </c>
      <c r="D14" s="114">
        <v>19397</v>
      </c>
      <c r="E14" s="114">
        <v>30592</v>
      </c>
      <c r="F14" s="114">
        <v>10431</v>
      </c>
      <c r="G14" s="114">
        <v>5552</v>
      </c>
      <c r="H14" s="114">
        <v>12656</v>
      </c>
      <c r="I14" s="115">
        <v>12241</v>
      </c>
      <c r="J14" s="114">
        <v>8389</v>
      </c>
      <c r="K14" s="114">
        <v>3852</v>
      </c>
      <c r="L14" s="423">
        <v>3236</v>
      </c>
      <c r="M14" s="424">
        <v>3011</v>
      </c>
    </row>
    <row r="15" spans="1:13" ht="11.1" customHeight="1" x14ac:dyDescent="0.2">
      <c r="A15" s="422" t="s">
        <v>387</v>
      </c>
      <c r="B15" s="115">
        <v>43008</v>
      </c>
      <c r="C15" s="114">
        <v>23465</v>
      </c>
      <c r="D15" s="114">
        <v>19543</v>
      </c>
      <c r="E15" s="114">
        <v>30895</v>
      </c>
      <c r="F15" s="114">
        <v>10701</v>
      </c>
      <c r="G15" s="114">
        <v>5459</v>
      </c>
      <c r="H15" s="114">
        <v>13009</v>
      </c>
      <c r="I15" s="115">
        <v>12345</v>
      </c>
      <c r="J15" s="114">
        <v>8401</v>
      </c>
      <c r="K15" s="114">
        <v>3944</v>
      </c>
      <c r="L15" s="423">
        <v>2421</v>
      </c>
      <c r="M15" s="424">
        <v>2049</v>
      </c>
    </row>
    <row r="16" spans="1:13" ht="11.1" customHeight="1" x14ac:dyDescent="0.2">
      <c r="A16" s="422" t="s">
        <v>388</v>
      </c>
      <c r="B16" s="115">
        <v>43643</v>
      </c>
      <c r="C16" s="114">
        <v>23885</v>
      </c>
      <c r="D16" s="114">
        <v>19758</v>
      </c>
      <c r="E16" s="114">
        <v>31342</v>
      </c>
      <c r="F16" s="114">
        <v>10812</v>
      </c>
      <c r="G16" s="114">
        <v>5914</v>
      </c>
      <c r="H16" s="114">
        <v>13173</v>
      </c>
      <c r="I16" s="115">
        <v>12601</v>
      </c>
      <c r="J16" s="114">
        <v>8455</v>
      </c>
      <c r="K16" s="114">
        <v>4146</v>
      </c>
      <c r="L16" s="423">
        <v>4137</v>
      </c>
      <c r="M16" s="424">
        <v>3608</v>
      </c>
    </row>
    <row r="17" spans="1:13" s="110" customFormat="1" ht="11.1" customHeight="1" x14ac:dyDescent="0.2">
      <c r="A17" s="422" t="s">
        <v>389</v>
      </c>
      <c r="B17" s="115">
        <v>43308</v>
      </c>
      <c r="C17" s="114">
        <v>23494</v>
      </c>
      <c r="D17" s="114">
        <v>19814</v>
      </c>
      <c r="E17" s="114">
        <v>32336</v>
      </c>
      <c r="F17" s="114">
        <v>10904</v>
      </c>
      <c r="G17" s="114">
        <v>5721</v>
      </c>
      <c r="H17" s="114">
        <v>13284</v>
      </c>
      <c r="I17" s="115">
        <v>12607</v>
      </c>
      <c r="J17" s="114">
        <v>8434</v>
      </c>
      <c r="K17" s="114">
        <v>4173</v>
      </c>
      <c r="L17" s="423">
        <v>2010</v>
      </c>
      <c r="M17" s="424">
        <v>2434</v>
      </c>
    </row>
    <row r="18" spans="1:13" ht="15" customHeight="1" x14ac:dyDescent="0.2">
      <c r="A18" s="422" t="s">
        <v>391</v>
      </c>
      <c r="B18" s="115">
        <v>43486</v>
      </c>
      <c r="C18" s="114">
        <v>23618</v>
      </c>
      <c r="D18" s="114">
        <v>19868</v>
      </c>
      <c r="E18" s="114">
        <v>32160</v>
      </c>
      <c r="F18" s="114">
        <v>11228</v>
      </c>
      <c r="G18" s="114">
        <v>5644</v>
      </c>
      <c r="H18" s="114">
        <v>13489</v>
      </c>
      <c r="I18" s="115">
        <v>12349</v>
      </c>
      <c r="J18" s="114">
        <v>8257</v>
      </c>
      <c r="K18" s="114">
        <v>4092</v>
      </c>
      <c r="L18" s="423">
        <v>2752</v>
      </c>
      <c r="M18" s="424">
        <v>2637</v>
      </c>
    </row>
    <row r="19" spans="1:13" ht="11.1" customHeight="1" x14ac:dyDescent="0.2">
      <c r="A19" s="422" t="s">
        <v>387</v>
      </c>
      <c r="B19" s="115">
        <v>43584</v>
      </c>
      <c r="C19" s="114">
        <v>23691</v>
      </c>
      <c r="D19" s="114">
        <v>19893</v>
      </c>
      <c r="E19" s="114">
        <v>32179</v>
      </c>
      <c r="F19" s="114">
        <v>11293</v>
      </c>
      <c r="G19" s="114">
        <v>5510</v>
      </c>
      <c r="H19" s="114">
        <v>13759</v>
      </c>
      <c r="I19" s="115">
        <v>12544</v>
      </c>
      <c r="J19" s="114">
        <v>8352</v>
      </c>
      <c r="K19" s="114">
        <v>4192</v>
      </c>
      <c r="L19" s="423">
        <v>2161</v>
      </c>
      <c r="M19" s="424">
        <v>2131</v>
      </c>
    </row>
    <row r="20" spans="1:13" ht="11.1" customHeight="1" x14ac:dyDescent="0.2">
      <c r="A20" s="422" t="s">
        <v>388</v>
      </c>
      <c r="B20" s="115">
        <v>44055</v>
      </c>
      <c r="C20" s="114">
        <v>23969</v>
      </c>
      <c r="D20" s="114">
        <v>20086</v>
      </c>
      <c r="E20" s="114">
        <v>32448</v>
      </c>
      <c r="F20" s="114">
        <v>11378</v>
      </c>
      <c r="G20" s="114">
        <v>5924</v>
      </c>
      <c r="H20" s="114">
        <v>13895</v>
      </c>
      <c r="I20" s="115">
        <v>12705</v>
      </c>
      <c r="J20" s="114">
        <v>8345</v>
      </c>
      <c r="K20" s="114">
        <v>4360</v>
      </c>
      <c r="L20" s="423">
        <v>3790</v>
      </c>
      <c r="M20" s="424">
        <v>3348</v>
      </c>
    </row>
    <row r="21" spans="1:13" s="110" customFormat="1" ht="11.1" customHeight="1" x14ac:dyDescent="0.2">
      <c r="A21" s="422" t="s">
        <v>389</v>
      </c>
      <c r="B21" s="115">
        <v>43613</v>
      </c>
      <c r="C21" s="114">
        <v>23570</v>
      </c>
      <c r="D21" s="114">
        <v>20043</v>
      </c>
      <c r="E21" s="114">
        <v>32268</v>
      </c>
      <c r="F21" s="114">
        <v>11299</v>
      </c>
      <c r="G21" s="114">
        <v>5751</v>
      </c>
      <c r="H21" s="114">
        <v>13978</v>
      </c>
      <c r="I21" s="115">
        <v>12672</v>
      </c>
      <c r="J21" s="114">
        <v>8335</v>
      </c>
      <c r="K21" s="114">
        <v>4337</v>
      </c>
      <c r="L21" s="423">
        <v>1898</v>
      </c>
      <c r="M21" s="424">
        <v>2515</v>
      </c>
    </row>
    <row r="22" spans="1:13" ht="15" customHeight="1" x14ac:dyDescent="0.2">
      <c r="A22" s="422" t="s">
        <v>392</v>
      </c>
      <c r="B22" s="115">
        <v>43605</v>
      </c>
      <c r="C22" s="114">
        <v>23636</v>
      </c>
      <c r="D22" s="114">
        <v>19969</v>
      </c>
      <c r="E22" s="114">
        <v>32049</v>
      </c>
      <c r="F22" s="114">
        <v>11320</v>
      </c>
      <c r="G22" s="114">
        <v>5522</v>
      </c>
      <c r="H22" s="114">
        <v>14140</v>
      </c>
      <c r="I22" s="115">
        <v>12496</v>
      </c>
      <c r="J22" s="114">
        <v>8269</v>
      </c>
      <c r="K22" s="114">
        <v>4227</v>
      </c>
      <c r="L22" s="423">
        <v>2663</v>
      </c>
      <c r="M22" s="424">
        <v>2727</v>
      </c>
    </row>
    <row r="23" spans="1:13" ht="11.1" customHeight="1" x14ac:dyDescent="0.2">
      <c r="A23" s="422" t="s">
        <v>387</v>
      </c>
      <c r="B23" s="115">
        <v>43714</v>
      </c>
      <c r="C23" s="114">
        <v>23763</v>
      </c>
      <c r="D23" s="114">
        <v>19951</v>
      </c>
      <c r="E23" s="114">
        <v>32053</v>
      </c>
      <c r="F23" s="114">
        <v>11424</v>
      </c>
      <c r="G23" s="114">
        <v>5353</v>
      </c>
      <c r="H23" s="114">
        <v>14397</v>
      </c>
      <c r="I23" s="115">
        <v>12604</v>
      </c>
      <c r="J23" s="114">
        <v>8335</v>
      </c>
      <c r="K23" s="114">
        <v>4269</v>
      </c>
      <c r="L23" s="423">
        <v>2189</v>
      </c>
      <c r="M23" s="424">
        <v>2139</v>
      </c>
    </row>
    <row r="24" spans="1:13" ht="11.1" customHeight="1" x14ac:dyDescent="0.2">
      <c r="A24" s="422" t="s">
        <v>388</v>
      </c>
      <c r="B24" s="115">
        <v>44588</v>
      </c>
      <c r="C24" s="114">
        <v>24288</v>
      </c>
      <c r="D24" s="114">
        <v>20300</v>
      </c>
      <c r="E24" s="114">
        <v>31656</v>
      </c>
      <c r="F24" s="114">
        <v>11476</v>
      </c>
      <c r="G24" s="114">
        <v>5824</v>
      </c>
      <c r="H24" s="114">
        <v>14761</v>
      </c>
      <c r="I24" s="115">
        <v>12718</v>
      </c>
      <c r="J24" s="114">
        <v>8259</v>
      </c>
      <c r="K24" s="114">
        <v>4459</v>
      </c>
      <c r="L24" s="423">
        <v>3917</v>
      </c>
      <c r="M24" s="424">
        <v>3401</v>
      </c>
    </row>
    <row r="25" spans="1:13" s="110" customFormat="1" ht="11.1" customHeight="1" x14ac:dyDescent="0.2">
      <c r="A25" s="422" t="s">
        <v>389</v>
      </c>
      <c r="B25" s="115">
        <v>44222</v>
      </c>
      <c r="C25" s="114">
        <v>23965</v>
      </c>
      <c r="D25" s="114">
        <v>20257</v>
      </c>
      <c r="E25" s="114">
        <v>31262</v>
      </c>
      <c r="F25" s="114">
        <v>11512</v>
      </c>
      <c r="G25" s="114">
        <v>5657</v>
      </c>
      <c r="H25" s="114">
        <v>14873</v>
      </c>
      <c r="I25" s="115">
        <v>12710</v>
      </c>
      <c r="J25" s="114">
        <v>8257</v>
      </c>
      <c r="K25" s="114">
        <v>4453</v>
      </c>
      <c r="L25" s="423">
        <v>2064</v>
      </c>
      <c r="M25" s="424">
        <v>2451</v>
      </c>
    </row>
    <row r="26" spans="1:13" ht="15" customHeight="1" x14ac:dyDescent="0.2">
      <c r="A26" s="422" t="s">
        <v>393</v>
      </c>
      <c r="B26" s="115">
        <v>44235</v>
      </c>
      <c r="C26" s="114">
        <v>24002</v>
      </c>
      <c r="D26" s="114">
        <v>20233</v>
      </c>
      <c r="E26" s="114">
        <v>31272</v>
      </c>
      <c r="F26" s="114">
        <v>11510</v>
      </c>
      <c r="G26" s="114">
        <v>5513</v>
      </c>
      <c r="H26" s="114">
        <v>15019</v>
      </c>
      <c r="I26" s="115">
        <v>12501</v>
      </c>
      <c r="J26" s="114">
        <v>8193</v>
      </c>
      <c r="K26" s="114">
        <v>4308</v>
      </c>
      <c r="L26" s="423">
        <v>3858</v>
      </c>
      <c r="M26" s="424">
        <v>3838</v>
      </c>
    </row>
    <row r="27" spans="1:13" ht="11.1" customHeight="1" x14ac:dyDescent="0.2">
      <c r="A27" s="422" t="s">
        <v>387</v>
      </c>
      <c r="B27" s="115">
        <v>44576</v>
      </c>
      <c r="C27" s="114">
        <v>24292</v>
      </c>
      <c r="D27" s="114">
        <v>20284</v>
      </c>
      <c r="E27" s="114">
        <v>31535</v>
      </c>
      <c r="F27" s="114">
        <v>11632</v>
      </c>
      <c r="G27" s="114">
        <v>5485</v>
      </c>
      <c r="H27" s="114">
        <v>15314</v>
      </c>
      <c r="I27" s="115">
        <v>12769</v>
      </c>
      <c r="J27" s="114">
        <v>8376</v>
      </c>
      <c r="K27" s="114">
        <v>4393</v>
      </c>
      <c r="L27" s="423">
        <v>2265</v>
      </c>
      <c r="M27" s="424">
        <v>2022</v>
      </c>
    </row>
    <row r="28" spans="1:13" ht="11.1" customHeight="1" x14ac:dyDescent="0.2">
      <c r="A28" s="422" t="s">
        <v>388</v>
      </c>
      <c r="B28" s="115">
        <v>44986</v>
      </c>
      <c r="C28" s="114">
        <v>24500</v>
      </c>
      <c r="D28" s="114">
        <v>20486</v>
      </c>
      <c r="E28" s="114">
        <v>33123</v>
      </c>
      <c r="F28" s="114">
        <v>11731</v>
      </c>
      <c r="G28" s="114">
        <v>5893</v>
      </c>
      <c r="H28" s="114">
        <v>15255</v>
      </c>
      <c r="I28" s="115">
        <v>12873</v>
      </c>
      <c r="J28" s="114">
        <v>8300</v>
      </c>
      <c r="K28" s="114">
        <v>4573</v>
      </c>
      <c r="L28" s="423">
        <v>4305</v>
      </c>
      <c r="M28" s="424">
        <v>3762</v>
      </c>
    </row>
    <row r="29" spans="1:13" s="110" customFormat="1" ht="11.1" customHeight="1" x14ac:dyDescent="0.2">
      <c r="A29" s="422" t="s">
        <v>389</v>
      </c>
      <c r="B29" s="115">
        <v>44457</v>
      </c>
      <c r="C29" s="114">
        <v>24098</v>
      </c>
      <c r="D29" s="114">
        <v>20359</v>
      </c>
      <c r="E29" s="114">
        <v>32648</v>
      </c>
      <c r="F29" s="114">
        <v>11732</v>
      </c>
      <c r="G29" s="114">
        <v>5668</v>
      </c>
      <c r="H29" s="114">
        <v>15261</v>
      </c>
      <c r="I29" s="115">
        <v>12824</v>
      </c>
      <c r="J29" s="114">
        <v>8273</v>
      </c>
      <c r="K29" s="114">
        <v>4551</v>
      </c>
      <c r="L29" s="423">
        <v>2032</v>
      </c>
      <c r="M29" s="424">
        <v>2537</v>
      </c>
    </row>
    <row r="30" spans="1:13" ht="15" customHeight="1" x14ac:dyDescent="0.2">
      <c r="A30" s="422" t="s">
        <v>394</v>
      </c>
      <c r="B30" s="115">
        <v>44747</v>
      </c>
      <c r="C30" s="114">
        <v>24265</v>
      </c>
      <c r="D30" s="114">
        <v>20482</v>
      </c>
      <c r="E30" s="114">
        <v>32653</v>
      </c>
      <c r="F30" s="114">
        <v>12028</v>
      </c>
      <c r="G30" s="114">
        <v>5535</v>
      </c>
      <c r="H30" s="114">
        <v>15473</v>
      </c>
      <c r="I30" s="115">
        <v>12402</v>
      </c>
      <c r="J30" s="114">
        <v>7973</v>
      </c>
      <c r="K30" s="114">
        <v>4429</v>
      </c>
      <c r="L30" s="423">
        <v>3643</v>
      </c>
      <c r="M30" s="424">
        <v>3375</v>
      </c>
    </row>
    <row r="31" spans="1:13" ht="11.1" customHeight="1" x14ac:dyDescent="0.2">
      <c r="A31" s="422" t="s">
        <v>387</v>
      </c>
      <c r="B31" s="115">
        <v>45059</v>
      </c>
      <c r="C31" s="114">
        <v>24496</v>
      </c>
      <c r="D31" s="114">
        <v>20563</v>
      </c>
      <c r="E31" s="114">
        <v>32822</v>
      </c>
      <c r="F31" s="114">
        <v>12179</v>
      </c>
      <c r="G31" s="114">
        <v>5398</v>
      </c>
      <c r="H31" s="114">
        <v>15677</v>
      </c>
      <c r="I31" s="115">
        <v>12529</v>
      </c>
      <c r="J31" s="114">
        <v>8005</v>
      </c>
      <c r="K31" s="114">
        <v>4524</v>
      </c>
      <c r="L31" s="423">
        <v>2365</v>
      </c>
      <c r="M31" s="424">
        <v>2112</v>
      </c>
    </row>
    <row r="32" spans="1:13" ht="11.1" customHeight="1" x14ac:dyDescent="0.2">
      <c r="A32" s="422" t="s">
        <v>388</v>
      </c>
      <c r="B32" s="115">
        <v>45834</v>
      </c>
      <c r="C32" s="114">
        <v>24958</v>
      </c>
      <c r="D32" s="114">
        <v>20876</v>
      </c>
      <c r="E32" s="114">
        <v>33495</v>
      </c>
      <c r="F32" s="114">
        <v>12315</v>
      </c>
      <c r="G32" s="114">
        <v>5898</v>
      </c>
      <c r="H32" s="114">
        <v>15787</v>
      </c>
      <c r="I32" s="115">
        <v>12561</v>
      </c>
      <c r="J32" s="114">
        <v>7924</v>
      </c>
      <c r="K32" s="114">
        <v>4637</v>
      </c>
      <c r="L32" s="423">
        <v>4497</v>
      </c>
      <c r="M32" s="424">
        <v>3800</v>
      </c>
    </row>
    <row r="33" spans="1:13" s="110" customFormat="1" ht="11.1" customHeight="1" x14ac:dyDescent="0.2">
      <c r="A33" s="422" t="s">
        <v>389</v>
      </c>
      <c r="B33" s="115">
        <v>45309</v>
      </c>
      <c r="C33" s="114">
        <v>24561</v>
      </c>
      <c r="D33" s="114">
        <v>20748</v>
      </c>
      <c r="E33" s="114">
        <v>32986</v>
      </c>
      <c r="F33" s="114">
        <v>12310</v>
      </c>
      <c r="G33" s="114">
        <v>5709</v>
      </c>
      <c r="H33" s="114">
        <v>15739</v>
      </c>
      <c r="I33" s="115">
        <v>12408</v>
      </c>
      <c r="J33" s="114">
        <v>7873</v>
      </c>
      <c r="K33" s="114">
        <v>4535</v>
      </c>
      <c r="L33" s="423">
        <v>2202</v>
      </c>
      <c r="M33" s="424">
        <v>2784</v>
      </c>
    </row>
    <row r="34" spans="1:13" ht="15" customHeight="1" x14ac:dyDescent="0.2">
      <c r="A34" s="422" t="s">
        <v>395</v>
      </c>
      <c r="B34" s="115">
        <v>45320</v>
      </c>
      <c r="C34" s="114">
        <v>24605</v>
      </c>
      <c r="D34" s="114">
        <v>20715</v>
      </c>
      <c r="E34" s="114">
        <v>33004</v>
      </c>
      <c r="F34" s="114">
        <v>12311</v>
      </c>
      <c r="G34" s="114">
        <v>5474</v>
      </c>
      <c r="H34" s="114">
        <v>15943</v>
      </c>
      <c r="I34" s="115">
        <v>12187</v>
      </c>
      <c r="J34" s="114">
        <v>7745</v>
      </c>
      <c r="K34" s="114">
        <v>4442</v>
      </c>
      <c r="L34" s="423">
        <v>2776</v>
      </c>
      <c r="M34" s="424">
        <v>2771</v>
      </c>
    </row>
    <row r="35" spans="1:13" ht="11.1" customHeight="1" x14ac:dyDescent="0.2">
      <c r="A35" s="422" t="s">
        <v>387</v>
      </c>
      <c r="B35" s="115">
        <v>45409</v>
      </c>
      <c r="C35" s="114">
        <v>24716</v>
      </c>
      <c r="D35" s="114">
        <v>20693</v>
      </c>
      <c r="E35" s="114">
        <v>32977</v>
      </c>
      <c r="F35" s="114">
        <v>12430</v>
      </c>
      <c r="G35" s="114">
        <v>5286</v>
      </c>
      <c r="H35" s="114">
        <v>16193</v>
      </c>
      <c r="I35" s="115">
        <v>12360</v>
      </c>
      <c r="J35" s="114">
        <v>7840</v>
      </c>
      <c r="K35" s="114">
        <v>4520</v>
      </c>
      <c r="L35" s="423">
        <v>2349</v>
      </c>
      <c r="M35" s="424">
        <v>2308</v>
      </c>
    </row>
    <row r="36" spans="1:13" ht="11.1" customHeight="1" x14ac:dyDescent="0.2">
      <c r="A36" s="422" t="s">
        <v>388</v>
      </c>
      <c r="B36" s="115">
        <v>46293</v>
      </c>
      <c r="C36" s="114">
        <v>25295</v>
      </c>
      <c r="D36" s="114">
        <v>20998</v>
      </c>
      <c r="E36" s="114">
        <v>33738</v>
      </c>
      <c r="F36" s="114">
        <v>12554</v>
      </c>
      <c r="G36" s="114">
        <v>5870</v>
      </c>
      <c r="H36" s="114">
        <v>16377</v>
      </c>
      <c r="I36" s="115">
        <v>12438</v>
      </c>
      <c r="J36" s="114">
        <v>7775</v>
      </c>
      <c r="K36" s="114">
        <v>4663</v>
      </c>
      <c r="L36" s="423">
        <v>4534</v>
      </c>
      <c r="M36" s="424">
        <v>3942</v>
      </c>
    </row>
    <row r="37" spans="1:13" s="110" customFormat="1" ht="11.1" customHeight="1" x14ac:dyDescent="0.2">
      <c r="A37" s="422" t="s">
        <v>389</v>
      </c>
      <c r="B37" s="115">
        <v>45851</v>
      </c>
      <c r="C37" s="114">
        <v>24908</v>
      </c>
      <c r="D37" s="114">
        <v>20943</v>
      </c>
      <c r="E37" s="114">
        <v>33273</v>
      </c>
      <c r="F37" s="114">
        <v>12578</v>
      </c>
      <c r="G37" s="114">
        <v>5667</v>
      </c>
      <c r="H37" s="114">
        <v>16360</v>
      </c>
      <c r="I37" s="115">
        <v>12403</v>
      </c>
      <c r="J37" s="114">
        <v>7793</v>
      </c>
      <c r="K37" s="114">
        <v>4610</v>
      </c>
      <c r="L37" s="423">
        <v>2376</v>
      </c>
      <c r="M37" s="424">
        <v>2860</v>
      </c>
    </row>
    <row r="38" spans="1:13" ht="15" customHeight="1" x14ac:dyDescent="0.2">
      <c r="A38" s="425" t="s">
        <v>396</v>
      </c>
      <c r="B38" s="115">
        <v>45928</v>
      </c>
      <c r="C38" s="114">
        <v>24992</v>
      </c>
      <c r="D38" s="114">
        <v>20936</v>
      </c>
      <c r="E38" s="114">
        <v>33255</v>
      </c>
      <c r="F38" s="114">
        <v>12673</v>
      </c>
      <c r="G38" s="114">
        <v>5563</v>
      </c>
      <c r="H38" s="114">
        <v>16493</v>
      </c>
      <c r="I38" s="115">
        <v>12230</v>
      </c>
      <c r="J38" s="114">
        <v>7663</v>
      </c>
      <c r="K38" s="114">
        <v>4567</v>
      </c>
      <c r="L38" s="423">
        <v>2963</v>
      </c>
      <c r="M38" s="424">
        <v>2887</v>
      </c>
    </row>
    <row r="39" spans="1:13" ht="11.1" customHeight="1" x14ac:dyDescent="0.2">
      <c r="A39" s="422" t="s">
        <v>387</v>
      </c>
      <c r="B39" s="115">
        <v>46003</v>
      </c>
      <c r="C39" s="114">
        <v>25117</v>
      </c>
      <c r="D39" s="114">
        <v>20886</v>
      </c>
      <c r="E39" s="114">
        <v>33227</v>
      </c>
      <c r="F39" s="114">
        <v>12776</v>
      </c>
      <c r="G39" s="114">
        <v>5390</v>
      </c>
      <c r="H39" s="114">
        <v>16691</v>
      </c>
      <c r="I39" s="115">
        <v>12540</v>
      </c>
      <c r="J39" s="114">
        <v>7831</v>
      </c>
      <c r="K39" s="114">
        <v>4709</v>
      </c>
      <c r="L39" s="423">
        <v>2705</v>
      </c>
      <c r="M39" s="424">
        <v>2611</v>
      </c>
    </row>
    <row r="40" spans="1:13" ht="11.1" customHeight="1" x14ac:dyDescent="0.2">
      <c r="A40" s="425" t="s">
        <v>388</v>
      </c>
      <c r="B40" s="115">
        <v>46909</v>
      </c>
      <c r="C40" s="114">
        <v>25660</v>
      </c>
      <c r="D40" s="114">
        <v>21249</v>
      </c>
      <c r="E40" s="114">
        <v>34017</v>
      </c>
      <c r="F40" s="114">
        <v>12892</v>
      </c>
      <c r="G40" s="114">
        <v>5951</v>
      </c>
      <c r="H40" s="114">
        <v>16890</v>
      </c>
      <c r="I40" s="115">
        <v>12642</v>
      </c>
      <c r="J40" s="114">
        <v>7723</v>
      </c>
      <c r="K40" s="114">
        <v>4919</v>
      </c>
      <c r="L40" s="423">
        <v>4329</v>
      </c>
      <c r="M40" s="424">
        <v>3640</v>
      </c>
    </row>
    <row r="41" spans="1:13" s="110" customFormat="1" ht="11.1" customHeight="1" x14ac:dyDescent="0.2">
      <c r="A41" s="422" t="s">
        <v>389</v>
      </c>
      <c r="B41" s="115">
        <v>46578</v>
      </c>
      <c r="C41" s="114">
        <v>25324</v>
      </c>
      <c r="D41" s="114">
        <v>21254</v>
      </c>
      <c r="E41" s="114">
        <v>33654</v>
      </c>
      <c r="F41" s="114">
        <v>12924</v>
      </c>
      <c r="G41" s="114">
        <v>5820</v>
      </c>
      <c r="H41" s="114">
        <v>16841</v>
      </c>
      <c r="I41" s="115">
        <v>12590</v>
      </c>
      <c r="J41" s="114">
        <v>7697</v>
      </c>
      <c r="K41" s="114">
        <v>4893</v>
      </c>
      <c r="L41" s="423">
        <v>2542</v>
      </c>
      <c r="M41" s="424">
        <v>2892</v>
      </c>
    </row>
    <row r="42" spans="1:13" ht="15" customHeight="1" x14ac:dyDescent="0.2">
      <c r="A42" s="422" t="s">
        <v>397</v>
      </c>
      <c r="B42" s="115">
        <v>46629</v>
      </c>
      <c r="C42" s="114">
        <v>25357</v>
      </c>
      <c r="D42" s="114">
        <v>21272</v>
      </c>
      <c r="E42" s="114">
        <v>33580</v>
      </c>
      <c r="F42" s="114">
        <v>13049</v>
      </c>
      <c r="G42" s="114">
        <v>5685</v>
      </c>
      <c r="H42" s="114">
        <v>16967</v>
      </c>
      <c r="I42" s="115">
        <v>12460</v>
      </c>
      <c r="J42" s="114">
        <v>7566</v>
      </c>
      <c r="K42" s="114">
        <v>4894</v>
      </c>
      <c r="L42" s="423">
        <v>3207</v>
      </c>
      <c r="M42" s="424">
        <v>3172</v>
      </c>
    </row>
    <row r="43" spans="1:13" ht="11.1" customHeight="1" x14ac:dyDescent="0.2">
      <c r="A43" s="422" t="s">
        <v>387</v>
      </c>
      <c r="B43" s="115">
        <v>46767</v>
      </c>
      <c r="C43" s="114">
        <v>25438</v>
      </c>
      <c r="D43" s="114">
        <v>21329</v>
      </c>
      <c r="E43" s="114">
        <v>33572</v>
      </c>
      <c r="F43" s="114">
        <v>13195</v>
      </c>
      <c r="G43" s="114">
        <v>5515</v>
      </c>
      <c r="H43" s="114">
        <v>17131</v>
      </c>
      <c r="I43" s="115">
        <v>12688</v>
      </c>
      <c r="J43" s="114">
        <v>7653</v>
      </c>
      <c r="K43" s="114">
        <v>5035</v>
      </c>
      <c r="L43" s="423">
        <v>2790</v>
      </c>
      <c r="M43" s="424">
        <v>2686</v>
      </c>
    </row>
    <row r="44" spans="1:13" ht="11.1" customHeight="1" x14ac:dyDescent="0.2">
      <c r="A44" s="422" t="s">
        <v>388</v>
      </c>
      <c r="B44" s="115">
        <v>47030</v>
      </c>
      <c r="C44" s="114">
        <v>25525</v>
      </c>
      <c r="D44" s="114">
        <v>21505</v>
      </c>
      <c r="E44" s="114">
        <v>33920</v>
      </c>
      <c r="F44" s="114">
        <v>13110</v>
      </c>
      <c r="G44" s="114">
        <v>5890</v>
      </c>
      <c r="H44" s="114">
        <v>17113</v>
      </c>
      <c r="I44" s="115">
        <v>12742</v>
      </c>
      <c r="J44" s="114">
        <v>7583</v>
      </c>
      <c r="K44" s="114">
        <v>5159</v>
      </c>
      <c r="L44" s="423">
        <v>4408</v>
      </c>
      <c r="M44" s="424">
        <v>4367</v>
      </c>
    </row>
    <row r="45" spans="1:13" s="110" customFormat="1" ht="11.1" customHeight="1" x14ac:dyDescent="0.2">
      <c r="A45" s="422" t="s">
        <v>389</v>
      </c>
      <c r="B45" s="115">
        <v>46561</v>
      </c>
      <c r="C45" s="114">
        <v>25135</v>
      </c>
      <c r="D45" s="114">
        <v>21426</v>
      </c>
      <c r="E45" s="114">
        <v>33422</v>
      </c>
      <c r="F45" s="114">
        <v>13139</v>
      </c>
      <c r="G45" s="114">
        <v>5773</v>
      </c>
      <c r="H45" s="114">
        <v>17126</v>
      </c>
      <c r="I45" s="115">
        <v>12670</v>
      </c>
      <c r="J45" s="114">
        <v>7568</v>
      </c>
      <c r="K45" s="114">
        <v>5102</v>
      </c>
      <c r="L45" s="423">
        <v>2577</v>
      </c>
      <c r="M45" s="424">
        <v>3082</v>
      </c>
    </row>
    <row r="46" spans="1:13" ht="15" customHeight="1" x14ac:dyDescent="0.2">
      <c r="A46" s="422" t="s">
        <v>398</v>
      </c>
      <c r="B46" s="115">
        <v>46464</v>
      </c>
      <c r="C46" s="114">
        <v>25098</v>
      </c>
      <c r="D46" s="114">
        <v>21366</v>
      </c>
      <c r="E46" s="114">
        <v>33317</v>
      </c>
      <c r="F46" s="114">
        <v>13147</v>
      </c>
      <c r="G46" s="114">
        <v>5574</v>
      </c>
      <c r="H46" s="114">
        <v>17199</v>
      </c>
      <c r="I46" s="115">
        <v>12598</v>
      </c>
      <c r="J46" s="114">
        <v>7470</v>
      </c>
      <c r="K46" s="114">
        <v>5128</v>
      </c>
      <c r="L46" s="423">
        <v>3555</v>
      </c>
      <c r="M46" s="424">
        <v>3523</v>
      </c>
    </row>
    <row r="47" spans="1:13" ht="11.1" customHeight="1" x14ac:dyDescent="0.2">
      <c r="A47" s="422" t="s">
        <v>387</v>
      </c>
      <c r="B47" s="115">
        <v>46597</v>
      </c>
      <c r="C47" s="114">
        <v>25158</v>
      </c>
      <c r="D47" s="114">
        <v>21439</v>
      </c>
      <c r="E47" s="114">
        <v>33328</v>
      </c>
      <c r="F47" s="114">
        <v>13269</v>
      </c>
      <c r="G47" s="114">
        <v>5463</v>
      </c>
      <c r="H47" s="114">
        <v>17305</v>
      </c>
      <c r="I47" s="115">
        <v>12869</v>
      </c>
      <c r="J47" s="114">
        <v>7575</v>
      </c>
      <c r="K47" s="114">
        <v>5294</v>
      </c>
      <c r="L47" s="423">
        <v>2906</v>
      </c>
      <c r="M47" s="424">
        <v>2824</v>
      </c>
    </row>
    <row r="48" spans="1:13" ht="11.1" customHeight="1" x14ac:dyDescent="0.2">
      <c r="A48" s="422" t="s">
        <v>388</v>
      </c>
      <c r="B48" s="115">
        <v>47004</v>
      </c>
      <c r="C48" s="114">
        <v>25393</v>
      </c>
      <c r="D48" s="114">
        <v>21611</v>
      </c>
      <c r="E48" s="114">
        <v>33786</v>
      </c>
      <c r="F48" s="114">
        <v>13218</v>
      </c>
      <c r="G48" s="114">
        <v>5883</v>
      </c>
      <c r="H48" s="114">
        <v>17387</v>
      </c>
      <c r="I48" s="115">
        <v>12879</v>
      </c>
      <c r="J48" s="114">
        <v>7447</v>
      </c>
      <c r="K48" s="114">
        <v>5432</v>
      </c>
      <c r="L48" s="423">
        <v>4355</v>
      </c>
      <c r="M48" s="424">
        <v>3975</v>
      </c>
    </row>
    <row r="49" spans="1:17" s="110" customFormat="1" ht="11.1" customHeight="1" x14ac:dyDescent="0.2">
      <c r="A49" s="422" t="s">
        <v>389</v>
      </c>
      <c r="B49" s="115">
        <v>46649</v>
      </c>
      <c r="C49" s="114">
        <v>25095</v>
      </c>
      <c r="D49" s="114">
        <v>21554</v>
      </c>
      <c r="E49" s="114">
        <v>33400</v>
      </c>
      <c r="F49" s="114">
        <v>13249</v>
      </c>
      <c r="G49" s="114">
        <v>5731</v>
      </c>
      <c r="H49" s="114">
        <v>17383</v>
      </c>
      <c r="I49" s="115">
        <v>12895</v>
      </c>
      <c r="J49" s="114">
        <v>7517</v>
      </c>
      <c r="K49" s="114">
        <v>5378</v>
      </c>
      <c r="L49" s="423">
        <v>2511</v>
      </c>
      <c r="M49" s="424">
        <v>2878</v>
      </c>
    </row>
    <row r="50" spans="1:17" ht="15" customHeight="1" x14ac:dyDescent="0.2">
      <c r="A50" s="422" t="s">
        <v>399</v>
      </c>
      <c r="B50" s="143">
        <v>46882</v>
      </c>
      <c r="C50" s="144">
        <v>25236</v>
      </c>
      <c r="D50" s="144">
        <v>21646</v>
      </c>
      <c r="E50" s="144">
        <v>33591</v>
      </c>
      <c r="F50" s="144">
        <v>13291</v>
      </c>
      <c r="G50" s="144">
        <v>5504</v>
      </c>
      <c r="H50" s="144">
        <v>17616</v>
      </c>
      <c r="I50" s="143">
        <v>12504</v>
      </c>
      <c r="J50" s="144">
        <v>7334</v>
      </c>
      <c r="K50" s="144">
        <v>5170</v>
      </c>
      <c r="L50" s="426">
        <v>2796</v>
      </c>
      <c r="M50" s="427">
        <v>3137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0.89962121212121215</v>
      </c>
      <c r="C6" s="480">
        <f>'Tabelle 3.3'!J11</f>
        <v>-0.74615018256866172</v>
      </c>
      <c r="D6" s="481">
        <f t="shared" ref="D6:E9" si="0">IF(OR(AND(B6&gt;=-50,B6&lt;=50),ISNUMBER(B6)=FALSE),B6,"")</f>
        <v>0.89962121212121215</v>
      </c>
      <c r="E6" s="481">
        <f t="shared" si="0"/>
        <v>-0.74615018256866172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0.89962121212121215</v>
      </c>
      <c r="C14" s="480">
        <f>'Tabelle 3.3'!J11</f>
        <v>-0.74615018256866172</v>
      </c>
      <c r="D14" s="481">
        <f>IF(OR(AND(B14&gt;=-50,B14&lt;=50),ISNUMBER(B14)=FALSE),B14,"")</f>
        <v>0.89962121212121215</v>
      </c>
      <c r="E14" s="481">
        <f>IF(OR(AND(C14&gt;=-50,C14&lt;=50),ISNUMBER(C14)=FALSE),C14,"")</f>
        <v>-0.74615018256866172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-3.8997214484679668</v>
      </c>
      <c r="C15" s="480">
        <f>'Tabelle 3.3'!J12</f>
        <v>9.5940959409594093</v>
      </c>
      <c r="D15" s="481">
        <f t="shared" ref="D15:E45" si="3">IF(OR(AND(B15&gt;=-50,B15&lt;=50),ISNUMBER(B15)=FALSE),B15,"")</f>
        <v>-3.8997214484679668</v>
      </c>
      <c r="E15" s="481">
        <f t="shared" si="3"/>
        <v>9.5940959409594093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2.8967254408060454</v>
      </c>
      <c r="C16" s="480">
        <f>'Tabelle 3.3'!J13</f>
        <v>2.6315789473684212</v>
      </c>
      <c r="D16" s="481">
        <f t="shared" si="3"/>
        <v>2.8967254408060454</v>
      </c>
      <c r="E16" s="481">
        <f t="shared" si="3"/>
        <v>2.6315789473684212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-2.1594156875198474</v>
      </c>
      <c r="C17" s="480">
        <f>'Tabelle 3.3'!J14</f>
        <v>-6.7172264355362943</v>
      </c>
      <c r="D17" s="481">
        <f t="shared" si="3"/>
        <v>-2.1594156875198474</v>
      </c>
      <c r="E17" s="481">
        <f t="shared" si="3"/>
        <v>-6.7172264355362943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-2.0209059233449476</v>
      </c>
      <c r="C18" s="480">
        <f>'Tabelle 3.3'!J15</f>
        <v>-2.0504731861198739</v>
      </c>
      <c r="D18" s="481">
        <f t="shared" si="3"/>
        <v>-2.0209059233449476</v>
      </c>
      <c r="E18" s="481">
        <f t="shared" si="3"/>
        <v>-2.0504731861198739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-2.9772329246935203</v>
      </c>
      <c r="C19" s="480">
        <f>'Tabelle 3.3'!J16</f>
        <v>-10.297239915074311</v>
      </c>
      <c r="D19" s="481">
        <f t="shared" si="3"/>
        <v>-2.9772329246935203</v>
      </c>
      <c r="E19" s="481">
        <f t="shared" si="3"/>
        <v>-10.297239915074311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1.9836136265631739</v>
      </c>
      <c r="C20" s="480">
        <f>'Tabelle 3.3'!J17</f>
        <v>-5.1851851851851851</v>
      </c>
      <c r="D20" s="481">
        <f t="shared" si="3"/>
        <v>1.9836136265631739</v>
      </c>
      <c r="E20" s="481">
        <f t="shared" si="3"/>
        <v>-5.1851851851851851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17.420435510887771</v>
      </c>
      <c r="C21" s="480">
        <f>'Tabelle 3.3'!J18</f>
        <v>1.6927083333333333</v>
      </c>
      <c r="D21" s="481">
        <f t="shared" si="3"/>
        <v>17.420435510887771</v>
      </c>
      <c r="E21" s="481">
        <f t="shared" si="3"/>
        <v>1.6927083333333333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3.1552527787737539</v>
      </c>
      <c r="C22" s="480">
        <f>'Tabelle 3.3'!J19</f>
        <v>-1.387604070305273</v>
      </c>
      <c r="D22" s="481">
        <f t="shared" si="3"/>
        <v>3.1552527787737539</v>
      </c>
      <c r="E22" s="481">
        <f t="shared" si="3"/>
        <v>-1.387604070305273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4.500381388253242</v>
      </c>
      <c r="C23" s="480">
        <f>'Tabelle 3.3'!J20</f>
        <v>11.196911196911197</v>
      </c>
      <c r="D23" s="481">
        <f t="shared" si="3"/>
        <v>4.500381388253242</v>
      </c>
      <c r="E23" s="481">
        <f t="shared" si="3"/>
        <v>11.196911196911197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-4.8532731376975171</v>
      </c>
      <c r="C24" s="480">
        <f>'Tabelle 3.3'!J21</f>
        <v>-7.2585871678548282</v>
      </c>
      <c r="D24" s="481">
        <f t="shared" si="3"/>
        <v>-4.8532731376975171</v>
      </c>
      <c r="E24" s="481">
        <f t="shared" si="3"/>
        <v>-7.2585871678548282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8.9171974522292992</v>
      </c>
      <c r="C25" s="480">
        <f>'Tabelle 3.3'!J22</f>
        <v>2.7027027027027026</v>
      </c>
      <c r="D25" s="481">
        <f t="shared" si="3"/>
        <v>8.9171974522292992</v>
      </c>
      <c r="E25" s="481">
        <f t="shared" si="3"/>
        <v>2.7027027027027026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-1.8943170488534398</v>
      </c>
      <c r="C26" s="480">
        <f>'Tabelle 3.3'!J23</f>
        <v>0</v>
      </c>
      <c r="D26" s="481">
        <f t="shared" si="3"/>
        <v>-1.8943170488534398</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6.7294751009421269E-2</v>
      </c>
      <c r="C27" s="480">
        <f>'Tabelle 3.3'!J24</f>
        <v>-1.5444015444015444</v>
      </c>
      <c r="D27" s="481">
        <f t="shared" si="3"/>
        <v>6.7294751009421269E-2</v>
      </c>
      <c r="E27" s="481">
        <f t="shared" si="3"/>
        <v>-1.5444015444015444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4.3378995433789953</v>
      </c>
      <c r="C28" s="480">
        <f>'Tabelle 3.3'!J25</f>
        <v>4.895104895104895</v>
      </c>
      <c r="D28" s="481">
        <f t="shared" si="3"/>
        <v>4.3378995433789953</v>
      </c>
      <c r="E28" s="481">
        <f t="shared" si="3"/>
        <v>4.895104895104895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-12.453531598513012</v>
      </c>
      <c r="C29" s="480">
        <f>'Tabelle 3.3'!J26</f>
        <v>12.5</v>
      </c>
      <c r="D29" s="481">
        <f t="shared" si="3"/>
        <v>-12.453531598513012</v>
      </c>
      <c r="E29" s="481">
        <f t="shared" si="3"/>
        <v>12.5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0.71868583162217659</v>
      </c>
      <c r="C30" s="480">
        <f>'Tabelle 3.3'!J27</f>
        <v>-1.7412935323383085</v>
      </c>
      <c r="D30" s="481">
        <f t="shared" si="3"/>
        <v>0.71868583162217659</v>
      </c>
      <c r="E30" s="481">
        <f t="shared" si="3"/>
        <v>-1.7412935323383085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3.2749428789032748</v>
      </c>
      <c r="C31" s="480">
        <f>'Tabelle 3.3'!J28</f>
        <v>10.169491525423728</v>
      </c>
      <c r="D31" s="481">
        <f t="shared" si="3"/>
        <v>3.2749428789032748</v>
      </c>
      <c r="E31" s="481">
        <f t="shared" si="3"/>
        <v>10.169491525423728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7.4283559577677227</v>
      </c>
      <c r="C32" s="480">
        <f>'Tabelle 3.3'!J29</f>
        <v>1.5193370165745856</v>
      </c>
      <c r="D32" s="481">
        <f t="shared" si="3"/>
        <v>7.4283559577677227</v>
      </c>
      <c r="E32" s="481">
        <f t="shared" si="3"/>
        <v>1.5193370165745856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-3.6255236867547533</v>
      </c>
      <c r="C33" s="480">
        <f>'Tabelle 3.3'!J30</f>
        <v>1.557632398753894</v>
      </c>
      <c r="D33" s="481">
        <f t="shared" si="3"/>
        <v>-3.6255236867547533</v>
      </c>
      <c r="E33" s="481">
        <f t="shared" si="3"/>
        <v>1.557632398753894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0.44809559372666169</v>
      </c>
      <c r="C34" s="480">
        <f>'Tabelle 3.3'!J31</f>
        <v>-0.90909090909090906</v>
      </c>
      <c r="D34" s="481">
        <f t="shared" si="3"/>
        <v>0.44809559372666169</v>
      </c>
      <c r="E34" s="481">
        <f t="shared" si="3"/>
        <v>-0.90909090909090906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-3.8997214484679668</v>
      </c>
      <c r="C37" s="480">
        <f>'Tabelle 3.3'!J34</f>
        <v>9.5940959409594093</v>
      </c>
      <c r="D37" s="481">
        <f t="shared" si="3"/>
        <v>-3.8997214484679668</v>
      </c>
      <c r="E37" s="481">
        <f t="shared" si="3"/>
        <v>9.5940959409594093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1.0397459536980127</v>
      </c>
      <c r="C38" s="480">
        <f>'Tabelle 3.3'!J35</f>
        <v>-4.0520446096654279</v>
      </c>
      <c r="D38" s="481">
        <f t="shared" si="3"/>
        <v>1.0397459536980127</v>
      </c>
      <c r="E38" s="481">
        <f t="shared" si="3"/>
        <v>-4.0520446096654279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0.861517625371506</v>
      </c>
      <c r="C39" s="480">
        <f>'Tabelle 3.3'!J36</f>
        <v>-0.1141434056241569</v>
      </c>
      <c r="D39" s="481">
        <f t="shared" si="3"/>
        <v>0.861517625371506</v>
      </c>
      <c r="E39" s="481">
        <f t="shared" si="3"/>
        <v>-0.1141434056241569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0.861517625371506</v>
      </c>
      <c r="C45" s="480">
        <f>'Tabelle 3.3'!J36</f>
        <v>-0.1141434056241569</v>
      </c>
      <c r="D45" s="481">
        <f t="shared" si="3"/>
        <v>0.861517625371506</v>
      </c>
      <c r="E45" s="481">
        <f t="shared" si="3"/>
        <v>-0.1141434056241569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44235</v>
      </c>
      <c r="C51" s="487">
        <v>8193</v>
      </c>
      <c r="D51" s="487">
        <v>4308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44576</v>
      </c>
      <c r="C52" s="487">
        <v>8376</v>
      </c>
      <c r="D52" s="487">
        <v>4393</v>
      </c>
      <c r="E52" s="488">
        <f t="shared" ref="E52:G70" si="11">IF($A$51=37802,IF(COUNTBLANK(B$51:B$70)&gt;0,#N/A,B52/B$51*100),IF(COUNTBLANK(B$51:B$75)&gt;0,#N/A,B52/B$51*100))</f>
        <v>100.7708827851249</v>
      </c>
      <c r="F52" s="488">
        <f t="shared" si="11"/>
        <v>102.23361406078359</v>
      </c>
      <c r="G52" s="488">
        <f t="shared" si="11"/>
        <v>101.97307335190344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44986</v>
      </c>
      <c r="C53" s="487">
        <v>8300</v>
      </c>
      <c r="D53" s="487">
        <v>4573</v>
      </c>
      <c r="E53" s="488">
        <f t="shared" si="11"/>
        <v>101.69775064993783</v>
      </c>
      <c r="F53" s="488">
        <f t="shared" si="11"/>
        <v>101.30599292078604</v>
      </c>
      <c r="G53" s="488">
        <f t="shared" si="11"/>
        <v>106.15134633240484</v>
      </c>
      <c r="H53" s="489">
        <f>IF(ISERROR(L53)=TRUE,IF(MONTH(A53)=MONTH(MAX(A$51:A$75)),A53,""),"")</f>
        <v>41883</v>
      </c>
      <c r="I53" s="488">
        <f t="shared" si="12"/>
        <v>101.69775064993783</v>
      </c>
      <c r="J53" s="488">
        <f t="shared" si="10"/>
        <v>101.30599292078604</v>
      </c>
      <c r="K53" s="488">
        <f t="shared" si="10"/>
        <v>106.15134633240484</v>
      </c>
      <c r="L53" s="488" t="e">
        <f t="shared" si="13"/>
        <v>#N/A</v>
      </c>
    </row>
    <row r="54" spans="1:14" ht="15" customHeight="1" x14ac:dyDescent="0.2">
      <c r="A54" s="490" t="s">
        <v>462</v>
      </c>
      <c r="B54" s="487">
        <v>44457</v>
      </c>
      <c r="C54" s="487">
        <v>8273</v>
      </c>
      <c r="D54" s="487">
        <v>4551</v>
      </c>
      <c r="E54" s="488">
        <f t="shared" si="11"/>
        <v>100.50186503899627</v>
      </c>
      <c r="F54" s="488">
        <f t="shared" si="11"/>
        <v>100.97644330526059</v>
      </c>
      <c r="G54" s="488">
        <f t="shared" si="11"/>
        <v>105.64066852367688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44747</v>
      </c>
      <c r="C55" s="487">
        <v>7973</v>
      </c>
      <c r="D55" s="487">
        <v>4429</v>
      </c>
      <c r="E55" s="488">
        <f t="shared" si="11"/>
        <v>101.15745450435176</v>
      </c>
      <c r="F55" s="488">
        <f t="shared" si="11"/>
        <v>97.314780910533386</v>
      </c>
      <c r="G55" s="488">
        <f t="shared" si="11"/>
        <v>102.80872794800371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45059</v>
      </c>
      <c r="C56" s="487">
        <v>8005</v>
      </c>
      <c r="D56" s="487">
        <v>4524</v>
      </c>
      <c r="E56" s="488">
        <f t="shared" si="11"/>
        <v>101.86277834294111</v>
      </c>
      <c r="F56" s="488">
        <f t="shared" si="11"/>
        <v>97.705358232637622</v>
      </c>
      <c r="G56" s="488">
        <f t="shared" si="11"/>
        <v>105.01392757660166</v>
      </c>
      <c r="H56" s="489" t="str">
        <f t="shared" si="14"/>
        <v/>
      </c>
      <c r="I56" s="488" t="str">
        <f t="shared" si="12"/>
        <v/>
      </c>
      <c r="J56" s="488" t="str">
        <f t="shared" si="10"/>
        <v/>
      </c>
      <c r="K56" s="488" t="str">
        <f t="shared" si="10"/>
        <v/>
      </c>
      <c r="L56" s="488" t="e">
        <f t="shared" si="13"/>
        <v>#N/A</v>
      </c>
    </row>
    <row r="57" spans="1:14" ht="15" customHeight="1" x14ac:dyDescent="0.2">
      <c r="A57" s="490">
        <v>42248</v>
      </c>
      <c r="B57" s="487">
        <v>45834</v>
      </c>
      <c r="C57" s="487">
        <v>7924</v>
      </c>
      <c r="D57" s="487">
        <v>4637</v>
      </c>
      <c r="E57" s="488">
        <f t="shared" si="11"/>
        <v>103.61478467277043</v>
      </c>
      <c r="F57" s="488">
        <f t="shared" si="11"/>
        <v>96.716709386061268</v>
      </c>
      <c r="G57" s="488">
        <f t="shared" si="11"/>
        <v>107.63695450324977</v>
      </c>
      <c r="H57" s="489">
        <f t="shared" si="14"/>
        <v>42248</v>
      </c>
      <c r="I57" s="488">
        <f t="shared" si="12"/>
        <v>103.61478467277043</v>
      </c>
      <c r="J57" s="488">
        <f t="shared" si="10"/>
        <v>96.716709386061268</v>
      </c>
      <c r="K57" s="488">
        <f t="shared" si="10"/>
        <v>107.63695450324977</v>
      </c>
      <c r="L57" s="488" t="e">
        <f t="shared" si="13"/>
        <v>#N/A</v>
      </c>
    </row>
    <row r="58" spans="1:14" ht="15" customHeight="1" x14ac:dyDescent="0.2">
      <c r="A58" s="490" t="s">
        <v>465</v>
      </c>
      <c r="B58" s="487">
        <v>45309</v>
      </c>
      <c r="C58" s="487">
        <v>7873</v>
      </c>
      <c r="D58" s="487">
        <v>4535</v>
      </c>
      <c r="E58" s="488">
        <f t="shared" si="11"/>
        <v>102.42794167514411</v>
      </c>
      <c r="F58" s="488">
        <f t="shared" si="11"/>
        <v>96.094226778957648</v>
      </c>
      <c r="G58" s="488">
        <f t="shared" si="11"/>
        <v>105.26926648096564</v>
      </c>
      <c r="H58" s="489" t="str">
        <f t="shared" si="14"/>
        <v/>
      </c>
      <c r="I58" s="488" t="str">
        <f t="shared" si="12"/>
        <v/>
      </c>
      <c r="J58" s="488" t="str">
        <f t="shared" si="10"/>
        <v/>
      </c>
      <c r="K58" s="488" t="str">
        <f t="shared" si="10"/>
        <v/>
      </c>
      <c r="L58" s="488" t="e">
        <f t="shared" si="13"/>
        <v>#N/A</v>
      </c>
    </row>
    <row r="59" spans="1:14" ht="15" customHeight="1" x14ac:dyDescent="0.2">
      <c r="A59" s="490" t="s">
        <v>466</v>
      </c>
      <c r="B59" s="487">
        <v>45320</v>
      </c>
      <c r="C59" s="487">
        <v>7745</v>
      </c>
      <c r="D59" s="487">
        <v>4442</v>
      </c>
      <c r="E59" s="488">
        <f t="shared" si="11"/>
        <v>102.45280886176104</v>
      </c>
      <c r="F59" s="488">
        <f t="shared" si="11"/>
        <v>94.531917490540707</v>
      </c>
      <c r="G59" s="488">
        <f t="shared" si="11"/>
        <v>103.11049210770659</v>
      </c>
      <c r="H59" s="489" t="str">
        <f t="shared" si="14"/>
        <v/>
      </c>
      <c r="I59" s="488" t="str">
        <f t="shared" si="12"/>
        <v/>
      </c>
      <c r="J59" s="488" t="str">
        <f t="shared" si="10"/>
        <v/>
      </c>
      <c r="K59" s="488" t="str">
        <f t="shared" si="10"/>
        <v/>
      </c>
      <c r="L59" s="488" t="e">
        <f t="shared" si="13"/>
        <v>#N/A</v>
      </c>
    </row>
    <row r="60" spans="1:14" ht="15" customHeight="1" x14ac:dyDescent="0.2">
      <c r="A60" s="490" t="s">
        <v>467</v>
      </c>
      <c r="B60" s="487">
        <v>45409</v>
      </c>
      <c r="C60" s="487">
        <v>7840</v>
      </c>
      <c r="D60" s="487">
        <v>4520</v>
      </c>
      <c r="E60" s="488">
        <f t="shared" si="11"/>
        <v>102.65400700802532</v>
      </c>
      <c r="F60" s="488">
        <f t="shared" si="11"/>
        <v>95.691443915537661</v>
      </c>
      <c r="G60" s="488">
        <f t="shared" si="11"/>
        <v>104.92107706592387</v>
      </c>
      <c r="H60" s="489" t="str">
        <f t="shared" si="14"/>
        <v/>
      </c>
      <c r="I60" s="488" t="str">
        <f t="shared" si="12"/>
        <v/>
      </c>
      <c r="J60" s="488" t="str">
        <f t="shared" si="10"/>
        <v/>
      </c>
      <c r="K60" s="488" t="str">
        <f t="shared" si="10"/>
        <v/>
      </c>
      <c r="L60" s="488" t="e">
        <f t="shared" si="13"/>
        <v>#N/A</v>
      </c>
    </row>
    <row r="61" spans="1:14" ht="15" customHeight="1" x14ac:dyDescent="0.2">
      <c r="A61" s="490">
        <v>42614</v>
      </c>
      <c r="B61" s="487">
        <v>46293</v>
      </c>
      <c r="C61" s="487">
        <v>7775</v>
      </c>
      <c r="D61" s="487">
        <v>4663</v>
      </c>
      <c r="E61" s="488">
        <f t="shared" si="11"/>
        <v>104.65242455069514</v>
      </c>
      <c r="F61" s="488">
        <f t="shared" si="11"/>
        <v>94.898083730013425</v>
      </c>
      <c r="G61" s="488">
        <f t="shared" si="11"/>
        <v>108.24048282265552</v>
      </c>
      <c r="H61" s="489">
        <f t="shared" si="14"/>
        <v>42614</v>
      </c>
      <c r="I61" s="488">
        <f t="shared" si="12"/>
        <v>104.65242455069514</v>
      </c>
      <c r="J61" s="488">
        <f t="shared" si="10"/>
        <v>94.898083730013425</v>
      </c>
      <c r="K61" s="488">
        <f t="shared" si="10"/>
        <v>108.24048282265552</v>
      </c>
      <c r="L61" s="488" t="e">
        <f t="shared" si="13"/>
        <v>#N/A</v>
      </c>
    </row>
    <row r="62" spans="1:14" ht="15" customHeight="1" x14ac:dyDescent="0.2">
      <c r="A62" s="490" t="s">
        <v>468</v>
      </c>
      <c r="B62" s="487">
        <v>45851</v>
      </c>
      <c r="C62" s="487">
        <v>7793</v>
      </c>
      <c r="D62" s="487">
        <v>4610</v>
      </c>
      <c r="E62" s="488">
        <f t="shared" si="11"/>
        <v>103.65321577936024</v>
      </c>
      <c r="F62" s="488">
        <f t="shared" si="11"/>
        <v>95.11778347369706</v>
      </c>
      <c r="G62" s="488">
        <f t="shared" si="11"/>
        <v>107.01021355617455</v>
      </c>
      <c r="H62" s="489" t="str">
        <f t="shared" si="14"/>
        <v/>
      </c>
      <c r="I62" s="488" t="str">
        <f t="shared" si="12"/>
        <v/>
      </c>
      <c r="J62" s="488" t="str">
        <f t="shared" si="10"/>
        <v/>
      </c>
      <c r="K62" s="488" t="str">
        <f t="shared" si="10"/>
        <v/>
      </c>
      <c r="L62" s="488" t="e">
        <f t="shared" si="13"/>
        <v>#N/A</v>
      </c>
    </row>
    <row r="63" spans="1:14" ht="15" customHeight="1" x14ac:dyDescent="0.2">
      <c r="A63" s="490" t="s">
        <v>469</v>
      </c>
      <c r="B63" s="487">
        <v>45928</v>
      </c>
      <c r="C63" s="487">
        <v>7663</v>
      </c>
      <c r="D63" s="487">
        <v>4567</v>
      </c>
      <c r="E63" s="488">
        <f t="shared" si="11"/>
        <v>103.82728608567876</v>
      </c>
      <c r="F63" s="488">
        <f t="shared" si="11"/>
        <v>93.531063102648602</v>
      </c>
      <c r="G63" s="488">
        <f t="shared" si="11"/>
        <v>106.0120705663881</v>
      </c>
      <c r="H63" s="489" t="str">
        <f t="shared" si="14"/>
        <v/>
      </c>
      <c r="I63" s="488" t="str">
        <f t="shared" si="12"/>
        <v/>
      </c>
      <c r="J63" s="488" t="str">
        <f t="shared" si="10"/>
        <v/>
      </c>
      <c r="K63" s="488" t="str">
        <f t="shared" si="10"/>
        <v/>
      </c>
      <c r="L63" s="488" t="e">
        <f t="shared" si="13"/>
        <v>#N/A</v>
      </c>
    </row>
    <row r="64" spans="1:14" ht="15" customHeight="1" x14ac:dyDescent="0.2">
      <c r="A64" s="490" t="s">
        <v>470</v>
      </c>
      <c r="B64" s="487">
        <v>46003</v>
      </c>
      <c r="C64" s="487">
        <v>7831</v>
      </c>
      <c r="D64" s="487">
        <v>4709</v>
      </c>
      <c r="E64" s="488">
        <f t="shared" si="11"/>
        <v>103.99683508533965</v>
      </c>
      <c r="F64" s="488">
        <f t="shared" si="11"/>
        <v>95.581594043695844</v>
      </c>
      <c r="G64" s="488">
        <f t="shared" si="11"/>
        <v>109.30826369545032</v>
      </c>
      <c r="H64" s="489" t="str">
        <f t="shared" si="14"/>
        <v/>
      </c>
      <c r="I64" s="488" t="str">
        <f t="shared" si="12"/>
        <v/>
      </c>
      <c r="J64" s="488" t="str">
        <f t="shared" si="10"/>
        <v/>
      </c>
      <c r="K64" s="488" t="str">
        <f t="shared" si="10"/>
        <v/>
      </c>
      <c r="L64" s="488" t="e">
        <f t="shared" si="13"/>
        <v>#N/A</v>
      </c>
    </row>
    <row r="65" spans="1:12" ht="15" customHeight="1" x14ac:dyDescent="0.2">
      <c r="A65" s="490">
        <v>42979</v>
      </c>
      <c r="B65" s="487">
        <v>46909</v>
      </c>
      <c r="C65" s="487">
        <v>7723</v>
      </c>
      <c r="D65" s="487">
        <v>4919</v>
      </c>
      <c r="E65" s="488">
        <f t="shared" si="11"/>
        <v>106.04498700124336</v>
      </c>
      <c r="F65" s="488">
        <f t="shared" si="11"/>
        <v>94.26339558159404</v>
      </c>
      <c r="G65" s="488">
        <f t="shared" si="11"/>
        <v>114.18291550603527</v>
      </c>
      <c r="H65" s="489">
        <f t="shared" si="14"/>
        <v>42979</v>
      </c>
      <c r="I65" s="488">
        <f t="shared" si="12"/>
        <v>106.04498700124336</v>
      </c>
      <c r="J65" s="488">
        <f t="shared" si="10"/>
        <v>94.26339558159404</v>
      </c>
      <c r="K65" s="488">
        <f t="shared" si="10"/>
        <v>114.18291550603527</v>
      </c>
      <c r="L65" s="488" t="e">
        <f t="shared" si="13"/>
        <v>#N/A</v>
      </c>
    </row>
    <row r="66" spans="1:12" ht="15" customHeight="1" x14ac:dyDescent="0.2">
      <c r="A66" s="490" t="s">
        <v>471</v>
      </c>
      <c r="B66" s="487">
        <v>46578</v>
      </c>
      <c r="C66" s="487">
        <v>7697</v>
      </c>
      <c r="D66" s="487">
        <v>4893</v>
      </c>
      <c r="E66" s="488">
        <f t="shared" si="11"/>
        <v>105.29671074940659</v>
      </c>
      <c r="F66" s="488">
        <f t="shared" si="11"/>
        <v>93.946051507384354</v>
      </c>
      <c r="G66" s="488">
        <f t="shared" si="11"/>
        <v>113.57938718662952</v>
      </c>
      <c r="H66" s="489" t="str">
        <f t="shared" si="14"/>
        <v/>
      </c>
      <c r="I66" s="488" t="str">
        <f t="shared" si="12"/>
        <v/>
      </c>
      <c r="J66" s="488" t="str">
        <f t="shared" si="10"/>
        <v/>
      </c>
      <c r="K66" s="488" t="str">
        <f t="shared" si="10"/>
        <v/>
      </c>
      <c r="L66" s="488" t="e">
        <f t="shared" si="13"/>
        <v>#N/A</v>
      </c>
    </row>
    <row r="67" spans="1:12" ht="15" customHeight="1" x14ac:dyDescent="0.2">
      <c r="A67" s="490" t="s">
        <v>472</v>
      </c>
      <c r="B67" s="487">
        <v>46629</v>
      </c>
      <c r="C67" s="487">
        <v>7566</v>
      </c>
      <c r="D67" s="487">
        <v>4894</v>
      </c>
      <c r="E67" s="488">
        <f t="shared" si="11"/>
        <v>105.41200406917599</v>
      </c>
      <c r="F67" s="488">
        <f t="shared" si="11"/>
        <v>92.347125595020145</v>
      </c>
      <c r="G67" s="488">
        <f t="shared" si="11"/>
        <v>113.60259981429898</v>
      </c>
      <c r="H67" s="489" t="str">
        <f t="shared" si="14"/>
        <v/>
      </c>
      <c r="I67" s="488" t="str">
        <f t="shared" si="12"/>
        <v/>
      </c>
      <c r="J67" s="488" t="str">
        <f t="shared" si="12"/>
        <v/>
      </c>
      <c r="K67" s="488" t="str">
        <f t="shared" si="12"/>
        <v/>
      </c>
      <c r="L67" s="488" t="e">
        <f t="shared" si="13"/>
        <v>#N/A</v>
      </c>
    </row>
    <row r="68" spans="1:12" ht="15" customHeight="1" x14ac:dyDescent="0.2">
      <c r="A68" s="490" t="s">
        <v>473</v>
      </c>
      <c r="B68" s="487">
        <v>46767</v>
      </c>
      <c r="C68" s="487">
        <v>7653</v>
      </c>
      <c r="D68" s="487">
        <v>5035</v>
      </c>
      <c r="E68" s="488">
        <f t="shared" si="11"/>
        <v>105.72397422855204</v>
      </c>
      <c r="F68" s="488">
        <f t="shared" si="11"/>
        <v>93.409007689491034</v>
      </c>
      <c r="G68" s="488">
        <f t="shared" si="11"/>
        <v>116.87558031569174</v>
      </c>
      <c r="H68" s="489" t="str">
        <f t="shared" si="14"/>
        <v/>
      </c>
      <c r="I68" s="488" t="str">
        <f t="shared" si="12"/>
        <v/>
      </c>
      <c r="J68" s="488" t="str">
        <f t="shared" si="12"/>
        <v/>
      </c>
      <c r="K68" s="488" t="str">
        <f t="shared" si="12"/>
        <v/>
      </c>
      <c r="L68" s="488" t="e">
        <f t="shared" si="13"/>
        <v>#N/A</v>
      </c>
    </row>
    <row r="69" spans="1:12" ht="15" customHeight="1" x14ac:dyDescent="0.2">
      <c r="A69" s="490">
        <v>43344</v>
      </c>
      <c r="B69" s="487">
        <v>47030</v>
      </c>
      <c r="C69" s="487">
        <v>7583</v>
      </c>
      <c r="D69" s="487">
        <v>5159</v>
      </c>
      <c r="E69" s="488">
        <f t="shared" si="11"/>
        <v>106.3185260540296</v>
      </c>
      <c r="F69" s="488">
        <f t="shared" si="11"/>
        <v>92.554619797388014</v>
      </c>
      <c r="G69" s="488">
        <f t="shared" si="11"/>
        <v>119.75394614670381</v>
      </c>
      <c r="H69" s="489">
        <f t="shared" si="14"/>
        <v>43344</v>
      </c>
      <c r="I69" s="488">
        <f t="shared" si="12"/>
        <v>106.3185260540296</v>
      </c>
      <c r="J69" s="488">
        <f t="shared" si="12"/>
        <v>92.554619797388014</v>
      </c>
      <c r="K69" s="488">
        <f t="shared" si="12"/>
        <v>119.75394614670381</v>
      </c>
      <c r="L69" s="488" t="e">
        <f t="shared" si="13"/>
        <v>#N/A</v>
      </c>
    </row>
    <row r="70" spans="1:12" ht="15" customHeight="1" x14ac:dyDescent="0.2">
      <c r="A70" s="490" t="s">
        <v>474</v>
      </c>
      <c r="B70" s="487">
        <v>46561</v>
      </c>
      <c r="C70" s="487">
        <v>7568</v>
      </c>
      <c r="D70" s="487">
        <v>5102</v>
      </c>
      <c r="E70" s="488">
        <f t="shared" si="11"/>
        <v>105.25827964281677</v>
      </c>
      <c r="F70" s="488">
        <f t="shared" si="11"/>
        <v>92.371536677651662</v>
      </c>
      <c r="G70" s="488">
        <f t="shared" si="11"/>
        <v>118.43082636954503</v>
      </c>
      <c r="H70" s="489" t="str">
        <f t="shared" si="14"/>
        <v/>
      </c>
      <c r="I70" s="488" t="str">
        <f t="shared" si="12"/>
        <v/>
      </c>
      <c r="J70" s="488" t="str">
        <f t="shared" si="12"/>
        <v/>
      </c>
      <c r="K70" s="488" t="str">
        <f t="shared" si="12"/>
        <v/>
      </c>
      <c r="L70" s="488" t="e">
        <f t="shared" si="13"/>
        <v>#N/A</v>
      </c>
    </row>
    <row r="71" spans="1:12" ht="15" customHeight="1" x14ac:dyDescent="0.2">
      <c r="A71" s="490" t="s">
        <v>475</v>
      </c>
      <c r="B71" s="487">
        <v>46464</v>
      </c>
      <c r="C71" s="487">
        <v>7470</v>
      </c>
      <c r="D71" s="487">
        <v>5128</v>
      </c>
      <c r="E71" s="491">
        <f t="shared" ref="E71:G75" si="15">IF($A$51=37802,IF(COUNTBLANK(B$51:B$70)&gt;0,#N/A,IF(ISBLANK(B71)=FALSE,B71/B$51*100,#N/A)),IF(COUNTBLANK(B$51:B$75)&gt;0,#N/A,B71/B$51*100))</f>
        <v>105.03899626992201</v>
      </c>
      <c r="F71" s="491">
        <f t="shared" si="15"/>
        <v>91.17539362870744</v>
      </c>
      <c r="G71" s="491">
        <f t="shared" si="15"/>
        <v>119.03435468895078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46597</v>
      </c>
      <c r="C72" s="487">
        <v>7575</v>
      </c>
      <c r="D72" s="487">
        <v>5294</v>
      </c>
      <c r="E72" s="491">
        <f t="shared" si="15"/>
        <v>105.33966316265402</v>
      </c>
      <c r="F72" s="491">
        <f t="shared" si="15"/>
        <v>92.456975466861962</v>
      </c>
      <c r="G72" s="491">
        <f t="shared" si="15"/>
        <v>122.88765088207984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47004</v>
      </c>
      <c r="C73" s="487">
        <v>7447</v>
      </c>
      <c r="D73" s="487">
        <v>5432</v>
      </c>
      <c r="E73" s="491">
        <f t="shared" si="15"/>
        <v>106.2597490674805</v>
      </c>
      <c r="F73" s="491">
        <f t="shared" si="15"/>
        <v>90.894666178445021</v>
      </c>
      <c r="G73" s="491">
        <f t="shared" si="15"/>
        <v>126.09099350046424</v>
      </c>
      <c r="H73" s="492">
        <f>IF(A$51=37802,IF(ISERROR(L73)=TRUE,IF(ISBLANK(A73)=FALSE,IF(MONTH(A73)=MONTH(MAX(A$51:A$75)),A73,""),""),""),IF(ISERROR(L73)=TRUE,IF(MONTH(A73)=MONTH(MAX(A$51:A$75)),A73,""),""))</f>
        <v>43709</v>
      </c>
      <c r="I73" s="488">
        <f t="shared" si="12"/>
        <v>106.2597490674805</v>
      </c>
      <c r="J73" s="488">
        <f t="shared" si="12"/>
        <v>90.894666178445021</v>
      </c>
      <c r="K73" s="488">
        <f t="shared" si="12"/>
        <v>126.09099350046424</v>
      </c>
      <c r="L73" s="488" t="e">
        <f t="shared" si="13"/>
        <v>#N/A</v>
      </c>
    </row>
    <row r="74" spans="1:12" ht="15" customHeight="1" x14ac:dyDescent="0.2">
      <c r="A74" s="490" t="s">
        <v>477</v>
      </c>
      <c r="B74" s="487">
        <v>46649</v>
      </c>
      <c r="C74" s="487">
        <v>7517</v>
      </c>
      <c r="D74" s="487">
        <v>5378</v>
      </c>
      <c r="E74" s="491">
        <f t="shared" si="15"/>
        <v>105.45721713575222</v>
      </c>
      <c r="F74" s="491">
        <f t="shared" si="15"/>
        <v>91.749054070548027</v>
      </c>
      <c r="G74" s="491">
        <f t="shared" si="15"/>
        <v>124.83751160631384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46882</v>
      </c>
      <c r="C75" s="493">
        <v>7334</v>
      </c>
      <c r="D75" s="493">
        <v>5170</v>
      </c>
      <c r="E75" s="491">
        <f t="shared" si="15"/>
        <v>105.98394936136543</v>
      </c>
      <c r="F75" s="491">
        <f t="shared" si="15"/>
        <v>89.515440009764433</v>
      </c>
      <c r="G75" s="491">
        <f t="shared" si="15"/>
        <v>120.00928505106778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106.2597490674805</v>
      </c>
      <c r="J77" s="488">
        <f>IF(J75&lt;&gt;"",J75,IF(J74&lt;&gt;"",J74,IF(J73&lt;&gt;"",J73,IF(J72&lt;&gt;"",J72,IF(J71&lt;&gt;"",J71,IF(J70&lt;&gt;"",J70,""))))))</f>
        <v>90.894666178445021</v>
      </c>
      <c r="K77" s="488">
        <f>IF(K75&lt;&gt;"",K75,IF(K74&lt;&gt;"",K74,IF(K73&lt;&gt;"",K73,IF(K72&lt;&gt;"",K72,IF(K71&lt;&gt;"",K71,IF(K70&lt;&gt;"",K70,""))))))</f>
        <v>126.09099350046424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+6,3%</v>
      </c>
      <c r="J79" s="488" t="str">
        <f>"GeB - ausschließlich: "&amp;IF(J77&gt;100,"+","")&amp;TEXT(J77-100,"0,0")&amp;"%"</f>
        <v>GeB - ausschließlich: -9,1%</v>
      </c>
      <c r="K79" s="488" t="str">
        <f>"GeB - im Nebenjob: "&amp;IF(K77&gt;100,"+","")&amp;TEXT(K77-100,"0,0")&amp;"%"</f>
        <v>GeB - im Nebenjob: +26,1%</v>
      </c>
    </row>
    <row r="81" spans="9:9" ht="15" customHeight="1" x14ac:dyDescent="0.2">
      <c r="I81" s="488" t="str">
        <f>IF(ISERROR(HLOOKUP(1,I$78:K$79,2,FALSE)),"",HLOOKUP(1,I$78:K$79,2,FALSE))</f>
        <v>GeB - im Nebenjob: +26,1%</v>
      </c>
    </row>
    <row r="82" spans="9:9" ht="15" customHeight="1" x14ac:dyDescent="0.2">
      <c r="I82" s="488" t="str">
        <f>IF(ISERROR(HLOOKUP(2,I$78:K$79,2,FALSE)),"",HLOOKUP(2,I$78:K$79,2,FALSE))</f>
        <v>SvB: +6,3%</v>
      </c>
    </row>
    <row r="83" spans="9:9" ht="15" customHeight="1" x14ac:dyDescent="0.2">
      <c r="I83" s="488" t="str">
        <f>IF(ISERROR(HLOOKUP(3,I$78:K$79,2,FALSE)),"",HLOOKUP(3,I$78:K$79,2,FALSE))</f>
        <v>GeB - ausschließlich: -9,1%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46882</v>
      </c>
      <c r="E12" s="114">
        <v>46649</v>
      </c>
      <c r="F12" s="114">
        <v>47004</v>
      </c>
      <c r="G12" s="114">
        <v>46597</v>
      </c>
      <c r="H12" s="114">
        <v>46464</v>
      </c>
      <c r="I12" s="115">
        <v>418</v>
      </c>
      <c r="J12" s="116">
        <v>0.89962121212121215</v>
      </c>
      <c r="N12" s="117"/>
    </row>
    <row r="13" spans="1:15" s="110" customFormat="1" ht="13.5" customHeight="1" x14ac:dyDescent="0.2">
      <c r="A13" s="118" t="s">
        <v>105</v>
      </c>
      <c r="B13" s="119" t="s">
        <v>106</v>
      </c>
      <c r="C13" s="113">
        <v>53.828761571605305</v>
      </c>
      <c r="D13" s="114">
        <v>25236</v>
      </c>
      <c r="E13" s="114">
        <v>25095</v>
      </c>
      <c r="F13" s="114">
        <v>25393</v>
      </c>
      <c r="G13" s="114">
        <v>25158</v>
      </c>
      <c r="H13" s="114">
        <v>25098</v>
      </c>
      <c r="I13" s="115">
        <v>138</v>
      </c>
      <c r="J13" s="116">
        <v>0.54984460913220179</v>
      </c>
    </row>
    <row r="14" spans="1:15" s="110" customFormat="1" ht="13.5" customHeight="1" x14ac:dyDescent="0.2">
      <c r="A14" s="120"/>
      <c r="B14" s="119" t="s">
        <v>107</v>
      </c>
      <c r="C14" s="113">
        <v>46.171238428394695</v>
      </c>
      <c r="D14" s="114">
        <v>21646</v>
      </c>
      <c r="E14" s="114">
        <v>21554</v>
      </c>
      <c r="F14" s="114">
        <v>21611</v>
      </c>
      <c r="G14" s="114">
        <v>21439</v>
      </c>
      <c r="H14" s="114">
        <v>21366</v>
      </c>
      <c r="I14" s="115">
        <v>280</v>
      </c>
      <c r="J14" s="116">
        <v>1.3104933071234672</v>
      </c>
    </row>
    <row r="15" spans="1:15" s="110" customFormat="1" ht="13.5" customHeight="1" x14ac:dyDescent="0.2">
      <c r="A15" s="118" t="s">
        <v>105</v>
      </c>
      <c r="B15" s="121" t="s">
        <v>108</v>
      </c>
      <c r="C15" s="113">
        <v>11.740113476387526</v>
      </c>
      <c r="D15" s="114">
        <v>5504</v>
      </c>
      <c r="E15" s="114">
        <v>5731</v>
      </c>
      <c r="F15" s="114">
        <v>5883</v>
      </c>
      <c r="G15" s="114">
        <v>5463</v>
      </c>
      <c r="H15" s="114">
        <v>5574</v>
      </c>
      <c r="I15" s="115">
        <v>-70</v>
      </c>
      <c r="J15" s="116">
        <v>-1.2558306422676713</v>
      </c>
    </row>
    <row r="16" spans="1:15" s="110" customFormat="1" ht="13.5" customHeight="1" x14ac:dyDescent="0.2">
      <c r="A16" s="118"/>
      <c r="B16" s="121" t="s">
        <v>109</v>
      </c>
      <c r="C16" s="113">
        <v>63.668358858410478</v>
      </c>
      <c r="D16" s="114">
        <v>29849</v>
      </c>
      <c r="E16" s="114">
        <v>29605</v>
      </c>
      <c r="F16" s="114">
        <v>29905</v>
      </c>
      <c r="G16" s="114">
        <v>30029</v>
      </c>
      <c r="H16" s="114">
        <v>30023</v>
      </c>
      <c r="I16" s="115">
        <v>-174</v>
      </c>
      <c r="J16" s="116">
        <v>-0.57955567398327945</v>
      </c>
    </row>
    <row r="17" spans="1:10" s="110" customFormat="1" ht="13.5" customHeight="1" x14ac:dyDescent="0.2">
      <c r="A17" s="118"/>
      <c r="B17" s="121" t="s">
        <v>110</v>
      </c>
      <c r="C17" s="113">
        <v>23.437566656712598</v>
      </c>
      <c r="D17" s="114">
        <v>10988</v>
      </c>
      <c r="E17" s="114">
        <v>10793</v>
      </c>
      <c r="F17" s="114">
        <v>10695</v>
      </c>
      <c r="G17" s="114">
        <v>10590</v>
      </c>
      <c r="H17" s="114">
        <v>10380</v>
      </c>
      <c r="I17" s="115">
        <v>608</v>
      </c>
      <c r="J17" s="116">
        <v>5.8574181117533719</v>
      </c>
    </row>
    <row r="18" spans="1:10" s="110" customFormat="1" ht="13.5" customHeight="1" x14ac:dyDescent="0.2">
      <c r="A18" s="120"/>
      <c r="B18" s="121" t="s">
        <v>111</v>
      </c>
      <c r="C18" s="113">
        <v>1.153961008489399</v>
      </c>
      <c r="D18" s="114">
        <v>541</v>
      </c>
      <c r="E18" s="114">
        <v>520</v>
      </c>
      <c r="F18" s="114">
        <v>521</v>
      </c>
      <c r="G18" s="114">
        <v>515</v>
      </c>
      <c r="H18" s="114">
        <v>487</v>
      </c>
      <c r="I18" s="115">
        <v>54</v>
      </c>
      <c r="J18" s="116">
        <v>11.08829568788501</v>
      </c>
    </row>
    <row r="19" spans="1:10" s="110" customFormat="1" ht="13.5" customHeight="1" x14ac:dyDescent="0.2">
      <c r="A19" s="120"/>
      <c r="B19" s="121" t="s">
        <v>112</v>
      </c>
      <c r="C19" s="113">
        <v>0.39887376818395121</v>
      </c>
      <c r="D19" s="114">
        <v>187</v>
      </c>
      <c r="E19" s="114">
        <v>153</v>
      </c>
      <c r="F19" s="114">
        <v>160</v>
      </c>
      <c r="G19" s="114">
        <v>128</v>
      </c>
      <c r="H19" s="114">
        <v>124</v>
      </c>
      <c r="I19" s="115">
        <v>63</v>
      </c>
      <c r="J19" s="116">
        <v>50.806451612903224</v>
      </c>
    </row>
    <row r="20" spans="1:10" s="110" customFormat="1" ht="13.5" customHeight="1" x14ac:dyDescent="0.2">
      <c r="A20" s="118" t="s">
        <v>113</v>
      </c>
      <c r="B20" s="122" t="s">
        <v>114</v>
      </c>
      <c r="C20" s="113">
        <v>71.650100251695747</v>
      </c>
      <c r="D20" s="114">
        <v>33591</v>
      </c>
      <c r="E20" s="114">
        <v>33400</v>
      </c>
      <c r="F20" s="114">
        <v>33786</v>
      </c>
      <c r="G20" s="114">
        <v>33328</v>
      </c>
      <c r="H20" s="114">
        <v>33317</v>
      </c>
      <c r="I20" s="115">
        <v>274</v>
      </c>
      <c r="J20" s="116">
        <v>0.82240297745895485</v>
      </c>
    </row>
    <row r="21" spans="1:10" s="110" customFormat="1" ht="13.5" customHeight="1" x14ac:dyDescent="0.2">
      <c r="A21" s="120"/>
      <c r="B21" s="122" t="s">
        <v>115</v>
      </c>
      <c r="C21" s="113">
        <v>28.349899748304253</v>
      </c>
      <c r="D21" s="114">
        <v>13291</v>
      </c>
      <c r="E21" s="114">
        <v>13249</v>
      </c>
      <c r="F21" s="114">
        <v>13218</v>
      </c>
      <c r="G21" s="114">
        <v>13269</v>
      </c>
      <c r="H21" s="114">
        <v>13147</v>
      </c>
      <c r="I21" s="115">
        <v>144</v>
      </c>
      <c r="J21" s="116">
        <v>1.0953069141248954</v>
      </c>
    </row>
    <row r="22" spans="1:10" s="110" customFormat="1" ht="13.5" customHeight="1" x14ac:dyDescent="0.2">
      <c r="A22" s="118" t="s">
        <v>113</v>
      </c>
      <c r="B22" s="122" t="s">
        <v>116</v>
      </c>
      <c r="C22" s="113">
        <v>89.115225459664686</v>
      </c>
      <c r="D22" s="114">
        <v>41779</v>
      </c>
      <c r="E22" s="114">
        <v>41654</v>
      </c>
      <c r="F22" s="114">
        <v>41926</v>
      </c>
      <c r="G22" s="114">
        <v>41531</v>
      </c>
      <c r="H22" s="114">
        <v>41554</v>
      </c>
      <c r="I22" s="115">
        <v>225</v>
      </c>
      <c r="J22" s="116">
        <v>0.54146411897771574</v>
      </c>
    </row>
    <row r="23" spans="1:10" s="110" customFormat="1" ht="13.5" customHeight="1" x14ac:dyDescent="0.2">
      <c r="A23" s="123"/>
      <c r="B23" s="124" t="s">
        <v>117</v>
      </c>
      <c r="C23" s="125">
        <v>10.865577407107205</v>
      </c>
      <c r="D23" s="114">
        <v>5094</v>
      </c>
      <c r="E23" s="114">
        <v>4987</v>
      </c>
      <c r="F23" s="114">
        <v>5070</v>
      </c>
      <c r="G23" s="114">
        <v>5058</v>
      </c>
      <c r="H23" s="114">
        <v>4903</v>
      </c>
      <c r="I23" s="115">
        <v>191</v>
      </c>
      <c r="J23" s="116">
        <v>3.8955741382826843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12504</v>
      </c>
      <c r="E26" s="114">
        <v>12895</v>
      </c>
      <c r="F26" s="114">
        <v>12879</v>
      </c>
      <c r="G26" s="114">
        <v>12869</v>
      </c>
      <c r="H26" s="140">
        <v>12598</v>
      </c>
      <c r="I26" s="115">
        <v>-94</v>
      </c>
      <c r="J26" s="116">
        <v>-0.74615018256866172</v>
      </c>
    </row>
    <row r="27" spans="1:10" s="110" customFormat="1" ht="13.5" customHeight="1" x14ac:dyDescent="0.2">
      <c r="A27" s="118" t="s">
        <v>105</v>
      </c>
      <c r="B27" s="119" t="s">
        <v>106</v>
      </c>
      <c r="C27" s="113">
        <v>38.899552143314139</v>
      </c>
      <c r="D27" s="115">
        <v>4864</v>
      </c>
      <c r="E27" s="114">
        <v>4991</v>
      </c>
      <c r="F27" s="114">
        <v>4995</v>
      </c>
      <c r="G27" s="114">
        <v>4958</v>
      </c>
      <c r="H27" s="140">
        <v>4795</v>
      </c>
      <c r="I27" s="115">
        <v>69</v>
      </c>
      <c r="J27" s="116">
        <v>1.4389989572471324</v>
      </c>
    </row>
    <row r="28" spans="1:10" s="110" customFormat="1" ht="13.5" customHeight="1" x14ac:dyDescent="0.2">
      <c r="A28" s="120"/>
      <c r="B28" s="119" t="s">
        <v>107</v>
      </c>
      <c r="C28" s="113">
        <v>61.100447856685861</v>
      </c>
      <c r="D28" s="115">
        <v>7640</v>
      </c>
      <c r="E28" s="114">
        <v>7904</v>
      </c>
      <c r="F28" s="114">
        <v>7884</v>
      </c>
      <c r="G28" s="114">
        <v>7911</v>
      </c>
      <c r="H28" s="140">
        <v>7803</v>
      </c>
      <c r="I28" s="115">
        <v>-163</v>
      </c>
      <c r="J28" s="116">
        <v>-2.0889401512238881</v>
      </c>
    </row>
    <row r="29" spans="1:10" s="110" customFormat="1" ht="13.5" customHeight="1" x14ac:dyDescent="0.2">
      <c r="A29" s="118" t="s">
        <v>105</v>
      </c>
      <c r="B29" s="121" t="s">
        <v>108</v>
      </c>
      <c r="C29" s="113">
        <v>13.31573896353167</v>
      </c>
      <c r="D29" s="115">
        <v>1665</v>
      </c>
      <c r="E29" s="114">
        <v>1771</v>
      </c>
      <c r="F29" s="114">
        <v>1723</v>
      </c>
      <c r="G29" s="114">
        <v>1765</v>
      </c>
      <c r="H29" s="140">
        <v>1692</v>
      </c>
      <c r="I29" s="115">
        <v>-27</v>
      </c>
      <c r="J29" s="116">
        <v>-1.5957446808510638</v>
      </c>
    </row>
    <row r="30" spans="1:10" s="110" customFormat="1" ht="13.5" customHeight="1" x14ac:dyDescent="0.2">
      <c r="A30" s="118"/>
      <c r="B30" s="121" t="s">
        <v>109</v>
      </c>
      <c r="C30" s="113">
        <v>48.07261676263596</v>
      </c>
      <c r="D30" s="115">
        <v>6011</v>
      </c>
      <c r="E30" s="114">
        <v>6265</v>
      </c>
      <c r="F30" s="114">
        <v>6332</v>
      </c>
      <c r="G30" s="114">
        <v>6310</v>
      </c>
      <c r="H30" s="140">
        <v>6222</v>
      </c>
      <c r="I30" s="115">
        <v>-211</v>
      </c>
      <c r="J30" s="116">
        <v>-3.3911925425908067</v>
      </c>
    </row>
    <row r="31" spans="1:10" s="110" customFormat="1" ht="13.5" customHeight="1" x14ac:dyDescent="0.2">
      <c r="A31" s="118"/>
      <c r="B31" s="121" t="s">
        <v>110</v>
      </c>
      <c r="C31" s="113">
        <v>20.785348688419706</v>
      </c>
      <c r="D31" s="115">
        <v>2599</v>
      </c>
      <c r="E31" s="114">
        <v>2600</v>
      </c>
      <c r="F31" s="114">
        <v>2584</v>
      </c>
      <c r="G31" s="114">
        <v>2584</v>
      </c>
      <c r="H31" s="140">
        <v>2558</v>
      </c>
      <c r="I31" s="115">
        <v>41</v>
      </c>
      <c r="J31" s="116">
        <v>1.602814698983581</v>
      </c>
    </row>
    <row r="32" spans="1:10" s="110" customFormat="1" ht="13.5" customHeight="1" x14ac:dyDescent="0.2">
      <c r="A32" s="120"/>
      <c r="B32" s="121" t="s">
        <v>111</v>
      </c>
      <c r="C32" s="113">
        <v>17.818298144593729</v>
      </c>
      <c r="D32" s="115">
        <v>2228</v>
      </c>
      <c r="E32" s="114">
        <v>2258</v>
      </c>
      <c r="F32" s="114">
        <v>2239</v>
      </c>
      <c r="G32" s="114">
        <v>2209</v>
      </c>
      <c r="H32" s="140">
        <v>2125</v>
      </c>
      <c r="I32" s="115">
        <v>103</v>
      </c>
      <c r="J32" s="116">
        <v>4.8470588235294114</v>
      </c>
    </row>
    <row r="33" spans="1:10" s="110" customFormat="1" ht="13.5" customHeight="1" x14ac:dyDescent="0.2">
      <c r="A33" s="120"/>
      <c r="B33" s="121" t="s">
        <v>112</v>
      </c>
      <c r="C33" s="113">
        <v>1.727447216890595</v>
      </c>
      <c r="D33" s="115">
        <v>216</v>
      </c>
      <c r="E33" s="114">
        <v>218</v>
      </c>
      <c r="F33" s="114">
        <v>227</v>
      </c>
      <c r="G33" s="114">
        <v>204</v>
      </c>
      <c r="H33" s="140">
        <v>197</v>
      </c>
      <c r="I33" s="115">
        <v>19</v>
      </c>
      <c r="J33" s="116">
        <v>9.6446700507614214</v>
      </c>
    </row>
    <row r="34" spans="1:10" s="110" customFormat="1" ht="13.5" customHeight="1" x14ac:dyDescent="0.2">
      <c r="A34" s="118" t="s">
        <v>113</v>
      </c>
      <c r="B34" s="122" t="s">
        <v>116</v>
      </c>
      <c r="C34" s="113">
        <v>90.898912348048626</v>
      </c>
      <c r="D34" s="115">
        <v>11366</v>
      </c>
      <c r="E34" s="114">
        <v>11708</v>
      </c>
      <c r="F34" s="114">
        <v>11724</v>
      </c>
      <c r="G34" s="114">
        <v>11727</v>
      </c>
      <c r="H34" s="140">
        <v>11477</v>
      </c>
      <c r="I34" s="115">
        <v>-111</v>
      </c>
      <c r="J34" s="116">
        <v>-0.9671516946937353</v>
      </c>
    </row>
    <row r="35" spans="1:10" s="110" customFormat="1" ht="13.5" customHeight="1" x14ac:dyDescent="0.2">
      <c r="A35" s="118"/>
      <c r="B35" s="119" t="s">
        <v>117</v>
      </c>
      <c r="C35" s="113">
        <v>8.9651311580294308</v>
      </c>
      <c r="D35" s="115">
        <v>1121</v>
      </c>
      <c r="E35" s="114">
        <v>1168</v>
      </c>
      <c r="F35" s="114">
        <v>1142</v>
      </c>
      <c r="G35" s="114">
        <v>1130</v>
      </c>
      <c r="H35" s="140">
        <v>1108</v>
      </c>
      <c r="I35" s="115">
        <v>13</v>
      </c>
      <c r="J35" s="116">
        <v>1.1732851985559567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7334</v>
      </c>
      <c r="E37" s="114">
        <v>7517</v>
      </c>
      <c r="F37" s="114">
        <v>7447</v>
      </c>
      <c r="G37" s="114">
        <v>7575</v>
      </c>
      <c r="H37" s="140">
        <v>7470</v>
      </c>
      <c r="I37" s="115">
        <v>-136</v>
      </c>
      <c r="J37" s="116">
        <v>-1.820615796519411</v>
      </c>
    </row>
    <row r="38" spans="1:10" s="110" customFormat="1" ht="13.5" customHeight="1" x14ac:dyDescent="0.2">
      <c r="A38" s="118" t="s">
        <v>105</v>
      </c>
      <c r="B38" s="119" t="s">
        <v>106</v>
      </c>
      <c r="C38" s="113">
        <v>34.810471775293152</v>
      </c>
      <c r="D38" s="115">
        <v>2553</v>
      </c>
      <c r="E38" s="114">
        <v>2574</v>
      </c>
      <c r="F38" s="114">
        <v>2581</v>
      </c>
      <c r="G38" s="114">
        <v>2606</v>
      </c>
      <c r="H38" s="140">
        <v>2530</v>
      </c>
      <c r="I38" s="115">
        <v>23</v>
      </c>
      <c r="J38" s="116">
        <v>0.90909090909090906</v>
      </c>
    </row>
    <row r="39" spans="1:10" s="110" customFormat="1" ht="13.5" customHeight="1" x14ac:dyDescent="0.2">
      <c r="A39" s="120"/>
      <c r="B39" s="119" t="s">
        <v>107</v>
      </c>
      <c r="C39" s="113">
        <v>65.189528224706848</v>
      </c>
      <c r="D39" s="115">
        <v>4781</v>
      </c>
      <c r="E39" s="114">
        <v>4943</v>
      </c>
      <c r="F39" s="114">
        <v>4866</v>
      </c>
      <c r="G39" s="114">
        <v>4969</v>
      </c>
      <c r="H39" s="140">
        <v>4940</v>
      </c>
      <c r="I39" s="115">
        <v>-159</v>
      </c>
      <c r="J39" s="116">
        <v>-3.2186234817813766</v>
      </c>
    </row>
    <row r="40" spans="1:10" s="110" customFormat="1" ht="13.5" customHeight="1" x14ac:dyDescent="0.2">
      <c r="A40" s="118" t="s">
        <v>105</v>
      </c>
      <c r="B40" s="121" t="s">
        <v>108</v>
      </c>
      <c r="C40" s="113">
        <v>14.575947641123534</v>
      </c>
      <c r="D40" s="115">
        <v>1069</v>
      </c>
      <c r="E40" s="114">
        <v>1113</v>
      </c>
      <c r="F40" s="114">
        <v>1076</v>
      </c>
      <c r="G40" s="114">
        <v>1166</v>
      </c>
      <c r="H40" s="140">
        <v>1103</v>
      </c>
      <c r="I40" s="115">
        <v>-34</v>
      </c>
      <c r="J40" s="116">
        <v>-3.0825022665457844</v>
      </c>
    </row>
    <row r="41" spans="1:10" s="110" customFormat="1" ht="13.5" customHeight="1" x14ac:dyDescent="0.2">
      <c r="A41" s="118"/>
      <c r="B41" s="121" t="s">
        <v>109</v>
      </c>
      <c r="C41" s="113">
        <v>33.556040359967277</v>
      </c>
      <c r="D41" s="115">
        <v>2461</v>
      </c>
      <c r="E41" s="114">
        <v>2554</v>
      </c>
      <c r="F41" s="114">
        <v>2548</v>
      </c>
      <c r="G41" s="114">
        <v>2613</v>
      </c>
      <c r="H41" s="140">
        <v>2645</v>
      </c>
      <c r="I41" s="115">
        <v>-184</v>
      </c>
      <c r="J41" s="116">
        <v>-6.9565217391304346</v>
      </c>
    </row>
    <row r="42" spans="1:10" s="110" customFormat="1" ht="13.5" customHeight="1" x14ac:dyDescent="0.2">
      <c r="A42" s="118"/>
      <c r="B42" s="121" t="s">
        <v>110</v>
      </c>
      <c r="C42" s="113">
        <v>22.1434415053177</v>
      </c>
      <c r="D42" s="115">
        <v>1624</v>
      </c>
      <c r="E42" s="114">
        <v>1643</v>
      </c>
      <c r="F42" s="114">
        <v>1636</v>
      </c>
      <c r="G42" s="114">
        <v>1642</v>
      </c>
      <c r="H42" s="140">
        <v>1649</v>
      </c>
      <c r="I42" s="115">
        <v>-25</v>
      </c>
      <c r="J42" s="116">
        <v>-1.5160703456640388</v>
      </c>
    </row>
    <row r="43" spans="1:10" s="110" customFormat="1" ht="13.5" customHeight="1" x14ac:dyDescent="0.2">
      <c r="A43" s="120"/>
      <c r="B43" s="121" t="s">
        <v>111</v>
      </c>
      <c r="C43" s="113">
        <v>29.710935369511862</v>
      </c>
      <c r="D43" s="115">
        <v>2179</v>
      </c>
      <c r="E43" s="114">
        <v>2206</v>
      </c>
      <c r="F43" s="114">
        <v>2186</v>
      </c>
      <c r="G43" s="114">
        <v>2153</v>
      </c>
      <c r="H43" s="140">
        <v>2072</v>
      </c>
      <c r="I43" s="115">
        <v>107</v>
      </c>
      <c r="J43" s="116">
        <v>5.1640926640926637</v>
      </c>
    </row>
    <row r="44" spans="1:10" s="110" customFormat="1" ht="13.5" customHeight="1" x14ac:dyDescent="0.2">
      <c r="A44" s="120"/>
      <c r="B44" s="121" t="s">
        <v>112</v>
      </c>
      <c r="C44" s="113">
        <v>2.7952004363239706</v>
      </c>
      <c r="D44" s="115">
        <v>205</v>
      </c>
      <c r="E44" s="114">
        <v>206</v>
      </c>
      <c r="F44" s="114">
        <v>212</v>
      </c>
      <c r="G44" s="114">
        <v>191</v>
      </c>
      <c r="H44" s="140">
        <v>184</v>
      </c>
      <c r="I44" s="115">
        <v>21</v>
      </c>
      <c r="J44" s="116">
        <v>11.413043478260869</v>
      </c>
    </row>
    <row r="45" spans="1:10" s="110" customFormat="1" ht="13.5" customHeight="1" x14ac:dyDescent="0.2">
      <c r="A45" s="118" t="s">
        <v>113</v>
      </c>
      <c r="B45" s="122" t="s">
        <v>116</v>
      </c>
      <c r="C45" s="113">
        <v>91.382601581674393</v>
      </c>
      <c r="D45" s="115">
        <v>6702</v>
      </c>
      <c r="E45" s="114">
        <v>6851</v>
      </c>
      <c r="F45" s="114">
        <v>6809</v>
      </c>
      <c r="G45" s="114">
        <v>6930</v>
      </c>
      <c r="H45" s="140">
        <v>6806</v>
      </c>
      <c r="I45" s="115">
        <v>-104</v>
      </c>
      <c r="J45" s="116">
        <v>-1.5280634734058185</v>
      </c>
    </row>
    <row r="46" spans="1:10" s="110" customFormat="1" ht="13.5" customHeight="1" x14ac:dyDescent="0.2">
      <c r="A46" s="118"/>
      <c r="B46" s="119" t="s">
        <v>117</v>
      </c>
      <c r="C46" s="113">
        <v>8.3856013089719124</v>
      </c>
      <c r="D46" s="115">
        <v>615</v>
      </c>
      <c r="E46" s="114">
        <v>647</v>
      </c>
      <c r="F46" s="114">
        <v>625</v>
      </c>
      <c r="G46" s="114">
        <v>633</v>
      </c>
      <c r="H46" s="140">
        <v>651</v>
      </c>
      <c r="I46" s="115">
        <v>-36</v>
      </c>
      <c r="J46" s="116">
        <v>-5.5299539170506913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5170</v>
      </c>
      <c r="E48" s="114">
        <v>5378</v>
      </c>
      <c r="F48" s="114">
        <v>5432</v>
      </c>
      <c r="G48" s="114">
        <v>5294</v>
      </c>
      <c r="H48" s="140">
        <v>5128</v>
      </c>
      <c r="I48" s="115">
        <v>42</v>
      </c>
      <c r="J48" s="116">
        <v>0.81903276131045244</v>
      </c>
    </row>
    <row r="49" spans="1:12" s="110" customFormat="1" ht="13.5" customHeight="1" x14ac:dyDescent="0.2">
      <c r="A49" s="118" t="s">
        <v>105</v>
      </c>
      <c r="B49" s="119" t="s">
        <v>106</v>
      </c>
      <c r="C49" s="113">
        <v>44.700193423597682</v>
      </c>
      <c r="D49" s="115">
        <v>2311</v>
      </c>
      <c r="E49" s="114">
        <v>2417</v>
      </c>
      <c r="F49" s="114">
        <v>2414</v>
      </c>
      <c r="G49" s="114">
        <v>2352</v>
      </c>
      <c r="H49" s="140">
        <v>2265</v>
      </c>
      <c r="I49" s="115">
        <v>46</v>
      </c>
      <c r="J49" s="116">
        <v>2.0309050772626933</v>
      </c>
    </row>
    <row r="50" spans="1:12" s="110" customFormat="1" ht="13.5" customHeight="1" x14ac:dyDescent="0.2">
      <c r="A50" s="120"/>
      <c r="B50" s="119" t="s">
        <v>107</v>
      </c>
      <c r="C50" s="113">
        <v>55.299806576402318</v>
      </c>
      <c r="D50" s="115">
        <v>2859</v>
      </c>
      <c r="E50" s="114">
        <v>2961</v>
      </c>
      <c r="F50" s="114">
        <v>3018</v>
      </c>
      <c r="G50" s="114">
        <v>2942</v>
      </c>
      <c r="H50" s="140">
        <v>2863</v>
      </c>
      <c r="I50" s="115">
        <v>-4</v>
      </c>
      <c r="J50" s="116">
        <v>-0.13971358714634999</v>
      </c>
    </row>
    <row r="51" spans="1:12" s="110" customFormat="1" ht="13.5" customHeight="1" x14ac:dyDescent="0.2">
      <c r="A51" s="118" t="s">
        <v>105</v>
      </c>
      <c r="B51" s="121" t="s">
        <v>108</v>
      </c>
      <c r="C51" s="113">
        <v>11.528046421663444</v>
      </c>
      <c r="D51" s="115">
        <v>596</v>
      </c>
      <c r="E51" s="114">
        <v>658</v>
      </c>
      <c r="F51" s="114">
        <v>647</v>
      </c>
      <c r="G51" s="114">
        <v>599</v>
      </c>
      <c r="H51" s="140">
        <v>589</v>
      </c>
      <c r="I51" s="115">
        <v>7</v>
      </c>
      <c r="J51" s="116">
        <v>1.1884550084889642</v>
      </c>
    </row>
    <row r="52" spans="1:12" s="110" customFormat="1" ht="13.5" customHeight="1" x14ac:dyDescent="0.2">
      <c r="A52" s="118"/>
      <c r="B52" s="121" t="s">
        <v>109</v>
      </c>
      <c r="C52" s="113">
        <v>68.665377176015468</v>
      </c>
      <c r="D52" s="115">
        <v>3550</v>
      </c>
      <c r="E52" s="114">
        <v>3711</v>
      </c>
      <c r="F52" s="114">
        <v>3784</v>
      </c>
      <c r="G52" s="114">
        <v>3697</v>
      </c>
      <c r="H52" s="140">
        <v>3577</v>
      </c>
      <c r="I52" s="115">
        <v>-27</v>
      </c>
      <c r="J52" s="116">
        <v>-0.75482247693597992</v>
      </c>
    </row>
    <row r="53" spans="1:12" s="110" customFormat="1" ht="13.5" customHeight="1" x14ac:dyDescent="0.2">
      <c r="A53" s="118"/>
      <c r="B53" s="121" t="s">
        <v>110</v>
      </c>
      <c r="C53" s="113">
        <v>18.858800773694391</v>
      </c>
      <c r="D53" s="115">
        <v>975</v>
      </c>
      <c r="E53" s="114">
        <v>957</v>
      </c>
      <c r="F53" s="114">
        <v>948</v>
      </c>
      <c r="G53" s="114">
        <v>942</v>
      </c>
      <c r="H53" s="140">
        <v>909</v>
      </c>
      <c r="I53" s="115">
        <v>66</v>
      </c>
      <c r="J53" s="116">
        <v>7.2607260726072607</v>
      </c>
    </row>
    <row r="54" spans="1:12" s="110" customFormat="1" ht="13.5" customHeight="1" x14ac:dyDescent="0.2">
      <c r="A54" s="120"/>
      <c r="B54" s="121" t="s">
        <v>111</v>
      </c>
      <c r="C54" s="113">
        <v>0.9477756286266924</v>
      </c>
      <c r="D54" s="115">
        <v>49</v>
      </c>
      <c r="E54" s="114">
        <v>52</v>
      </c>
      <c r="F54" s="114">
        <v>53</v>
      </c>
      <c r="G54" s="114">
        <v>56</v>
      </c>
      <c r="H54" s="140">
        <v>53</v>
      </c>
      <c r="I54" s="115">
        <v>-4</v>
      </c>
      <c r="J54" s="116">
        <v>-7.5471698113207548</v>
      </c>
    </row>
    <row r="55" spans="1:12" s="110" customFormat="1" ht="13.5" customHeight="1" x14ac:dyDescent="0.2">
      <c r="A55" s="120"/>
      <c r="B55" s="121" t="s">
        <v>112</v>
      </c>
      <c r="C55" s="113">
        <v>0.21276595744680851</v>
      </c>
      <c r="D55" s="115">
        <v>11</v>
      </c>
      <c r="E55" s="114">
        <v>12</v>
      </c>
      <c r="F55" s="114">
        <v>15</v>
      </c>
      <c r="G55" s="114">
        <v>13</v>
      </c>
      <c r="H55" s="140">
        <v>13</v>
      </c>
      <c r="I55" s="115">
        <v>-2</v>
      </c>
      <c r="J55" s="116">
        <v>-15.384615384615385</v>
      </c>
    </row>
    <row r="56" spans="1:12" s="110" customFormat="1" ht="13.5" customHeight="1" x14ac:dyDescent="0.2">
      <c r="A56" s="118" t="s">
        <v>113</v>
      </c>
      <c r="B56" s="122" t="s">
        <v>116</v>
      </c>
      <c r="C56" s="113">
        <v>90.212765957446805</v>
      </c>
      <c r="D56" s="115">
        <v>4664</v>
      </c>
      <c r="E56" s="114">
        <v>4857</v>
      </c>
      <c r="F56" s="114">
        <v>4915</v>
      </c>
      <c r="G56" s="114">
        <v>4797</v>
      </c>
      <c r="H56" s="140">
        <v>4671</v>
      </c>
      <c r="I56" s="115">
        <v>-7</v>
      </c>
      <c r="J56" s="116">
        <v>-0.14986084350246201</v>
      </c>
    </row>
    <row r="57" spans="1:12" s="110" customFormat="1" ht="13.5" customHeight="1" x14ac:dyDescent="0.2">
      <c r="A57" s="142"/>
      <c r="B57" s="124" t="s">
        <v>117</v>
      </c>
      <c r="C57" s="125">
        <v>9.787234042553191</v>
      </c>
      <c r="D57" s="143">
        <v>506</v>
      </c>
      <c r="E57" s="144">
        <v>521</v>
      </c>
      <c r="F57" s="144">
        <v>517</v>
      </c>
      <c r="G57" s="144">
        <v>497</v>
      </c>
      <c r="H57" s="145">
        <v>457</v>
      </c>
      <c r="I57" s="143">
        <v>49</v>
      </c>
      <c r="J57" s="146">
        <v>10.722100656455142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46882</v>
      </c>
      <c r="E12" s="236">
        <v>46649</v>
      </c>
      <c r="F12" s="114">
        <v>47004</v>
      </c>
      <c r="G12" s="114">
        <v>46597</v>
      </c>
      <c r="H12" s="140">
        <v>46464</v>
      </c>
      <c r="I12" s="115">
        <v>418</v>
      </c>
      <c r="J12" s="116">
        <v>0.89962121212121215</v>
      </c>
    </row>
    <row r="13" spans="1:15" s="110" customFormat="1" ht="12" customHeight="1" x14ac:dyDescent="0.2">
      <c r="A13" s="118" t="s">
        <v>105</v>
      </c>
      <c r="B13" s="119" t="s">
        <v>106</v>
      </c>
      <c r="C13" s="113">
        <v>53.828761571605305</v>
      </c>
      <c r="D13" s="115">
        <v>25236</v>
      </c>
      <c r="E13" s="114">
        <v>25095</v>
      </c>
      <c r="F13" s="114">
        <v>25393</v>
      </c>
      <c r="G13" s="114">
        <v>25158</v>
      </c>
      <c r="H13" s="140">
        <v>25098</v>
      </c>
      <c r="I13" s="115">
        <v>138</v>
      </c>
      <c r="J13" s="116">
        <v>0.54984460913220179</v>
      </c>
    </row>
    <row r="14" spans="1:15" s="110" customFormat="1" ht="12" customHeight="1" x14ac:dyDescent="0.2">
      <c r="A14" s="118"/>
      <c r="B14" s="119" t="s">
        <v>107</v>
      </c>
      <c r="C14" s="113">
        <v>46.171238428394695</v>
      </c>
      <c r="D14" s="115">
        <v>21646</v>
      </c>
      <c r="E14" s="114">
        <v>21554</v>
      </c>
      <c r="F14" s="114">
        <v>21611</v>
      </c>
      <c r="G14" s="114">
        <v>21439</v>
      </c>
      <c r="H14" s="140">
        <v>21366</v>
      </c>
      <c r="I14" s="115">
        <v>280</v>
      </c>
      <c r="J14" s="116">
        <v>1.3104933071234672</v>
      </c>
    </row>
    <row r="15" spans="1:15" s="110" customFormat="1" ht="12" customHeight="1" x14ac:dyDescent="0.2">
      <c r="A15" s="118" t="s">
        <v>105</v>
      </c>
      <c r="B15" s="121" t="s">
        <v>108</v>
      </c>
      <c r="C15" s="113">
        <v>11.740113476387526</v>
      </c>
      <c r="D15" s="115">
        <v>5504</v>
      </c>
      <c r="E15" s="114">
        <v>5731</v>
      </c>
      <c r="F15" s="114">
        <v>5883</v>
      </c>
      <c r="G15" s="114">
        <v>5463</v>
      </c>
      <c r="H15" s="140">
        <v>5574</v>
      </c>
      <c r="I15" s="115">
        <v>-70</v>
      </c>
      <c r="J15" s="116">
        <v>-1.2558306422676713</v>
      </c>
    </row>
    <row r="16" spans="1:15" s="110" customFormat="1" ht="12" customHeight="1" x14ac:dyDescent="0.2">
      <c r="A16" s="118"/>
      <c r="B16" s="121" t="s">
        <v>109</v>
      </c>
      <c r="C16" s="113">
        <v>63.668358858410478</v>
      </c>
      <c r="D16" s="115">
        <v>29849</v>
      </c>
      <c r="E16" s="114">
        <v>29605</v>
      </c>
      <c r="F16" s="114">
        <v>29905</v>
      </c>
      <c r="G16" s="114">
        <v>30029</v>
      </c>
      <c r="H16" s="140">
        <v>30023</v>
      </c>
      <c r="I16" s="115">
        <v>-174</v>
      </c>
      <c r="J16" s="116">
        <v>-0.57955567398327945</v>
      </c>
    </row>
    <row r="17" spans="1:10" s="110" customFormat="1" ht="12" customHeight="1" x14ac:dyDescent="0.2">
      <c r="A17" s="118"/>
      <c r="B17" s="121" t="s">
        <v>110</v>
      </c>
      <c r="C17" s="113">
        <v>23.437566656712598</v>
      </c>
      <c r="D17" s="115">
        <v>10988</v>
      </c>
      <c r="E17" s="114">
        <v>10793</v>
      </c>
      <c r="F17" s="114">
        <v>10695</v>
      </c>
      <c r="G17" s="114">
        <v>10590</v>
      </c>
      <c r="H17" s="140">
        <v>10380</v>
      </c>
      <c r="I17" s="115">
        <v>608</v>
      </c>
      <c r="J17" s="116">
        <v>5.8574181117533719</v>
      </c>
    </row>
    <row r="18" spans="1:10" s="110" customFormat="1" ht="12" customHeight="1" x14ac:dyDescent="0.2">
      <c r="A18" s="120"/>
      <c r="B18" s="121" t="s">
        <v>111</v>
      </c>
      <c r="C18" s="113">
        <v>1.153961008489399</v>
      </c>
      <c r="D18" s="115">
        <v>541</v>
      </c>
      <c r="E18" s="114">
        <v>520</v>
      </c>
      <c r="F18" s="114">
        <v>521</v>
      </c>
      <c r="G18" s="114">
        <v>515</v>
      </c>
      <c r="H18" s="140">
        <v>487</v>
      </c>
      <c r="I18" s="115">
        <v>54</v>
      </c>
      <c r="J18" s="116">
        <v>11.08829568788501</v>
      </c>
    </row>
    <row r="19" spans="1:10" s="110" customFormat="1" ht="12" customHeight="1" x14ac:dyDescent="0.2">
      <c r="A19" s="120"/>
      <c r="B19" s="121" t="s">
        <v>112</v>
      </c>
      <c r="C19" s="113">
        <v>0.39887376818395121</v>
      </c>
      <c r="D19" s="115">
        <v>187</v>
      </c>
      <c r="E19" s="114">
        <v>153</v>
      </c>
      <c r="F19" s="114">
        <v>160</v>
      </c>
      <c r="G19" s="114">
        <v>128</v>
      </c>
      <c r="H19" s="140">
        <v>124</v>
      </c>
      <c r="I19" s="115">
        <v>63</v>
      </c>
      <c r="J19" s="116">
        <v>50.806451612903224</v>
      </c>
    </row>
    <row r="20" spans="1:10" s="110" customFormat="1" ht="12" customHeight="1" x14ac:dyDescent="0.2">
      <c r="A20" s="118" t="s">
        <v>113</v>
      </c>
      <c r="B20" s="119" t="s">
        <v>181</v>
      </c>
      <c r="C20" s="113">
        <v>71.650100251695747</v>
      </c>
      <c r="D20" s="115">
        <v>33591</v>
      </c>
      <c r="E20" s="114">
        <v>33400</v>
      </c>
      <c r="F20" s="114">
        <v>33786</v>
      </c>
      <c r="G20" s="114">
        <v>33328</v>
      </c>
      <c r="H20" s="140">
        <v>33317</v>
      </c>
      <c r="I20" s="115">
        <v>274</v>
      </c>
      <c r="J20" s="116">
        <v>0.82240297745895485</v>
      </c>
    </row>
    <row r="21" spans="1:10" s="110" customFormat="1" ht="12" customHeight="1" x14ac:dyDescent="0.2">
      <c r="A21" s="118"/>
      <c r="B21" s="119" t="s">
        <v>182</v>
      </c>
      <c r="C21" s="113">
        <v>28.349899748304253</v>
      </c>
      <c r="D21" s="115">
        <v>13291</v>
      </c>
      <c r="E21" s="114">
        <v>13249</v>
      </c>
      <c r="F21" s="114">
        <v>13218</v>
      </c>
      <c r="G21" s="114">
        <v>13269</v>
      </c>
      <c r="H21" s="140">
        <v>13147</v>
      </c>
      <c r="I21" s="115">
        <v>144</v>
      </c>
      <c r="J21" s="116">
        <v>1.0953069141248954</v>
      </c>
    </row>
    <row r="22" spans="1:10" s="110" customFormat="1" ht="12" customHeight="1" x14ac:dyDescent="0.2">
      <c r="A22" s="118" t="s">
        <v>113</v>
      </c>
      <c r="B22" s="119" t="s">
        <v>116</v>
      </c>
      <c r="C22" s="113">
        <v>89.115225459664686</v>
      </c>
      <c r="D22" s="115">
        <v>41779</v>
      </c>
      <c r="E22" s="114">
        <v>41654</v>
      </c>
      <c r="F22" s="114">
        <v>41926</v>
      </c>
      <c r="G22" s="114">
        <v>41531</v>
      </c>
      <c r="H22" s="140">
        <v>41554</v>
      </c>
      <c r="I22" s="115">
        <v>225</v>
      </c>
      <c r="J22" s="116">
        <v>0.54146411897771574</v>
      </c>
    </row>
    <row r="23" spans="1:10" s="110" customFormat="1" ht="12" customHeight="1" x14ac:dyDescent="0.2">
      <c r="A23" s="118"/>
      <c r="B23" s="119" t="s">
        <v>117</v>
      </c>
      <c r="C23" s="113">
        <v>10.865577407107205</v>
      </c>
      <c r="D23" s="115">
        <v>5094</v>
      </c>
      <c r="E23" s="114">
        <v>4987</v>
      </c>
      <c r="F23" s="114">
        <v>5070</v>
      </c>
      <c r="G23" s="114">
        <v>5058</v>
      </c>
      <c r="H23" s="140">
        <v>4903</v>
      </c>
      <c r="I23" s="115">
        <v>191</v>
      </c>
      <c r="J23" s="116">
        <v>3.8955741382826843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60541</v>
      </c>
      <c r="E64" s="236">
        <v>60784</v>
      </c>
      <c r="F64" s="236">
        <v>61136</v>
      </c>
      <c r="G64" s="236">
        <v>60451</v>
      </c>
      <c r="H64" s="140">
        <v>60344</v>
      </c>
      <c r="I64" s="115">
        <v>197</v>
      </c>
      <c r="J64" s="116">
        <v>0.3264616200450749</v>
      </c>
    </row>
    <row r="65" spans="1:12" s="110" customFormat="1" ht="12" customHeight="1" x14ac:dyDescent="0.2">
      <c r="A65" s="118" t="s">
        <v>105</v>
      </c>
      <c r="B65" s="119" t="s">
        <v>106</v>
      </c>
      <c r="C65" s="113">
        <v>55.752300094151074</v>
      </c>
      <c r="D65" s="235">
        <v>33753</v>
      </c>
      <c r="E65" s="236">
        <v>33916</v>
      </c>
      <c r="F65" s="236">
        <v>34175</v>
      </c>
      <c r="G65" s="236">
        <v>33835</v>
      </c>
      <c r="H65" s="140">
        <v>33713</v>
      </c>
      <c r="I65" s="115">
        <v>40</v>
      </c>
      <c r="J65" s="116">
        <v>0.1186485925310711</v>
      </c>
    </row>
    <row r="66" spans="1:12" s="110" customFormat="1" ht="12" customHeight="1" x14ac:dyDescent="0.2">
      <c r="A66" s="118"/>
      <c r="B66" s="119" t="s">
        <v>107</v>
      </c>
      <c r="C66" s="113">
        <v>44.247699905848926</v>
      </c>
      <c r="D66" s="235">
        <v>26788</v>
      </c>
      <c r="E66" s="236">
        <v>26868</v>
      </c>
      <c r="F66" s="236">
        <v>26961</v>
      </c>
      <c r="G66" s="236">
        <v>26616</v>
      </c>
      <c r="H66" s="140">
        <v>26631</v>
      </c>
      <c r="I66" s="115">
        <v>157</v>
      </c>
      <c r="J66" s="116">
        <v>0.58953850775412109</v>
      </c>
    </row>
    <row r="67" spans="1:12" s="110" customFormat="1" ht="12" customHeight="1" x14ac:dyDescent="0.2">
      <c r="A67" s="118" t="s">
        <v>105</v>
      </c>
      <c r="B67" s="121" t="s">
        <v>108</v>
      </c>
      <c r="C67" s="113">
        <v>12.153747047455443</v>
      </c>
      <c r="D67" s="235">
        <v>7358</v>
      </c>
      <c r="E67" s="236">
        <v>7597</v>
      </c>
      <c r="F67" s="236">
        <v>7718</v>
      </c>
      <c r="G67" s="236">
        <v>7216</v>
      </c>
      <c r="H67" s="140">
        <v>7403</v>
      </c>
      <c r="I67" s="115">
        <v>-45</v>
      </c>
      <c r="J67" s="116">
        <v>-0.60786167769823041</v>
      </c>
    </row>
    <row r="68" spans="1:12" s="110" customFormat="1" ht="12" customHeight="1" x14ac:dyDescent="0.2">
      <c r="A68" s="118"/>
      <c r="B68" s="121" t="s">
        <v>109</v>
      </c>
      <c r="C68" s="113">
        <v>64.581027733271668</v>
      </c>
      <c r="D68" s="235">
        <v>39098</v>
      </c>
      <c r="E68" s="236">
        <v>39165</v>
      </c>
      <c r="F68" s="236">
        <v>39530</v>
      </c>
      <c r="G68" s="236">
        <v>39528</v>
      </c>
      <c r="H68" s="140">
        <v>39517</v>
      </c>
      <c r="I68" s="115">
        <v>-419</v>
      </c>
      <c r="J68" s="116">
        <v>-1.0603031606650302</v>
      </c>
    </row>
    <row r="69" spans="1:12" s="110" customFormat="1" ht="12" customHeight="1" x14ac:dyDescent="0.2">
      <c r="A69" s="118"/>
      <c r="B69" s="121" t="s">
        <v>110</v>
      </c>
      <c r="C69" s="113">
        <v>22.208090385028328</v>
      </c>
      <c r="D69" s="235">
        <v>13445</v>
      </c>
      <c r="E69" s="236">
        <v>13401</v>
      </c>
      <c r="F69" s="236">
        <v>13264</v>
      </c>
      <c r="G69" s="236">
        <v>13101</v>
      </c>
      <c r="H69" s="140">
        <v>12842</v>
      </c>
      <c r="I69" s="115">
        <v>603</v>
      </c>
      <c r="J69" s="116">
        <v>4.6955302912318952</v>
      </c>
    </row>
    <row r="70" spans="1:12" s="110" customFormat="1" ht="12" customHeight="1" x14ac:dyDescent="0.2">
      <c r="A70" s="120"/>
      <c r="B70" s="121" t="s">
        <v>111</v>
      </c>
      <c r="C70" s="113">
        <v>1.0571348342445614</v>
      </c>
      <c r="D70" s="235">
        <v>640</v>
      </c>
      <c r="E70" s="236">
        <v>621</v>
      </c>
      <c r="F70" s="236">
        <v>624</v>
      </c>
      <c r="G70" s="236">
        <v>606</v>
      </c>
      <c r="H70" s="140">
        <v>582</v>
      </c>
      <c r="I70" s="115">
        <v>58</v>
      </c>
      <c r="J70" s="116">
        <v>9.9656357388316152</v>
      </c>
    </row>
    <row r="71" spans="1:12" s="110" customFormat="1" ht="12" customHeight="1" x14ac:dyDescent="0.2">
      <c r="A71" s="120"/>
      <c r="B71" s="121" t="s">
        <v>112</v>
      </c>
      <c r="C71" s="113">
        <v>0.36834541880708943</v>
      </c>
      <c r="D71" s="235">
        <v>223</v>
      </c>
      <c r="E71" s="236">
        <v>183</v>
      </c>
      <c r="F71" s="236">
        <v>197</v>
      </c>
      <c r="G71" s="236">
        <v>154</v>
      </c>
      <c r="H71" s="140">
        <v>143</v>
      </c>
      <c r="I71" s="115">
        <v>80</v>
      </c>
      <c r="J71" s="116">
        <v>55.944055944055947</v>
      </c>
    </row>
    <row r="72" spans="1:12" s="110" customFormat="1" ht="12" customHeight="1" x14ac:dyDescent="0.2">
      <c r="A72" s="118" t="s">
        <v>113</v>
      </c>
      <c r="B72" s="119" t="s">
        <v>181</v>
      </c>
      <c r="C72" s="113">
        <v>74.599032060917395</v>
      </c>
      <c r="D72" s="235">
        <v>45163</v>
      </c>
      <c r="E72" s="236">
        <v>45379</v>
      </c>
      <c r="F72" s="236">
        <v>45783</v>
      </c>
      <c r="G72" s="236">
        <v>45125</v>
      </c>
      <c r="H72" s="140">
        <v>45135</v>
      </c>
      <c r="I72" s="115">
        <v>28</v>
      </c>
      <c r="J72" s="116">
        <v>6.203611388058048E-2</v>
      </c>
    </row>
    <row r="73" spans="1:12" s="110" customFormat="1" ht="12" customHeight="1" x14ac:dyDescent="0.2">
      <c r="A73" s="118"/>
      <c r="B73" s="119" t="s">
        <v>182</v>
      </c>
      <c r="C73" s="113">
        <v>25.400967939082605</v>
      </c>
      <c r="D73" s="115">
        <v>15378</v>
      </c>
      <c r="E73" s="114">
        <v>15405</v>
      </c>
      <c r="F73" s="114">
        <v>15353</v>
      </c>
      <c r="G73" s="114">
        <v>15326</v>
      </c>
      <c r="H73" s="140">
        <v>15209</v>
      </c>
      <c r="I73" s="115">
        <v>169</v>
      </c>
      <c r="J73" s="116">
        <v>1.1111841672693801</v>
      </c>
    </row>
    <row r="74" spans="1:12" s="110" customFormat="1" ht="12" customHeight="1" x14ac:dyDescent="0.2">
      <c r="A74" s="118" t="s">
        <v>113</v>
      </c>
      <c r="B74" s="119" t="s">
        <v>116</v>
      </c>
      <c r="C74" s="113">
        <v>89.159412629457719</v>
      </c>
      <c r="D74" s="115">
        <v>53978</v>
      </c>
      <c r="E74" s="114">
        <v>54290</v>
      </c>
      <c r="F74" s="114">
        <v>54545</v>
      </c>
      <c r="G74" s="114">
        <v>53899</v>
      </c>
      <c r="H74" s="140">
        <v>54055</v>
      </c>
      <c r="I74" s="115">
        <v>-77</v>
      </c>
      <c r="J74" s="116">
        <v>-0.14244750716862456</v>
      </c>
    </row>
    <row r="75" spans="1:12" s="110" customFormat="1" ht="12" customHeight="1" x14ac:dyDescent="0.2">
      <c r="A75" s="142"/>
      <c r="B75" s="124" t="s">
        <v>117</v>
      </c>
      <c r="C75" s="125">
        <v>10.819114319221685</v>
      </c>
      <c r="D75" s="143">
        <v>6550</v>
      </c>
      <c r="E75" s="144">
        <v>6481</v>
      </c>
      <c r="F75" s="144">
        <v>6577</v>
      </c>
      <c r="G75" s="144">
        <v>6536</v>
      </c>
      <c r="H75" s="145">
        <v>6272</v>
      </c>
      <c r="I75" s="143">
        <v>278</v>
      </c>
      <c r="J75" s="146">
        <v>4.4323979591836737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46882</v>
      </c>
      <c r="G11" s="114">
        <v>46649</v>
      </c>
      <c r="H11" s="114">
        <v>47004</v>
      </c>
      <c r="I11" s="114">
        <v>46597</v>
      </c>
      <c r="J11" s="140">
        <v>46464</v>
      </c>
      <c r="K11" s="114">
        <v>418</v>
      </c>
      <c r="L11" s="116">
        <v>0.89962121212121215</v>
      </c>
    </row>
    <row r="12" spans="1:17" s="110" customFormat="1" ht="24.95" customHeight="1" x14ac:dyDescent="0.2">
      <c r="A12" s="604" t="s">
        <v>185</v>
      </c>
      <c r="B12" s="605"/>
      <c r="C12" s="605"/>
      <c r="D12" s="606"/>
      <c r="E12" s="113">
        <v>53.828761571605305</v>
      </c>
      <c r="F12" s="115">
        <v>25236</v>
      </c>
      <c r="G12" s="114">
        <v>25095</v>
      </c>
      <c r="H12" s="114">
        <v>25393</v>
      </c>
      <c r="I12" s="114">
        <v>25158</v>
      </c>
      <c r="J12" s="140">
        <v>25098</v>
      </c>
      <c r="K12" s="114">
        <v>138</v>
      </c>
      <c r="L12" s="116">
        <v>0.54984460913220179</v>
      </c>
    </row>
    <row r="13" spans="1:17" s="110" customFormat="1" ht="15" customHeight="1" x14ac:dyDescent="0.2">
      <c r="A13" s="120"/>
      <c r="B13" s="612" t="s">
        <v>107</v>
      </c>
      <c r="C13" s="612"/>
      <c r="E13" s="113">
        <v>46.171238428394695</v>
      </c>
      <c r="F13" s="115">
        <v>21646</v>
      </c>
      <c r="G13" s="114">
        <v>21554</v>
      </c>
      <c r="H13" s="114">
        <v>21611</v>
      </c>
      <c r="I13" s="114">
        <v>21439</v>
      </c>
      <c r="J13" s="140">
        <v>21366</v>
      </c>
      <c r="K13" s="114">
        <v>280</v>
      </c>
      <c r="L13" s="116">
        <v>1.3104933071234672</v>
      </c>
    </row>
    <row r="14" spans="1:17" s="110" customFormat="1" ht="24.95" customHeight="1" x14ac:dyDescent="0.2">
      <c r="A14" s="604" t="s">
        <v>186</v>
      </c>
      <c r="B14" s="605"/>
      <c r="C14" s="605"/>
      <c r="D14" s="606"/>
      <c r="E14" s="113">
        <v>11.740113476387526</v>
      </c>
      <c r="F14" s="115">
        <v>5504</v>
      </c>
      <c r="G14" s="114">
        <v>5731</v>
      </c>
      <c r="H14" s="114">
        <v>5883</v>
      </c>
      <c r="I14" s="114">
        <v>5463</v>
      </c>
      <c r="J14" s="140">
        <v>5574</v>
      </c>
      <c r="K14" s="114">
        <v>-70</v>
      </c>
      <c r="L14" s="116">
        <v>-1.2558306422676713</v>
      </c>
    </row>
    <row r="15" spans="1:17" s="110" customFormat="1" ht="15" customHeight="1" x14ac:dyDescent="0.2">
      <c r="A15" s="120"/>
      <c r="B15" s="119"/>
      <c r="C15" s="258" t="s">
        <v>106</v>
      </c>
      <c r="E15" s="113">
        <v>60.592296511627907</v>
      </c>
      <c r="F15" s="115">
        <v>3335</v>
      </c>
      <c r="G15" s="114">
        <v>3479</v>
      </c>
      <c r="H15" s="114">
        <v>3624</v>
      </c>
      <c r="I15" s="114">
        <v>3345</v>
      </c>
      <c r="J15" s="140">
        <v>3424</v>
      </c>
      <c r="K15" s="114">
        <v>-89</v>
      </c>
      <c r="L15" s="116">
        <v>-2.5992990654205608</v>
      </c>
    </row>
    <row r="16" spans="1:17" s="110" customFormat="1" ht="15" customHeight="1" x14ac:dyDescent="0.2">
      <c r="A16" s="120"/>
      <c r="B16" s="119"/>
      <c r="C16" s="258" t="s">
        <v>107</v>
      </c>
      <c r="E16" s="113">
        <v>39.407703488372093</v>
      </c>
      <c r="F16" s="115">
        <v>2169</v>
      </c>
      <c r="G16" s="114">
        <v>2252</v>
      </c>
      <c r="H16" s="114">
        <v>2259</v>
      </c>
      <c r="I16" s="114">
        <v>2118</v>
      </c>
      <c r="J16" s="140">
        <v>2150</v>
      </c>
      <c r="K16" s="114">
        <v>19</v>
      </c>
      <c r="L16" s="116">
        <v>0.88372093023255816</v>
      </c>
    </row>
    <row r="17" spans="1:12" s="110" customFormat="1" ht="15" customHeight="1" x14ac:dyDescent="0.2">
      <c r="A17" s="120"/>
      <c r="B17" s="121" t="s">
        <v>109</v>
      </c>
      <c r="C17" s="258"/>
      <c r="E17" s="113">
        <v>63.668358858410478</v>
      </c>
      <c r="F17" s="115">
        <v>29849</v>
      </c>
      <c r="G17" s="114">
        <v>29605</v>
      </c>
      <c r="H17" s="114">
        <v>29905</v>
      </c>
      <c r="I17" s="114">
        <v>30029</v>
      </c>
      <c r="J17" s="140">
        <v>30023</v>
      </c>
      <c r="K17" s="114">
        <v>-174</v>
      </c>
      <c r="L17" s="116">
        <v>-0.57955567398327945</v>
      </c>
    </row>
    <row r="18" spans="1:12" s="110" customFormat="1" ht="15" customHeight="1" x14ac:dyDescent="0.2">
      <c r="A18" s="120"/>
      <c r="B18" s="119"/>
      <c r="C18" s="258" t="s">
        <v>106</v>
      </c>
      <c r="E18" s="113">
        <v>53.770645582766591</v>
      </c>
      <c r="F18" s="115">
        <v>16050</v>
      </c>
      <c r="G18" s="114">
        <v>15898</v>
      </c>
      <c r="H18" s="114">
        <v>16073</v>
      </c>
      <c r="I18" s="114">
        <v>16172</v>
      </c>
      <c r="J18" s="140">
        <v>16134</v>
      </c>
      <c r="K18" s="114">
        <v>-84</v>
      </c>
      <c r="L18" s="116">
        <v>-0.52063964298995913</v>
      </c>
    </row>
    <row r="19" spans="1:12" s="110" customFormat="1" ht="15" customHeight="1" x14ac:dyDescent="0.2">
      <c r="A19" s="120"/>
      <c r="B19" s="119"/>
      <c r="C19" s="258" t="s">
        <v>107</v>
      </c>
      <c r="E19" s="113">
        <v>46.229354417233409</v>
      </c>
      <c r="F19" s="115">
        <v>13799</v>
      </c>
      <c r="G19" s="114">
        <v>13707</v>
      </c>
      <c r="H19" s="114">
        <v>13832</v>
      </c>
      <c r="I19" s="114">
        <v>13857</v>
      </c>
      <c r="J19" s="140">
        <v>13889</v>
      </c>
      <c r="K19" s="114">
        <v>-90</v>
      </c>
      <c r="L19" s="116">
        <v>-0.64799481604147169</v>
      </c>
    </row>
    <row r="20" spans="1:12" s="110" customFormat="1" ht="15" customHeight="1" x14ac:dyDescent="0.2">
      <c r="A20" s="120"/>
      <c r="B20" s="121" t="s">
        <v>110</v>
      </c>
      <c r="C20" s="258"/>
      <c r="E20" s="113">
        <v>23.437566656712598</v>
      </c>
      <c r="F20" s="115">
        <v>10988</v>
      </c>
      <c r="G20" s="114">
        <v>10793</v>
      </c>
      <c r="H20" s="114">
        <v>10695</v>
      </c>
      <c r="I20" s="114">
        <v>10590</v>
      </c>
      <c r="J20" s="140">
        <v>10380</v>
      </c>
      <c r="K20" s="114">
        <v>608</v>
      </c>
      <c r="L20" s="116">
        <v>5.8574181117533719</v>
      </c>
    </row>
    <row r="21" spans="1:12" s="110" customFormat="1" ht="15" customHeight="1" x14ac:dyDescent="0.2">
      <c r="A21" s="120"/>
      <c r="B21" s="119"/>
      <c r="C21" s="258" t="s">
        <v>106</v>
      </c>
      <c r="E21" s="113">
        <v>50.20021842009465</v>
      </c>
      <c r="F21" s="115">
        <v>5516</v>
      </c>
      <c r="G21" s="114">
        <v>5382</v>
      </c>
      <c r="H21" s="114">
        <v>5357</v>
      </c>
      <c r="I21" s="114">
        <v>5289</v>
      </c>
      <c r="J21" s="140">
        <v>5203</v>
      </c>
      <c r="K21" s="114">
        <v>313</v>
      </c>
      <c r="L21" s="116">
        <v>6.0157601383817028</v>
      </c>
    </row>
    <row r="22" spans="1:12" s="110" customFormat="1" ht="15" customHeight="1" x14ac:dyDescent="0.2">
      <c r="A22" s="120"/>
      <c r="B22" s="119"/>
      <c r="C22" s="258" t="s">
        <v>107</v>
      </c>
      <c r="E22" s="113">
        <v>49.79978157990535</v>
      </c>
      <c r="F22" s="115">
        <v>5472</v>
      </c>
      <c r="G22" s="114">
        <v>5411</v>
      </c>
      <c r="H22" s="114">
        <v>5338</v>
      </c>
      <c r="I22" s="114">
        <v>5301</v>
      </c>
      <c r="J22" s="140">
        <v>5177</v>
      </c>
      <c r="K22" s="114">
        <v>295</v>
      </c>
      <c r="L22" s="116">
        <v>5.6982808576395598</v>
      </c>
    </row>
    <row r="23" spans="1:12" s="110" customFormat="1" ht="15" customHeight="1" x14ac:dyDescent="0.2">
      <c r="A23" s="120"/>
      <c r="B23" s="121" t="s">
        <v>111</v>
      </c>
      <c r="C23" s="258"/>
      <c r="E23" s="113">
        <v>1.153961008489399</v>
      </c>
      <c r="F23" s="115">
        <v>541</v>
      </c>
      <c r="G23" s="114">
        <v>520</v>
      </c>
      <c r="H23" s="114">
        <v>521</v>
      </c>
      <c r="I23" s="114">
        <v>515</v>
      </c>
      <c r="J23" s="140">
        <v>487</v>
      </c>
      <c r="K23" s="114">
        <v>54</v>
      </c>
      <c r="L23" s="116">
        <v>11.08829568788501</v>
      </c>
    </row>
    <row r="24" spans="1:12" s="110" customFormat="1" ht="15" customHeight="1" x14ac:dyDescent="0.2">
      <c r="A24" s="120"/>
      <c r="B24" s="119"/>
      <c r="C24" s="258" t="s">
        <v>106</v>
      </c>
      <c r="E24" s="113">
        <v>61.922365988909426</v>
      </c>
      <c r="F24" s="115">
        <v>335</v>
      </c>
      <c r="G24" s="114">
        <v>336</v>
      </c>
      <c r="H24" s="114">
        <v>339</v>
      </c>
      <c r="I24" s="114">
        <v>352</v>
      </c>
      <c r="J24" s="140">
        <v>337</v>
      </c>
      <c r="K24" s="114">
        <v>-2</v>
      </c>
      <c r="L24" s="116">
        <v>-0.59347181008902072</v>
      </c>
    </row>
    <row r="25" spans="1:12" s="110" customFormat="1" ht="15" customHeight="1" x14ac:dyDescent="0.2">
      <c r="A25" s="120"/>
      <c r="B25" s="119"/>
      <c r="C25" s="258" t="s">
        <v>107</v>
      </c>
      <c r="E25" s="113">
        <v>38.077634011090574</v>
      </c>
      <c r="F25" s="115">
        <v>206</v>
      </c>
      <c r="G25" s="114">
        <v>184</v>
      </c>
      <c r="H25" s="114">
        <v>182</v>
      </c>
      <c r="I25" s="114">
        <v>163</v>
      </c>
      <c r="J25" s="140">
        <v>150</v>
      </c>
      <c r="K25" s="114">
        <v>56</v>
      </c>
      <c r="L25" s="116">
        <v>37.333333333333336</v>
      </c>
    </row>
    <row r="26" spans="1:12" s="110" customFormat="1" ht="15" customHeight="1" x14ac:dyDescent="0.2">
      <c r="A26" s="120"/>
      <c r="C26" s="121" t="s">
        <v>187</v>
      </c>
      <c r="D26" s="110" t="s">
        <v>188</v>
      </c>
      <c r="E26" s="113">
        <v>0.39887376818395121</v>
      </c>
      <c r="F26" s="115">
        <v>187</v>
      </c>
      <c r="G26" s="114">
        <v>153</v>
      </c>
      <c r="H26" s="114">
        <v>160</v>
      </c>
      <c r="I26" s="114">
        <v>128</v>
      </c>
      <c r="J26" s="140">
        <v>124</v>
      </c>
      <c r="K26" s="114">
        <v>63</v>
      </c>
      <c r="L26" s="116">
        <v>50.806451612903224</v>
      </c>
    </row>
    <row r="27" spans="1:12" s="110" customFormat="1" ht="15" customHeight="1" x14ac:dyDescent="0.2">
      <c r="A27" s="120"/>
      <c r="B27" s="119"/>
      <c r="D27" s="259" t="s">
        <v>106</v>
      </c>
      <c r="E27" s="113">
        <v>49.197860962566843</v>
      </c>
      <c r="F27" s="115">
        <v>92</v>
      </c>
      <c r="G27" s="114">
        <v>81</v>
      </c>
      <c r="H27" s="114">
        <v>86</v>
      </c>
      <c r="I27" s="114">
        <v>72</v>
      </c>
      <c r="J27" s="140">
        <v>72</v>
      </c>
      <c r="K27" s="114">
        <v>20</v>
      </c>
      <c r="L27" s="116">
        <v>27.777777777777779</v>
      </c>
    </row>
    <row r="28" spans="1:12" s="110" customFormat="1" ht="15" customHeight="1" x14ac:dyDescent="0.2">
      <c r="A28" s="120"/>
      <c r="B28" s="119"/>
      <c r="D28" s="259" t="s">
        <v>107</v>
      </c>
      <c r="E28" s="113">
        <v>50.802139037433157</v>
      </c>
      <c r="F28" s="115">
        <v>95</v>
      </c>
      <c r="G28" s="114">
        <v>72</v>
      </c>
      <c r="H28" s="114">
        <v>74</v>
      </c>
      <c r="I28" s="114">
        <v>56</v>
      </c>
      <c r="J28" s="140">
        <v>52</v>
      </c>
      <c r="K28" s="114">
        <v>43</v>
      </c>
      <c r="L28" s="116">
        <v>82.692307692307693</v>
      </c>
    </row>
    <row r="29" spans="1:12" s="110" customFormat="1" ht="24.95" customHeight="1" x14ac:dyDescent="0.2">
      <c r="A29" s="604" t="s">
        <v>189</v>
      </c>
      <c r="B29" s="605"/>
      <c r="C29" s="605"/>
      <c r="D29" s="606"/>
      <c r="E29" s="113">
        <v>89.115225459664686</v>
      </c>
      <c r="F29" s="115">
        <v>41779</v>
      </c>
      <c r="G29" s="114">
        <v>41654</v>
      </c>
      <c r="H29" s="114">
        <v>41926</v>
      </c>
      <c r="I29" s="114">
        <v>41531</v>
      </c>
      <c r="J29" s="140">
        <v>41554</v>
      </c>
      <c r="K29" s="114">
        <v>225</v>
      </c>
      <c r="L29" s="116">
        <v>0.54146411897771574</v>
      </c>
    </row>
    <row r="30" spans="1:12" s="110" customFormat="1" ht="15" customHeight="1" x14ac:dyDescent="0.2">
      <c r="A30" s="120"/>
      <c r="B30" s="119"/>
      <c r="C30" s="258" t="s">
        <v>106</v>
      </c>
      <c r="E30" s="113">
        <v>51.954331123291603</v>
      </c>
      <c r="F30" s="115">
        <v>21706</v>
      </c>
      <c r="G30" s="114">
        <v>21650</v>
      </c>
      <c r="H30" s="114">
        <v>21858</v>
      </c>
      <c r="I30" s="114">
        <v>21609</v>
      </c>
      <c r="J30" s="140">
        <v>21669</v>
      </c>
      <c r="K30" s="114">
        <v>37</v>
      </c>
      <c r="L30" s="116">
        <v>0.17075084221699202</v>
      </c>
    </row>
    <row r="31" spans="1:12" s="110" customFormat="1" ht="15" customHeight="1" x14ac:dyDescent="0.2">
      <c r="A31" s="120"/>
      <c r="B31" s="119"/>
      <c r="C31" s="258" t="s">
        <v>107</v>
      </c>
      <c r="E31" s="113">
        <v>48.045668876708397</v>
      </c>
      <c r="F31" s="115">
        <v>20073</v>
      </c>
      <c r="G31" s="114">
        <v>20004</v>
      </c>
      <c r="H31" s="114">
        <v>20068</v>
      </c>
      <c r="I31" s="114">
        <v>19922</v>
      </c>
      <c r="J31" s="140">
        <v>19885</v>
      </c>
      <c r="K31" s="114">
        <v>188</v>
      </c>
      <c r="L31" s="116">
        <v>0.9454362584862962</v>
      </c>
    </row>
    <row r="32" spans="1:12" s="110" customFormat="1" ht="15" customHeight="1" x14ac:dyDescent="0.2">
      <c r="A32" s="120"/>
      <c r="B32" s="119" t="s">
        <v>117</v>
      </c>
      <c r="C32" s="258"/>
      <c r="E32" s="113">
        <v>10.865577407107205</v>
      </c>
      <c r="F32" s="115">
        <v>5094</v>
      </c>
      <c r="G32" s="114">
        <v>4987</v>
      </c>
      <c r="H32" s="114">
        <v>5070</v>
      </c>
      <c r="I32" s="114">
        <v>5058</v>
      </c>
      <c r="J32" s="140">
        <v>4903</v>
      </c>
      <c r="K32" s="114">
        <v>191</v>
      </c>
      <c r="L32" s="116">
        <v>3.8955741382826843</v>
      </c>
    </row>
    <row r="33" spans="1:12" s="110" customFormat="1" ht="15" customHeight="1" x14ac:dyDescent="0.2">
      <c r="A33" s="120"/>
      <c r="B33" s="119"/>
      <c r="C33" s="258" t="s">
        <v>106</v>
      </c>
      <c r="E33" s="113">
        <v>69.140164899882208</v>
      </c>
      <c r="F33" s="115">
        <v>3522</v>
      </c>
      <c r="G33" s="114">
        <v>3438</v>
      </c>
      <c r="H33" s="114">
        <v>3528</v>
      </c>
      <c r="I33" s="114">
        <v>3542</v>
      </c>
      <c r="J33" s="140">
        <v>3423</v>
      </c>
      <c r="K33" s="114">
        <v>99</v>
      </c>
      <c r="L33" s="116">
        <v>2.8921998247151621</v>
      </c>
    </row>
    <row r="34" spans="1:12" s="110" customFormat="1" ht="15" customHeight="1" x14ac:dyDescent="0.2">
      <c r="A34" s="120"/>
      <c r="B34" s="119"/>
      <c r="C34" s="258" t="s">
        <v>107</v>
      </c>
      <c r="E34" s="113">
        <v>30.859835100117785</v>
      </c>
      <c r="F34" s="115">
        <v>1572</v>
      </c>
      <c r="G34" s="114">
        <v>1549</v>
      </c>
      <c r="H34" s="114">
        <v>1542</v>
      </c>
      <c r="I34" s="114">
        <v>1516</v>
      </c>
      <c r="J34" s="140">
        <v>1480</v>
      </c>
      <c r="K34" s="114">
        <v>92</v>
      </c>
      <c r="L34" s="116">
        <v>6.2162162162162158</v>
      </c>
    </row>
    <row r="35" spans="1:12" s="110" customFormat="1" ht="24.95" customHeight="1" x14ac:dyDescent="0.2">
      <c r="A35" s="604" t="s">
        <v>190</v>
      </c>
      <c r="B35" s="605"/>
      <c r="C35" s="605"/>
      <c r="D35" s="606"/>
      <c r="E35" s="113">
        <v>71.650100251695747</v>
      </c>
      <c r="F35" s="115">
        <v>33591</v>
      </c>
      <c r="G35" s="114">
        <v>33400</v>
      </c>
      <c r="H35" s="114">
        <v>33786</v>
      </c>
      <c r="I35" s="114">
        <v>33328</v>
      </c>
      <c r="J35" s="140">
        <v>33317</v>
      </c>
      <c r="K35" s="114">
        <v>274</v>
      </c>
      <c r="L35" s="116">
        <v>0.82240297745895485</v>
      </c>
    </row>
    <row r="36" spans="1:12" s="110" customFormat="1" ht="15" customHeight="1" x14ac:dyDescent="0.2">
      <c r="A36" s="120"/>
      <c r="B36" s="119"/>
      <c r="C36" s="258" t="s">
        <v>106</v>
      </c>
      <c r="E36" s="113">
        <v>69.890744544669701</v>
      </c>
      <c r="F36" s="115">
        <v>23477</v>
      </c>
      <c r="G36" s="114">
        <v>23364</v>
      </c>
      <c r="H36" s="114">
        <v>23672</v>
      </c>
      <c r="I36" s="114">
        <v>23418</v>
      </c>
      <c r="J36" s="140">
        <v>23395</v>
      </c>
      <c r="K36" s="114">
        <v>82</v>
      </c>
      <c r="L36" s="116">
        <v>0.35050224406924557</v>
      </c>
    </row>
    <row r="37" spans="1:12" s="110" customFormat="1" ht="15" customHeight="1" x14ac:dyDescent="0.2">
      <c r="A37" s="120"/>
      <c r="B37" s="119"/>
      <c r="C37" s="258" t="s">
        <v>107</v>
      </c>
      <c r="E37" s="113">
        <v>30.109255455330295</v>
      </c>
      <c r="F37" s="115">
        <v>10114</v>
      </c>
      <c r="G37" s="114">
        <v>10036</v>
      </c>
      <c r="H37" s="114">
        <v>10114</v>
      </c>
      <c r="I37" s="114">
        <v>9910</v>
      </c>
      <c r="J37" s="140">
        <v>9922</v>
      </c>
      <c r="K37" s="114">
        <v>192</v>
      </c>
      <c r="L37" s="116">
        <v>1.9350937311026002</v>
      </c>
    </row>
    <row r="38" spans="1:12" s="110" customFormat="1" ht="15" customHeight="1" x14ac:dyDescent="0.2">
      <c r="A38" s="120"/>
      <c r="B38" s="119" t="s">
        <v>182</v>
      </c>
      <c r="C38" s="258"/>
      <c r="E38" s="113">
        <v>28.349899748304253</v>
      </c>
      <c r="F38" s="115">
        <v>13291</v>
      </c>
      <c r="G38" s="114">
        <v>13249</v>
      </c>
      <c r="H38" s="114">
        <v>13218</v>
      </c>
      <c r="I38" s="114">
        <v>13269</v>
      </c>
      <c r="J38" s="140">
        <v>13147</v>
      </c>
      <c r="K38" s="114">
        <v>144</v>
      </c>
      <c r="L38" s="116">
        <v>1.0953069141248954</v>
      </c>
    </row>
    <row r="39" spans="1:12" s="110" customFormat="1" ht="15" customHeight="1" x14ac:dyDescent="0.2">
      <c r="A39" s="120"/>
      <c r="B39" s="119"/>
      <c r="C39" s="258" t="s">
        <v>106</v>
      </c>
      <c r="E39" s="113">
        <v>13.23451959972914</v>
      </c>
      <c r="F39" s="115">
        <v>1759</v>
      </c>
      <c r="G39" s="114">
        <v>1731</v>
      </c>
      <c r="H39" s="114">
        <v>1721</v>
      </c>
      <c r="I39" s="114">
        <v>1740</v>
      </c>
      <c r="J39" s="140">
        <v>1703</v>
      </c>
      <c r="K39" s="114">
        <v>56</v>
      </c>
      <c r="L39" s="116">
        <v>3.288314738696418</v>
      </c>
    </row>
    <row r="40" spans="1:12" s="110" customFormat="1" ht="15" customHeight="1" x14ac:dyDescent="0.2">
      <c r="A40" s="120"/>
      <c r="B40" s="119"/>
      <c r="C40" s="258" t="s">
        <v>107</v>
      </c>
      <c r="E40" s="113">
        <v>86.76548040027086</v>
      </c>
      <c r="F40" s="115">
        <v>11532</v>
      </c>
      <c r="G40" s="114">
        <v>11518</v>
      </c>
      <c r="H40" s="114">
        <v>11497</v>
      </c>
      <c r="I40" s="114">
        <v>11529</v>
      </c>
      <c r="J40" s="140">
        <v>11444</v>
      </c>
      <c r="K40" s="114">
        <v>88</v>
      </c>
      <c r="L40" s="116">
        <v>0.76896190143306531</v>
      </c>
    </row>
    <row r="41" spans="1:12" s="110" customFormat="1" ht="24.75" customHeight="1" x14ac:dyDescent="0.2">
      <c r="A41" s="604" t="s">
        <v>517</v>
      </c>
      <c r="B41" s="605"/>
      <c r="C41" s="605"/>
      <c r="D41" s="606"/>
      <c r="E41" s="113">
        <v>5.2429503860756794</v>
      </c>
      <c r="F41" s="115">
        <v>2458</v>
      </c>
      <c r="G41" s="114">
        <v>2749</v>
      </c>
      <c r="H41" s="114">
        <v>2728</v>
      </c>
      <c r="I41" s="114">
        <v>2389</v>
      </c>
      <c r="J41" s="140">
        <v>2457</v>
      </c>
      <c r="K41" s="114">
        <v>1</v>
      </c>
      <c r="L41" s="116">
        <v>4.0700040700040699E-2</v>
      </c>
    </row>
    <row r="42" spans="1:12" s="110" customFormat="1" ht="15" customHeight="1" x14ac:dyDescent="0.2">
      <c r="A42" s="120"/>
      <c r="B42" s="119"/>
      <c r="C42" s="258" t="s">
        <v>106</v>
      </c>
      <c r="E42" s="113">
        <v>61.228641171684295</v>
      </c>
      <c r="F42" s="115">
        <v>1505</v>
      </c>
      <c r="G42" s="114">
        <v>1731</v>
      </c>
      <c r="H42" s="114">
        <v>1714</v>
      </c>
      <c r="I42" s="114">
        <v>1456</v>
      </c>
      <c r="J42" s="140">
        <v>1495</v>
      </c>
      <c r="K42" s="114">
        <v>10</v>
      </c>
      <c r="L42" s="116">
        <v>0.66889632107023411</v>
      </c>
    </row>
    <row r="43" spans="1:12" s="110" customFormat="1" ht="15" customHeight="1" x14ac:dyDescent="0.2">
      <c r="A43" s="123"/>
      <c r="B43" s="124"/>
      <c r="C43" s="260" t="s">
        <v>107</v>
      </c>
      <c r="D43" s="261"/>
      <c r="E43" s="125">
        <v>38.771358828315705</v>
      </c>
      <c r="F43" s="143">
        <v>953</v>
      </c>
      <c r="G43" s="144">
        <v>1018</v>
      </c>
      <c r="H43" s="144">
        <v>1014</v>
      </c>
      <c r="I43" s="144">
        <v>933</v>
      </c>
      <c r="J43" s="145">
        <v>962</v>
      </c>
      <c r="K43" s="144">
        <v>-9</v>
      </c>
      <c r="L43" s="146">
        <v>-0.9355509355509356</v>
      </c>
    </row>
    <row r="44" spans="1:12" s="110" customFormat="1" ht="45.75" customHeight="1" x14ac:dyDescent="0.2">
      <c r="A44" s="604" t="s">
        <v>191</v>
      </c>
      <c r="B44" s="605"/>
      <c r="C44" s="605"/>
      <c r="D44" s="606"/>
      <c r="E44" s="113">
        <v>2.698263725950258</v>
      </c>
      <c r="F44" s="115">
        <v>1265</v>
      </c>
      <c r="G44" s="114">
        <v>1293</v>
      </c>
      <c r="H44" s="114">
        <v>1307</v>
      </c>
      <c r="I44" s="114">
        <v>1294</v>
      </c>
      <c r="J44" s="140">
        <v>1306</v>
      </c>
      <c r="K44" s="114">
        <v>-41</v>
      </c>
      <c r="L44" s="116">
        <v>-3.1393568147013782</v>
      </c>
    </row>
    <row r="45" spans="1:12" s="110" customFormat="1" ht="15" customHeight="1" x14ac:dyDescent="0.2">
      <c r="A45" s="120"/>
      <c r="B45" s="119"/>
      <c r="C45" s="258" t="s">
        <v>106</v>
      </c>
      <c r="E45" s="113">
        <v>59.841897233201578</v>
      </c>
      <c r="F45" s="115">
        <v>757</v>
      </c>
      <c r="G45" s="114">
        <v>775</v>
      </c>
      <c r="H45" s="114">
        <v>784</v>
      </c>
      <c r="I45" s="114">
        <v>776</v>
      </c>
      <c r="J45" s="140">
        <v>790</v>
      </c>
      <c r="K45" s="114">
        <v>-33</v>
      </c>
      <c r="L45" s="116">
        <v>-4.1772151898734178</v>
      </c>
    </row>
    <row r="46" spans="1:12" s="110" customFormat="1" ht="15" customHeight="1" x14ac:dyDescent="0.2">
      <c r="A46" s="123"/>
      <c r="B46" s="124"/>
      <c r="C46" s="260" t="s">
        <v>107</v>
      </c>
      <c r="D46" s="261"/>
      <c r="E46" s="125">
        <v>40.158102766798422</v>
      </c>
      <c r="F46" s="143">
        <v>508</v>
      </c>
      <c r="G46" s="144">
        <v>518</v>
      </c>
      <c r="H46" s="144">
        <v>523</v>
      </c>
      <c r="I46" s="144">
        <v>518</v>
      </c>
      <c r="J46" s="145">
        <v>516</v>
      </c>
      <c r="K46" s="144">
        <v>-8</v>
      </c>
      <c r="L46" s="146">
        <v>-1.5503875968992249</v>
      </c>
    </row>
    <row r="47" spans="1:12" s="110" customFormat="1" ht="39" customHeight="1" x14ac:dyDescent="0.2">
      <c r="A47" s="604" t="s">
        <v>518</v>
      </c>
      <c r="B47" s="607"/>
      <c r="C47" s="607"/>
      <c r="D47" s="608"/>
      <c r="E47" s="113">
        <v>0.19410434708416877</v>
      </c>
      <c r="F47" s="115">
        <v>91</v>
      </c>
      <c r="G47" s="114">
        <v>90</v>
      </c>
      <c r="H47" s="114">
        <v>82</v>
      </c>
      <c r="I47" s="114">
        <v>82</v>
      </c>
      <c r="J47" s="140">
        <v>87</v>
      </c>
      <c r="K47" s="114">
        <v>4</v>
      </c>
      <c r="L47" s="116">
        <v>4.5977011494252871</v>
      </c>
    </row>
    <row r="48" spans="1:12" s="110" customFormat="1" ht="15" customHeight="1" x14ac:dyDescent="0.2">
      <c r="A48" s="120"/>
      <c r="B48" s="119"/>
      <c r="C48" s="258" t="s">
        <v>106</v>
      </c>
      <c r="E48" s="113">
        <v>28.571428571428573</v>
      </c>
      <c r="F48" s="115">
        <v>26</v>
      </c>
      <c r="G48" s="114">
        <v>26</v>
      </c>
      <c r="H48" s="114">
        <v>27</v>
      </c>
      <c r="I48" s="114">
        <v>32</v>
      </c>
      <c r="J48" s="140">
        <v>32</v>
      </c>
      <c r="K48" s="114">
        <v>-6</v>
      </c>
      <c r="L48" s="116">
        <v>-18.75</v>
      </c>
    </row>
    <row r="49" spans="1:12" s="110" customFormat="1" ht="15" customHeight="1" x14ac:dyDescent="0.2">
      <c r="A49" s="123"/>
      <c r="B49" s="124"/>
      <c r="C49" s="260" t="s">
        <v>107</v>
      </c>
      <c r="D49" s="261"/>
      <c r="E49" s="125">
        <v>71.428571428571431</v>
      </c>
      <c r="F49" s="143">
        <v>65</v>
      </c>
      <c r="G49" s="144">
        <v>64</v>
      </c>
      <c r="H49" s="144">
        <v>55</v>
      </c>
      <c r="I49" s="144">
        <v>50</v>
      </c>
      <c r="J49" s="145">
        <v>55</v>
      </c>
      <c r="K49" s="144">
        <v>10</v>
      </c>
      <c r="L49" s="146">
        <v>18.181818181818183</v>
      </c>
    </row>
    <row r="50" spans="1:12" s="110" customFormat="1" ht="24.95" customHeight="1" x14ac:dyDescent="0.2">
      <c r="A50" s="609" t="s">
        <v>192</v>
      </c>
      <c r="B50" s="610"/>
      <c r="C50" s="610"/>
      <c r="D50" s="611"/>
      <c r="E50" s="262">
        <v>15.861098076020648</v>
      </c>
      <c r="F50" s="263">
        <v>7436</v>
      </c>
      <c r="G50" s="264">
        <v>7678</v>
      </c>
      <c r="H50" s="264">
        <v>7789</v>
      </c>
      <c r="I50" s="264">
        <v>7352</v>
      </c>
      <c r="J50" s="265">
        <v>7485</v>
      </c>
      <c r="K50" s="263">
        <v>-49</v>
      </c>
      <c r="L50" s="266">
        <v>-0.65464261857047423</v>
      </c>
    </row>
    <row r="51" spans="1:12" s="110" customFormat="1" ht="15" customHeight="1" x14ac:dyDescent="0.2">
      <c r="A51" s="120"/>
      <c r="B51" s="119"/>
      <c r="C51" s="258" t="s">
        <v>106</v>
      </c>
      <c r="E51" s="113">
        <v>54.948897256589561</v>
      </c>
      <c r="F51" s="115">
        <v>4086</v>
      </c>
      <c r="G51" s="114">
        <v>4230</v>
      </c>
      <c r="H51" s="114">
        <v>4327</v>
      </c>
      <c r="I51" s="114">
        <v>4043</v>
      </c>
      <c r="J51" s="140">
        <v>4083</v>
      </c>
      <c r="K51" s="114">
        <v>3</v>
      </c>
      <c r="L51" s="116">
        <v>7.3475385745775168E-2</v>
      </c>
    </row>
    <row r="52" spans="1:12" s="110" customFormat="1" ht="15" customHeight="1" x14ac:dyDescent="0.2">
      <c r="A52" s="120"/>
      <c r="B52" s="119"/>
      <c r="C52" s="258" t="s">
        <v>107</v>
      </c>
      <c r="E52" s="113">
        <v>45.051102743410439</v>
      </c>
      <c r="F52" s="115">
        <v>3350</v>
      </c>
      <c r="G52" s="114">
        <v>3448</v>
      </c>
      <c r="H52" s="114">
        <v>3462</v>
      </c>
      <c r="I52" s="114">
        <v>3309</v>
      </c>
      <c r="J52" s="140">
        <v>3402</v>
      </c>
      <c r="K52" s="114">
        <v>-52</v>
      </c>
      <c r="L52" s="116">
        <v>-1.5285126396237507</v>
      </c>
    </row>
    <row r="53" spans="1:12" s="110" customFormat="1" ht="15" customHeight="1" x14ac:dyDescent="0.2">
      <c r="A53" s="120"/>
      <c r="B53" s="119"/>
      <c r="C53" s="258" t="s">
        <v>187</v>
      </c>
      <c r="D53" s="110" t="s">
        <v>193</v>
      </c>
      <c r="E53" s="113">
        <v>24.704142011834321</v>
      </c>
      <c r="F53" s="115">
        <v>1837</v>
      </c>
      <c r="G53" s="114">
        <v>2127</v>
      </c>
      <c r="H53" s="114">
        <v>2140</v>
      </c>
      <c r="I53" s="114">
        <v>1674</v>
      </c>
      <c r="J53" s="140">
        <v>1857</v>
      </c>
      <c r="K53" s="114">
        <v>-20</v>
      </c>
      <c r="L53" s="116">
        <v>-1.0770059235325795</v>
      </c>
    </row>
    <row r="54" spans="1:12" s="110" customFormat="1" ht="15" customHeight="1" x14ac:dyDescent="0.2">
      <c r="A54" s="120"/>
      <c r="B54" s="119"/>
      <c r="D54" s="267" t="s">
        <v>194</v>
      </c>
      <c r="E54" s="113">
        <v>63.091997822536747</v>
      </c>
      <c r="F54" s="115">
        <v>1159</v>
      </c>
      <c r="G54" s="114">
        <v>1337</v>
      </c>
      <c r="H54" s="114">
        <v>1368</v>
      </c>
      <c r="I54" s="114">
        <v>1074</v>
      </c>
      <c r="J54" s="140">
        <v>1164</v>
      </c>
      <c r="K54" s="114">
        <v>-5</v>
      </c>
      <c r="L54" s="116">
        <v>-0.42955326460481097</v>
      </c>
    </row>
    <row r="55" spans="1:12" s="110" customFormat="1" ht="15" customHeight="1" x14ac:dyDescent="0.2">
      <c r="A55" s="120"/>
      <c r="B55" s="119"/>
      <c r="D55" s="267" t="s">
        <v>195</v>
      </c>
      <c r="E55" s="113">
        <v>36.908002177463253</v>
      </c>
      <c r="F55" s="115">
        <v>678</v>
      </c>
      <c r="G55" s="114">
        <v>790</v>
      </c>
      <c r="H55" s="114">
        <v>772</v>
      </c>
      <c r="I55" s="114">
        <v>600</v>
      </c>
      <c r="J55" s="140">
        <v>693</v>
      </c>
      <c r="K55" s="114">
        <v>-15</v>
      </c>
      <c r="L55" s="116">
        <v>-2.1645021645021645</v>
      </c>
    </row>
    <row r="56" spans="1:12" s="110" customFormat="1" ht="15" customHeight="1" x14ac:dyDescent="0.2">
      <c r="A56" s="120"/>
      <c r="B56" s="119" t="s">
        <v>196</v>
      </c>
      <c r="C56" s="258"/>
      <c r="E56" s="113">
        <v>69.376306471566906</v>
      </c>
      <c r="F56" s="115">
        <v>32525</v>
      </c>
      <c r="G56" s="114">
        <v>32108</v>
      </c>
      <c r="H56" s="114">
        <v>32270</v>
      </c>
      <c r="I56" s="114">
        <v>32314</v>
      </c>
      <c r="J56" s="140">
        <v>32136</v>
      </c>
      <c r="K56" s="114">
        <v>389</v>
      </c>
      <c r="L56" s="116">
        <v>1.2104804580532735</v>
      </c>
    </row>
    <row r="57" spans="1:12" s="110" customFormat="1" ht="15" customHeight="1" x14ac:dyDescent="0.2">
      <c r="A57" s="120"/>
      <c r="B57" s="119"/>
      <c r="C57" s="258" t="s">
        <v>106</v>
      </c>
      <c r="E57" s="113">
        <v>52.353574173712531</v>
      </c>
      <c r="F57" s="115">
        <v>17028</v>
      </c>
      <c r="G57" s="114">
        <v>16780</v>
      </c>
      <c r="H57" s="114">
        <v>16927</v>
      </c>
      <c r="I57" s="114">
        <v>16970</v>
      </c>
      <c r="J57" s="140">
        <v>16892</v>
      </c>
      <c r="K57" s="114">
        <v>136</v>
      </c>
      <c r="L57" s="116">
        <v>0.80511484726497751</v>
      </c>
    </row>
    <row r="58" spans="1:12" s="110" customFormat="1" ht="15" customHeight="1" x14ac:dyDescent="0.2">
      <c r="A58" s="120"/>
      <c r="B58" s="119"/>
      <c r="C58" s="258" t="s">
        <v>107</v>
      </c>
      <c r="E58" s="113">
        <v>47.646425826287469</v>
      </c>
      <c r="F58" s="115">
        <v>15497</v>
      </c>
      <c r="G58" s="114">
        <v>15328</v>
      </c>
      <c r="H58" s="114">
        <v>15343</v>
      </c>
      <c r="I58" s="114">
        <v>15344</v>
      </c>
      <c r="J58" s="140">
        <v>15244</v>
      </c>
      <c r="K58" s="114">
        <v>253</v>
      </c>
      <c r="L58" s="116">
        <v>1.6596693781159801</v>
      </c>
    </row>
    <row r="59" spans="1:12" s="110" customFormat="1" ht="15" customHeight="1" x14ac:dyDescent="0.2">
      <c r="A59" s="120"/>
      <c r="B59" s="119"/>
      <c r="C59" s="258" t="s">
        <v>105</v>
      </c>
      <c r="D59" s="110" t="s">
        <v>197</v>
      </c>
      <c r="E59" s="113">
        <v>91.074558032282866</v>
      </c>
      <c r="F59" s="115">
        <v>29622</v>
      </c>
      <c r="G59" s="114">
        <v>29197</v>
      </c>
      <c r="H59" s="114">
        <v>29379</v>
      </c>
      <c r="I59" s="114">
        <v>29457</v>
      </c>
      <c r="J59" s="140">
        <v>29290</v>
      </c>
      <c r="K59" s="114">
        <v>332</v>
      </c>
      <c r="L59" s="116">
        <v>1.1334926596107886</v>
      </c>
    </row>
    <row r="60" spans="1:12" s="110" customFormat="1" ht="15" customHeight="1" x14ac:dyDescent="0.2">
      <c r="A60" s="120"/>
      <c r="B60" s="119"/>
      <c r="C60" s="258"/>
      <c r="D60" s="267" t="s">
        <v>198</v>
      </c>
      <c r="E60" s="113">
        <v>49.858213489973672</v>
      </c>
      <c r="F60" s="115">
        <v>14769</v>
      </c>
      <c r="G60" s="114">
        <v>14518</v>
      </c>
      <c r="H60" s="114">
        <v>14668</v>
      </c>
      <c r="I60" s="114">
        <v>14737</v>
      </c>
      <c r="J60" s="140">
        <v>14661</v>
      </c>
      <c r="K60" s="114">
        <v>108</v>
      </c>
      <c r="L60" s="116">
        <v>0.73664825046040516</v>
      </c>
    </row>
    <row r="61" spans="1:12" s="110" customFormat="1" ht="15" customHeight="1" x14ac:dyDescent="0.2">
      <c r="A61" s="120"/>
      <c r="B61" s="119"/>
      <c r="C61" s="258"/>
      <c r="D61" s="267" t="s">
        <v>199</v>
      </c>
      <c r="E61" s="113">
        <v>50.141786510026328</v>
      </c>
      <c r="F61" s="115">
        <v>14853</v>
      </c>
      <c r="G61" s="114">
        <v>14679</v>
      </c>
      <c r="H61" s="114">
        <v>14711</v>
      </c>
      <c r="I61" s="114">
        <v>14720</v>
      </c>
      <c r="J61" s="140">
        <v>14629</v>
      </c>
      <c r="K61" s="114">
        <v>224</v>
      </c>
      <c r="L61" s="116">
        <v>1.5312051404744003</v>
      </c>
    </row>
    <row r="62" spans="1:12" s="110" customFormat="1" ht="15" customHeight="1" x14ac:dyDescent="0.2">
      <c r="A62" s="120"/>
      <c r="B62" s="119"/>
      <c r="C62" s="258"/>
      <c r="D62" s="258" t="s">
        <v>200</v>
      </c>
      <c r="E62" s="113">
        <v>8.9254419677171413</v>
      </c>
      <c r="F62" s="115">
        <v>2903</v>
      </c>
      <c r="G62" s="114">
        <v>2911</v>
      </c>
      <c r="H62" s="114">
        <v>2891</v>
      </c>
      <c r="I62" s="114">
        <v>2857</v>
      </c>
      <c r="J62" s="140">
        <v>2846</v>
      </c>
      <c r="K62" s="114">
        <v>57</v>
      </c>
      <c r="L62" s="116">
        <v>2.0028109627547437</v>
      </c>
    </row>
    <row r="63" spans="1:12" s="110" customFormat="1" ht="15" customHeight="1" x14ac:dyDescent="0.2">
      <c r="A63" s="120"/>
      <c r="B63" s="119"/>
      <c r="C63" s="258"/>
      <c r="D63" s="267" t="s">
        <v>198</v>
      </c>
      <c r="E63" s="113">
        <v>77.816052359627975</v>
      </c>
      <c r="F63" s="115">
        <v>2259</v>
      </c>
      <c r="G63" s="114">
        <v>2262</v>
      </c>
      <c r="H63" s="114">
        <v>2259</v>
      </c>
      <c r="I63" s="114">
        <v>2233</v>
      </c>
      <c r="J63" s="140">
        <v>2231</v>
      </c>
      <c r="K63" s="114">
        <v>28</v>
      </c>
      <c r="L63" s="116">
        <v>1.2550425818018827</v>
      </c>
    </row>
    <row r="64" spans="1:12" s="110" customFormat="1" ht="15" customHeight="1" x14ac:dyDescent="0.2">
      <c r="A64" s="120"/>
      <c r="B64" s="119"/>
      <c r="C64" s="258"/>
      <c r="D64" s="267" t="s">
        <v>199</v>
      </c>
      <c r="E64" s="113">
        <v>22.183947640372029</v>
      </c>
      <c r="F64" s="115">
        <v>644</v>
      </c>
      <c r="G64" s="114">
        <v>649</v>
      </c>
      <c r="H64" s="114">
        <v>632</v>
      </c>
      <c r="I64" s="114">
        <v>624</v>
      </c>
      <c r="J64" s="140">
        <v>615</v>
      </c>
      <c r="K64" s="114">
        <v>29</v>
      </c>
      <c r="L64" s="116">
        <v>4.7154471544715451</v>
      </c>
    </row>
    <row r="65" spans="1:12" s="110" customFormat="1" ht="15" customHeight="1" x14ac:dyDescent="0.2">
      <c r="A65" s="120"/>
      <c r="B65" s="119" t="s">
        <v>201</v>
      </c>
      <c r="C65" s="258"/>
      <c r="E65" s="113">
        <v>8.7176315003626126</v>
      </c>
      <c r="F65" s="115">
        <v>4087</v>
      </c>
      <c r="G65" s="114">
        <v>4015</v>
      </c>
      <c r="H65" s="114">
        <v>3982</v>
      </c>
      <c r="I65" s="114">
        <v>3937</v>
      </c>
      <c r="J65" s="140">
        <v>3882</v>
      </c>
      <c r="K65" s="114">
        <v>205</v>
      </c>
      <c r="L65" s="116">
        <v>5.2807831014940749</v>
      </c>
    </row>
    <row r="66" spans="1:12" s="110" customFormat="1" ht="15" customHeight="1" x14ac:dyDescent="0.2">
      <c r="A66" s="120"/>
      <c r="B66" s="119"/>
      <c r="C66" s="258" t="s">
        <v>106</v>
      </c>
      <c r="E66" s="113">
        <v>57.328113530707121</v>
      </c>
      <c r="F66" s="115">
        <v>2343</v>
      </c>
      <c r="G66" s="114">
        <v>2307</v>
      </c>
      <c r="H66" s="114">
        <v>2283</v>
      </c>
      <c r="I66" s="114">
        <v>2254</v>
      </c>
      <c r="J66" s="140">
        <v>2242</v>
      </c>
      <c r="K66" s="114">
        <v>101</v>
      </c>
      <c r="L66" s="116">
        <v>4.5049063336306867</v>
      </c>
    </row>
    <row r="67" spans="1:12" s="110" customFormat="1" ht="15" customHeight="1" x14ac:dyDescent="0.2">
      <c r="A67" s="120"/>
      <c r="B67" s="119"/>
      <c r="C67" s="258" t="s">
        <v>107</v>
      </c>
      <c r="E67" s="113">
        <v>42.671886469292879</v>
      </c>
      <c r="F67" s="115">
        <v>1744</v>
      </c>
      <c r="G67" s="114">
        <v>1708</v>
      </c>
      <c r="H67" s="114">
        <v>1699</v>
      </c>
      <c r="I67" s="114">
        <v>1683</v>
      </c>
      <c r="J67" s="140">
        <v>1640</v>
      </c>
      <c r="K67" s="114">
        <v>104</v>
      </c>
      <c r="L67" s="116">
        <v>6.3414634146341466</v>
      </c>
    </row>
    <row r="68" spans="1:12" s="110" customFormat="1" ht="15" customHeight="1" x14ac:dyDescent="0.2">
      <c r="A68" s="120"/>
      <c r="B68" s="119"/>
      <c r="C68" s="258" t="s">
        <v>105</v>
      </c>
      <c r="D68" s="110" t="s">
        <v>202</v>
      </c>
      <c r="E68" s="113">
        <v>24.369953511132859</v>
      </c>
      <c r="F68" s="115">
        <v>996</v>
      </c>
      <c r="G68" s="114">
        <v>967</v>
      </c>
      <c r="H68" s="114">
        <v>947</v>
      </c>
      <c r="I68" s="114">
        <v>931</v>
      </c>
      <c r="J68" s="140">
        <v>877</v>
      </c>
      <c r="K68" s="114">
        <v>119</v>
      </c>
      <c r="L68" s="116">
        <v>13.568985176738883</v>
      </c>
    </row>
    <row r="69" spans="1:12" s="110" customFormat="1" ht="15" customHeight="1" x14ac:dyDescent="0.2">
      <c r="A69" s="120"/>
      <c r="B69" s="119"/>
      <c r="C69" s="258"/>
      <c r="D69" s="267" t="s">
        <v>198</v>
      </c>
      <c r="E69" s="113">
        <v>54.819277108433738</v>
      </c>
      <c r="F69" s="115">
        <v>546</v>
      </c>
      <c r="G69" s="114">
        <v>539</v>
      </c>
      <c r="H69" s="114">
        <v>526</v>
      </c>
      <c r="I69" s="114">
        <v>509</v>
      </c>
      <c r="J69" s="140">
        <v>482</v>
      </c>
      <c r="K69" s="114">
        <v>64</v>
      </c>
      <c r="L69" s="116">
        <v>13.278008298755188</v>
      </c>
    </row>
    <row r="70" spans="1:12" s="110" customFormat="1" ht="15" customHeight="1" x14ac:dyDescent="0.2">
      <c r="A70" s="120"/>
      <c r="B70" s="119"/>
      <c r="C70" s="258"/>
      <c r="D70" s="267" t="s">
        <v>199</v>
      </c>
      <c r="E70" s="113">
        <v>45.180722891566262</v>
      </c>
      <c r="F70" s="115">
        <v>450</v>
      </c>
      <c r="G70" s="114">
        <v>428</v>
      </c>
      <c r="H70" s="114">
        <v>421</v>
      </c>
      <c r="I70" s="114">
        <v>422</v>
      </c>
      <c r="J70" s="140">
        <v>395</v>
      </c>
      <c r="K70" s="114">
        <v>55</v>
      </c>
      <c r="L70" s="116">
        <v>13.924050632911392</v>
      </c>
    </row>
    <row r="71" spans="1:12" s="110" customFormat="1" ht="15" customHeight="1" x14ac:dyDescent="0.2">
      <c r="A71" s="120"/>
      <c r="B71" s="119"/>
      <c r="C71" s="258"/>
      <c r="D71" s="110" t="s">
        <v>203</v>
      </c>
      <c r="E71" s="113">
        <v>70.687545877171516</v>
      </c>
      <c r="F71" s="115">
        <v>2889</v>
      </c>
      <c r="G71" s="114">
        <v>2844</v>
      </c>
      <c r="H71" s="114">
        <v>2833</v>
      </c>
      <c r="I71" s="114">
        <v>2806</v>
      </c>
      <c r="J71" s="140">
        <v>2811</v>
      </c>
      <c r="K71" s="114">
        <v>78</v>
      </c>
      <c r="L71" s="116">
        <v>2.7748132337246529</v>
      </c>
    </row>
    <row r="72" spans="1:12" s="110" customFormat="1" ht="15" customHeight="1" x14ac:dyDescent="0.2">
      <c r="A72" s="120"/>
      <c r="B72" s="119"/>
      <c r="C72" s="258"/>
      <c r="D72" s="267" t="s">
        <v>198</v>
      </c>
      <c r="E72" s="113">
        <v>58.151609553478714</v>
      </c>
      <c r="F72" s="115">
        <v>1680</v>
      </c>
      <c r="G72" s="114">
        <v>1648</v>
      </c>
      <c r="H72" s="114">
        <v>1639</v>
      </c>
      <c r="I72" s="114">
        <v>1627</v>
      </c>
      <c r="J72" s="140">
        <v>1644</v>
      </c>
      <c r="K72" s="114">
        <v>36</v>
      </c>
      <c r="L72" s="116">
        <v>2.1897810218978102</v>
      </c>
    </row>
    <row r="73" spans="1:12" s="110" customFormat="1" ht="15" customHeight="1" x14ac:dyDescent="0.2">
      <c r="A73" s="120"/>
      <c r="B73" s="119"/>
      <c r="C73" s="258"/>
      <c r="D73" s="267" t="s">
        <v>199</v>
      </c>
      <c r="E73" s="113">
        <v>41.848390446521286</v>
      </c>
      <c r="F73" s="115">
        <v>1209</v>
      </c>
      <c r="G73" s="114">
        <v>1196</v>
      </c>
      <c r="H73" s="114">
        <v>1194</v>
      </c>
      <c r="I73" s="114">
        <v>1179</v>
      </c>
      <c r="J73" s="140">
        <v>1167</v>
      </c>
      <c r="K73" s="114">
        <v>42</v>
      </c>
      <c r="L73" s="116">
        <v>3.5989717223650386</v>
      </c>
    </row>
    <row r="74" spans="1:12" s="110" customFormat="1" ht="15" customHeight="1" x14ac:dyDescent="0.2">
      <c r="A74" s="120"/>
      <c r="B74" s="119"/>
      <c r="C74" s="258"/>
      <c r="D74" s="110" t="s">
        <v>204</v>
      </c>
      <c r="E74" s="113">
        <v>4.9425006116956203</v>
      </c>
      <c r="F74" s="115">
        <v>202</v>
      </c>
      <c r="G74" s="114">
        <v>204</v>
      </c>
      <c r="H74" s="114">
        <v>202</v>
      </c>
      <c r="I74" s="114">
        <v>200</v>
      </c>
      <c r="J74" s="140">
        <v>194</v>
      </c>
      <c r="K74" s="114">
        <v>8</v>
      </c>
      <c r="L74" s="116">
        <v>4.1237113402061851</v>
      </c>
    </row>
    <row r="75" spans="1:12" s="110" customFormat="1" ht="15" customHeight="1" x14ac:dyDescent="0.2">
      <c r="A75" s="120"/>
      <c r="B75" s="119"/>
      <c r="C75" s="258"/>
      <c r="D75" s="267" t="s">
        <v>198</v>
      </c>
      <c r="E75" s="113">
        <v>57.920792079207921</v>
      </c>
      <c r="F75" s="115">
        <v>117</v>
      </c>
      <c r="G75" s="114">
        <v>120</v>
      </c>
      <c r="H75" s="114">
        <v>118</v>
      </c>
      <c r="I75" s="114">
        <v>118</v>
      </c>
      <c r="J75" s="140">
        <v>116</v>
      </c>
      <c r="K75" s="114">
        <v>1</v>
      </c>
      <c r="L75" s="116">
        <v>0.86206896551724133</v>
      </c>
    </row>
    <row r="76" spans="1:12" s="110" customFormat="1" ht="15" customHeight="1" x14ac:dyDescent="0.2">
      <c r="A76" s="120"/>
      <c r="B76" s="119"/>
      <c r="C76" s="258"/>
      <c r="D76" s="267" t="s">
        <v>199</v>
      </c>
      <c r="E76" s="113">
        <v>42.079207920792079</v>
      </c>
      <c r="F76" s="115">
        <v>85</v>
      </c>
      <c r="G76" s="114">
        <v>84</v>
      </c>
      <c r="H76" s="114">
        <v>84</v>
      </c>
      <c r="I76" s="114">
        <v>82</v>
      </c>
      <c r="J76" s="140">
        <v>78</v>
      </c>
      <c r="K76" s="114">
        <v>7</v>
      </c>
      <c r="L76" s="116">
        <v>8.9743589743589745</v>
      </c>
    </row>
    <row r="77" spans="1:12" s="110" customFormat="1" ht="15" customHeight="1" x14ac:dyDescent="0.2">
      <c r="A77" s="534"/>
      <c r="B77" s="119" t="s">
        <v>205</v>
      </c>
      <c r="C77" s="268"/>
      <c r="D77" s="182"/>
      <c r="E77" s="113">
        <v>6.0449639520498275</v>
      </c>
      <c r="F77" s="115">
        <v>2834</v>
      </c>
      <c r="G77" s="114">
        <v>2848</v>
      </c>
      <c r="H77" s="114">
        <v>2963</v>
      </c>
      <c r="I77" s="114">
        <v>2994</v>
      </c>
      <c r="J77" s="140">
        <v>2961</v>
      </c>
      <c r="K77" s="114">
        <v>-127</v>
      </c>
      <c r="L77" s="116">
        <v>-4.2890915231340765</v>
      </c>
    </row>
    <row r="78" spans="1:12" s="110" customFormat="1" ht="15" customHeight="1" x14ac:dyDescent="0.2">
      <c r="A78" s="120"/>
      <c r="B78" s="119"/>
      <c r="C78" s="268" t="s">
        <v>106</v>
      </c>
      <c r="D78" s="182"/>
      <c r="E78" s="113">
        <v>62.773465067043048</v>
      </c>
      <c r="F78" s="115">
        <v>1779</v>
      </c>
      <c r="G78" s="114">
        <v>1778</v>
      </c>
      <c r="H78" s="114">
        <v>1856</v>
      </c>
      <c r="I78" s="114">
        <v>1891</v>
      </c>
      <c r="J78" s="140">
        <v>1881</v>
      </c>
      <c r="K78" s="114">
        <v>-102</v>
      </c>
      <c r="L78" s="116">
        <v>-5.4226475279106854</v>
      </c>
    </row>
    <row r="79" spans="1:12" s="110" customFormat="1" ht="15" customHeight="1" x14ac:dyDescent="0.2">
      <c r="A79" s="123"/>
      <c r="B79" s="124"/>
      <c r="C79" s="260" t="s">
        <v>107</v>
      </c>
      <c r="D79" s="261"/>
      <c r="E79" s="125">
        <v>37.226534932956952</v>
      </c>
      <c r="F79" s="143">
        <v>1055</v>
      </c>
      <c r="G79" s="144">
        <v>1070</v>
      </c>
      <c r="H79" s="144">
        <v>1107</v>
      </c>
      <c r="I79" s="144">
        <v>1103</v>
      </c>
      <c r="J79" s="145">
        <v>1080</v>
      </c>
      <c r="K79" s="144">
        <v>-25</v>
      </c>
      <c r="L79" s="146">
        <v>-2.3148148148148149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46882</v>
      </c>
      <c r="E11" s="114">
        <v>46649</v>
      </c>
      <c r="F11" s="114">
        <v>47004</v>
      </c>
      <c r="G11" s="114">
        <v>46597</v>
      </c>
      <c r="H11" s="140">
        <v>46464</v>
      </c>
      <c r="I11" s="115">
        <v>418</v>
      </c>
      <c r="J11" s="116">
        <v>0.89962121212121215</v>
      </c>
    </row>
    <row r="12" spans="1:15" s="110" customFormat="1" ht="24.95" customHeight="1" x14ac:dyDescent="0.2">
      <c r="A12" s="193" t="s">
        <v>132</v>
      </c>
      <c r="B12" s="194" t="s">
        <v>133</v>
      </c>
      <c r="C12" s="113">
        <v>0.73589010707734315</v>
      </c>
      <c r="D12" s="115">
        <v>345</v>
      </c>
      <c r="E12" s="114">
        <v>317</v>
      </c>
      <c r="F12" s="114">
        <v>363</v>
      </c>
      <c r="G12" s="114">
        <v>363</v>
      </c>
      <c r="H12" s="140">
        <v>359</v>
      </c>
      <c r="I12" s="115">
        <v>-14</v>
      </c>
      <c r="J12" s="116">
        <v>-3.8997214484679668</v>
      </c>
    </row>
    <row r="13" spans="1:15" s="110" customFormat="1" ht="24.95" customHeight="1" x14ac:dyDescent="0.2">
      <c r="A13" s="193" t="s">
        <v>134</v>
      </c>
      <c r="B13" s="199" t="s">
        <v>214</v>
      </c>
      <c r="C13" s="113">
        <v>1.7426730941512734</v>
      </c>
      <c r="D13" s="115">
        <v>817</v>
      </c>
      <c r="E13" s="114">
        <v>825</v>
      </c>
      <c r="F13" s="114">
        <v>821</v>
      </c>
      <c r="G13" s="114">
        <v>799</v>
      </c>
      <c r="H13" s="140">
        <v>794</v>
      </c>
      <c r="I13" s="115">
        <v>23</v>
      </c>
      <c r="J13" s="116">
        <v>2.8967254408060454</v>
      </c>
    </row>
    <row r="14" spans="1:15" s="287" customFormat="1" ht="24" customHeight="1" x14ac:dyDescent="0.2">
      <c r="A14" s="193" t="s">
        <v>215</v>
      </c>
      <c r="B14" s="199" t="s">
        <v>137</v>
      </c>
      <c r="C14" s="113">
        <v>32.859093042105712</v>
      </c>
      <c r="D14" s="115">
        <v>15405</v>
      </c>
      <c r="E14" s="114">
        <v>15559</v>
      </c>
      <c r="F14" s="114">
        <v>15736</v>
      </c>
      <c r="G14" s="114">
        <v>15726</v>
      </c>
      <c r="H14" s="140">
        <v>15745</v>
      </c>
      <c r="I14" s="115">
        <v>-340</v>
      </c>
      <c r="J14" s="116">
        <v>-2.1594156875198474</v>
      </c>
      <c r="K14" s="110"/>
      <c r="L14" s="110"/>
      <c r="M14" s="110"/>
      <c r="N14" s="110"/>
      <c r="O14" s="110"/>
    </row>
    <row r="15" spans="1:15" s="110" customFormat="1" ht="24.75" customHeight="1" x14ac:dyDescent="0.2">
      <c r="A15" s="193" t="s">
        <v>216</v>
      </c>
      <c r="B15" s="199" t="s">
        <v>217</v>
      </c>
      <c r="C15" s="113">
        <v>2.9990188131905637</v>
      </c>
      <c r="D15" s="115">
        <v>1406</v>
      </c>
      <c r="E15" s="114">
        <v>1426</v>
      </c>
      <c r="F15" s="114">
        <v>1438</v>
      </c>
      <c r="G15" s="114">
        <v>1432</v>
      </c>
      <c r="H15" s="140">
        <v>1435</v>
      </c>
      <c r="I15" s="115">
        <v>-29</v>
      </c>
      <c r="J15" s="116">
        <v>-2.0209059233449476</v>
      </c>
    </row>
    <row r="16" spans="1:15" s="287" customFormat="1" ht="24.95" customHeight="1" x14ac:dyDescent="0.2">
      <c r="A16" s="193" t="s">
        <v>218</v>
      </c>
      <c r="B16" s="199" t="s">
        <v>141</v>
      </c>
      <c r="C16" s="113">
        <v>24.815494219529885</v>
      </c>
      <c r="D16" s="115">
        <v>11634</v>
      </c>
      <c r="E16" s="114">
        <v>11820</v>
      </c>
      <c r="F16" s="114">
        <v>11950</v>
      </c>
      <c r="G16" s="114">
        <v>11969</v>
      </c>
      <c r="H16" s="140">
        <v>11991</v>
      </c>
      <c r="I16" s="115">
        <v>-357</v>
      </c>
      <c r="J16" s="116">
        <v>-2.9772329246935203</v>
      </c>
      <c r="K16" s="110"/>
      <c r="L16" s="110"/>
      <c r="M16" s="110"/>
      <c r="N16" s="110"/>
      <c r="O16" s="110"/>
    </row>
    <row r="17" spans="1:15" s="110" customFormat="1" ht="24.95" customHeight="1" x14ac:dyDescent="0.2">
      <c r="A17" s="193" t="s">
        <v>219</v>
      </c>
      <c r="B17" s="199" t="s">
        <v>220</v>
      </c>
      <c r="C17" s="113">
        <v>5.0445800093852649</v>
      </c>
      <c r="D17" s="115">
        <v>2365</v>
      </c>
      <c r="E17" s="114">
        <v>2313</v>
      </c>
      <c r="F17" s="114">
        <v>2348</v>
      </c>
      <c r="G17" s="114">
        <v>2325</v>
      </c>
      <c r="H17" s="140">
        <v>2319</v>
      </c>
      <c r="I17" s="115">
        <v>46</v>
      </c>
      <c r="J17" s="116">
        <v>1.9836136265631739</v>
      </c>
    </row>
    <row r="18" spans="1:15" s="287" customFormat="1" ht="24.95" customHeight="1" x14ac:dyDescent="0.2">
      <c r="A18" s="201" t="s">
        <v>144</v>
      </c>
      <c r="B18" s="202" t="s">
        <v>145</v>
      </c>
      <c r="C18" s="113">
        <v>7.4762168849451811</v>
      </c>
      <c r="D18" s="115">
        <v>3505</v>
      </c>
      <c r="E18" s="114">
        <v>2964</v>
      </c>
      <c r="F18" s="114">
        <v>3054</v>
      </c>
      <c r="G18" s="114">
        <v>2992</v>
      </c>
      <c r="H18" s="140">
        <v>2985</v>
      </c>
      <c r="I18" s="115">
        <v>520</v>
      </c>
      <c r="J18" s="116">
        <v>17.420435510887771</v>
      </c>
      <c r="K18" s="110"/>
      <c r="L18" s="110"/>
      <c r="M18" s="110"/>
      <c r="N18" s="110"/>
      <c r="O18" s="110"/>
    </row>
    <row r="19" spans="1:15" s="110" customFormat="1" ht="24.95" customHeight="1" x14ac:dyDescent="0.2">
      <c r="A19" s="193" t="s">
        <v>146</v>
      </c>
      <c r="B19" s="199" t="s">
        <v>147</v>
      </c>
      <c r="C19" s="113">
        <v>12.273367177168209</v>
      </c>
      <c r="D19" s="115">
        <v>5754</v>
      </c>
      <c r="E19" s="114">
        <v>5799</v>
      </c>
      <c r="F19" s="114">
        <v>5810</v>
      </c>
      <c r="G19" s="114">
        <v>5616</v>
      </c>
      <c r="H19" s="140">
        <v>5578</v>
      </c>
      <c r="I19" s="115">
        <v>176</v>
      </c>
      <c r="J19" s="116">
        <v>3.1552527787737539</v>
      </c>
    </row>
    <row r="20" spans="1:15" s="287" customFormat="1" ht="24.95" customHeight="1" x14ac:dyDescent="0.2">
      <c r="A20" s="193" t="s">
        <v>148</v>
      </c>
      <c r="B20" s="199" t="s">
        <v>149</v>
      </c>
      <c r="C20" s="113">
        <v>2.922230280278145</v>
      </c>
      <c r="D20" s="115">
        <v>1370</v>
      </c>
      <c r="E20" s="114">
        <v>1380</v>
      </c>
      <c r="F20" s="114">
        <v>1361</v>
      </c>
      <c r="G20" s="114">
        <v>1361</v>
      </c>
      <c r="H20" s="140">
        <v>1311</v>
      </c>
      <c r="I20" s="115">
        <v>59</v>
      </c>
      <c r="J20" s="116">
        <v>4.500381388253242</v>
      </c>
      <c r="K20" s="110"/>
      <c r="L20" s="110"/>
      <c r="M20" s="110"/>
      <c r="N20" s="110"/>
      <c r="O20" s="110"/>
    </row>
    <row r="21" spans="1:15" s="110" customFormat="1" ht="24.95" customHeight="1" x14ac:dyDescent="0.2">
      <c r="A21" s="201" t="s">
        <v>150</v>
      </c>
      <c r="B21" s="202" t="s">
        <v>151</v>
      </c>
      <c r="C21" s="113">
        <v>1.7981314790324645</v>
      </c>
      <c r="D21" s="115">
        <v>843</v>
      </c>
      <c r="E21" s="114">
        <v>875</v>
      </c>
      <c r="F21" s="114">
        <v>906</v>
      </c>
      <c r="G21" s="114">
        <v>904</v>
      </c>
      <c r="H21" s="140">
        <v>886</v>
      </c>
      <c r="I21" s="115">
        <v>-43</v>
      </c>
      <c r="J21" s="116">
        <v>-4.8532731376975171</v>
      </c>
    </row>
    <row r="22" spans="1:15" s="110" customFormat="1" ht="24.95" customHeight="1" x14ac:dyDescent="0.2">
      <c r="A22" s="201" t="s">
        <v>152</v>
      </c>
      <c r="B22" s="199" t="s">
        <v>153</v>
      </c>
      <c r="C22" s="113">
        <v>1.0942365940019623</v>
      </c>
      <c r="D22" s="115">
        <v>513</v>
      </c>
      <c r="E22" s="114">
        <v>513</v>
      </c>
      <c r="F22" s="114">
        <v>507</v>
      </c>
      <c r="G22" s="114">
        <v>490</v>
      </c>
      <c r="H22" s="140">
        <v>471</v>
      </c>
      <c r="I22" s="115">
        <v>42</v>
      </c>
      <c r="J22" s="116">
        <v>8.9171974522292992</v>
      </c>
    </row>
    <row r="23" spans="1:15" s="110" customFormat="1" ht="24.95" customHeight="1" x14ac:dyDescent="0.2">
      <c r="A23" s="193" t="s">
        <v>154</v>
      </c>
      <c r="B23" s="199" t="s">
        <v>155</v>
      </c>
      <c r="C23" s="113">
        <v>2.0988865662727698</v>
      </c>
      <c r="D23" s="115">
        <v>984</v>
      </c>
      <c r="E23" s="114">
        <v>1004</v>
      </c>
      <c r="F23" s="114">
        <v>1009</v>
      </c>
      <c r="G23" s="114">
        <v>996</v>
      </c>
      <c r="H23" s="140">
        <v>1003</v>
      </c>
      <c r="I23" s="115">
        <v>-19</v>
      </c>
      <c r="J23" s="116">
        <v>-1.8943170488534398</v>
      </c>
    </row>
    <row r="24" spans="1:15" s="110" customFormat="1" ht="24.95" customHeight="1" x14ac:dyDescent="0.2">
      <c r="A24" s="193" t="s">
        <v>156</v>
      </c>
      <c r="B24" s="199" t="s">
        <v>221</v>
      </c>
      <c r="C24" s="113">
        <v>3.171793012243505</v>
      </c>
      <c r="D24" s="115">
        <v>1487</v>
      </c>
      <c r="E24" s="114">
        <v>1498</v>
      </c>
      <c r="F24" s="114">
        <v>1498</v>
      </c>
      <c r="G24" s="114">
        <v>1473</v>
      </c>
      <c r="H24" s="140">
        <v>1486</v>
      </c>
      <c r="I24" s="115">
        <v>1</v>
      </c>
      <c r="J24" s="116">
        <v>6.7294751009421269E-2</v>
      </c>
    </row>
    <row r="25" spans="1:15" s="110" customFormat="1" ht="24.95" customHeight="1" x14ac:dyDescent="0.2">
      <c r="A25" s="193" t="s">
        <v>222</v>
      </c>
      <c r="B25" s="204" t="s">
        <v>159</v>
      </c>
      <c r="C25" s="113">
        <v>1.9495755300541786</v>
      </c>
      <c r="D25" s="115">
        <v>914</v>
      </c>
      <c r="E25" s="114">
        <v>910</v>
      </c>
      <c r="F25" s="114">
        <v>908</v>
      </c>
      <c r="G25" s="114">
        <v>895</v>
      </c>
      <c r="H25" s="140">
        <v>876</v>
      </c>
      <c r="I25" s="115">
        <v>38</v>
      </c>
      <c r="J25" s="116">
        <v>4.3378995433789953</v>
      </c>
    </row>
    <row r="26" spans="1:15" s="110" customFormat="1" ht="24.95" customHeight="1" x14ac:dyDescent="0.2">
      <c r="A26" s="201">
        <v>782.78300000000002</v>
      </c>
      <c r="B26" s="203" t="s">
        <v>160</v>
      </c>
      <c r="C26" s="113">
        <v>1.0046499722708075</v>
      </c>
      <c r="D26" s="115">
        <v>471</v>
      </c>
      <c r="E26" s="114">
        <v>466</v>
      </c>
      <c r="F26" s="114">
        <v>553</v>
      </c>
      <c r="G26" s="114">
        <v>552</v>
      </c>
      <c r="H26" s="140">
        <v>538</v>
      </c>
      <c r="I26" s="115">
        <v>-67</v>
      </c>
      <c r="J26" s="116">
        <v>-12.453531598513012</v>
      </c>
    </row>
    <row r="27" spans="1:15" s="110" customFormat="1" ht="24.95" customHeight="1" x14ac:dyDescent="0.2">
      <c r="A27" s="193" t="s">
        <v>161</v>
      </c>
      <c r="B27" s="199" t="s">
        <v>223</v>
      </c>
      <c r="C27" s="113">
        <v>6.2774625655902048</v>
      </c>
      <c r="D27" s="115">
        <v>2943</v>
      </c>
      <c r="E27" s="114">
        <v>2973</v>
      </c>
      <c r="F27" s="114">
        <v>2957</v>
      </c>
      <c r="G27" s="114">
        <v>2912</v>
      </c>
      <c r="H27" s="140">
        <v>2922</v>
      </c>
      <c r="I27" s="115">
        <v>21</v>
      </c>
      <c r="J27" s="116">
        <v>0.71868583162217659</v>
      </c>
    </row>
    <row r="28" spans="1:15" s="110" customFormat="1" ht="24.95" customHeight="1" x14ac:dyDescent="0.2">
      <c r="A28" s="193" t="s">
        <v>163</v>
      </c>
      <c r="B28" s="199" t="s">
        <v>164</v>
      </c>
      <c r="C28" s="113">
        <v>2.8923680730344268</v>
      </c>
      <c r="D28" s="115">
        <v>1356</v>
      </c>
      <c r="E28" s="114">
        <v>1341</v>
      </c>
      <c r="F28" s="114">
        <v>1329</v>
      </c>
      <c r="G28" s="114">
        <v>1307</v>
      </c>
      <c r="H28" s="140">
        <v>1313</v>
      </c>
      <c r="I28" s="115">
        <v>43</v>
      </c>
      <c r="J28" s="116">
        <v>3.2749428789032748</v>
      </c>
    </row>
    <row r="29" spans="1:15" s="110" customFormat="1" ht="24.95" customHeight="1" x14ac:dyDescent="0.2">
      <c r="A29" s="193">
        <v>86</v>
      </c>
      <c r="B29" s="199" t="s">
        <v>165</v>
      </c>
      <c r="C29" s="113">
        <v>6.0769591740966682</v>
      </c>
      <c r="D29" s="115">
        <v>2849</v>
      </c>
      <c r="E29" s="114">
        <v>2862</v>
      </c>
      <c r="F29" s="114">
        <v>2837</v>
      </c>
      <c r="G29" s="114">
        <v>2673</v>
      </c>
      <c r="H29" s="140">
        <v>2652</v>
      </c>
      <c r="I29" s="115">
        <v>197</v>
      </c>
      <c r="J29" s="116">
        <v>7.4283559577677227</v>
      </c>
    </row>
    <row r="30" spans="1:15" s="110" customFormat="1" ht="24.95" customHeight="1" x14ac:dyDescent="0.2">
      <c r="A30" s="193">
        <v>87.88</v>
      </c>
      <c r="B30" s="204" t="s">
        <v>166</v>
      </c>
      <c r="C30" s="113">
        <v>12.75756153747707</v>
      </c>
      <c r="D30" s="115">
        <v>5981</v>
      </c>
      <c r="E30" s="114">
        <v>6009</v>
      </c>
      <c r="F30" s="114">
        <v>5986</v>
      </c>
      <c r="G30" s="114">
        <v>6208</v>
      </c>
      <c r="H30" s="140">
        <v>6206</v>
      </c>
      <c r="I30" s="115">
        <v>-225</v>
      </c>
      <c r="J30" s="116">
        <v>-3.6255236867547533</v>
      </c>
    </row>
    <row r="31" spans="1:15" s="110" customFormat="1" ht="24.95" customHeight="1" x14ac:dyDescent="0.2">
      <c r="A31" s="193" t="s">
        <v>167</v>
      </c>
      <c r="B31" s="199" t="s">
        <v>168</v>
      </c>
      <c r="C31" s="113">
        <v>2.8689049102000768</v>
      </c>
      <c r="D31" s="115">
        <v>1345</v>
      </c>
      <c r="E31" s="114">
        <v>1354</v>
      </c>
      <c r="F31" s="114">
        <v>1369</v>
      </c>
      <c r="G31" s="114">
        <v>1330</v>
      </c>
      <c r="H31" s="140">
        <v>1339</v>
      </c>
      <c r="I31" s="115">
        <v>6</v>
      </c>
      <c r="J31" s="116">
        <v>0.44809559372666169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0.73589010707734315</v>
      </c>
      <c r="D34" s="115">
        <v>345</v>
      </c>
      <c r="E34" s="114">
        <v>317</v>
      </c>
      <c r="F34" s="114">
        <v>363</v>
      </c>
      <c r="G34" s="114">
        <v>363</v>
      </c>
      <c r="H34" s="140">
        <v>359</v>
      </c>
      <c r="I34" s="115">
        <v>-14</v>
      </c>
      <c r="J34" s="116">
        <v>-3.8997214484679668</v>
      </c>
    </row>
    <row r="35" spans="1:10" s="110" customFormat="1" ht="24.95" customHeight="1" x14ac:dyDescent="0.2">
      <c r="A35" s="292" t="s">
        <v>171</v>
      </c>
      <c r="B35" s="293" t="s">
        <v>172</v>
      </c>
      <c r="C35" s="113">
        <v>42.077983021202165</v>
      </c>
      <c r="D35" s="115">
        <v>19727</v>
      </c>
      <c r="E35" s="114">
        <v>19348</v>
      </c>
      <c r="F35" s="114">
        <v>19611</v>
      </c>
      <c r="G35" s="114">
        <v>19517</v>
      </c>
      <c r="H35" s="140">
        <v>19524</v>
      </c>
      <c r="I35" s="115">
        <v>203</v>
      </c>
      <c r="J35" s="116">
        <v>1.0397459536980127</v>
      </c>
    </row>
    <row r="36" spans="1:10" s="110" customFormat="1" ht="24.95" customHeight="1" x14ac:dyDescent="0.2">
      <c r="A36" s="294" t="s">
        <v>173</v>
      </c>
      <c r="B36" s="295" t="s">
        <v>174</v>
      </c>
      <c r="C36" s="125">
        <v>57.186126871720489</v>
      </c>
      <c r="D36" s="143">
        <v>26810</v>
      </c>
      <c r="E36" s="144">
        <v>26984</v>
      </c>
      <c r="F36" s="144">
        <v>27030</v>
      </c>
      <c r="G36" s="144">
        <v>26717</v>
      </c>
      <c r="H36" s="145">
        <v>26581</v>
      </c>
      <c r="I36" s="143">
        <v>229</v>
      </c>
      <c r="J36" s="146">
        <v>0.861517625371506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2020-09-25T10:05:12Z</dcterms:created>
  <dcterms:modified xsi:type="dcterms:W3CDTF">2020-09-28T08:09:58Z</dcterms:modified>
</cp:coreProperties>
</file>