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I44" i="24"/>
  <c r="F44" i="24"/>
  <c r="C44" i="24"/>
  <c r="M44" i="24" s="1"/>
  <c r="B44" i="24"/>
  <c r="D44" i="24" s="1"/>
  <c r="M43" i="24"/>
  <c r="J43" i="24"/>
  <c r="I43" i="24"/>
  <c r="G43" i="24"/>
  <c r="E43" i="24"/>
  <c r="C43" i="24"/>
  <c r="L43" i="24" s="1"/>
  <c r="B43" i="24"/>
  <c r="K42" i="24"/>
  <c r="I42" i="24"/>
  <c r="F42" i="24"/>
  <c r="C42" i="24"/>
  <c r="M42" i="24" s="1"/>
  <c r="B42" i="24"/>
  <c r="D42" i="24" s="1"/>
  <c r="M41" i="24"/>
  <c r="J41" i="24"/>
  <c r="I41" i="24"/>
  <c r="G41" i="24"/>
  <c r="E41" i="24"/>
  <c r="C41" i="24"/>
  <c r="L41" i="24" s="1"/>
  <c r="B41" i="24"/>
  <c r="K40" i="24"/>
  <c r="I40" i="24"/>
  <c r="F40" i="24"/>
  <c r="C40" i="24"/>
  <c r="M40" i="24" s="1"/>
  <c r="B40" i="24"/>
  <c r="D40" i="24" s="1"/>
  <c r="M36" i="24"/>
  <c r="L36" i="24"/>
  <c r="K36" i="24"/>
  <c r="J36" i="24"/>
  <c r="I36" i="24"/>
  <c r="H36" i="24"/>
  <c r="G36" i="24"/>
  <c r="F36" i="24"/>
  <c r="E36" i="24"/>
  <c r="D36" i="24"/>
  <c r="L57" i="15"/>
  <c r="K57" i="15"/>
  <c r="C38" i="24"/>
  <c r="C37" i="24"/>
  <c r="C35" i="24"/>
  <c r="C34" i="24"/>
  <c r="L34" i="24" s="1"/>
  <c r="C33" i="24"/>
  <c r="C32" i="24"/>
  <c r="L32" i="24" s="1"/>
  <c r="C31" i="24"/>
  <c r="C30" i="24"/>
  <c r="C29" i="24"/>
  <c r="C28" i="24"/>
  <c r="L28" i="24" s="1"/>
  <c r="C27" i="24"/>
  <c r="C26" i="24"/>
  <c r="L26" i="24" s="1"/>
  <c r="C25" i="24"/>
  <c r="C24" i="24"/>
  <c r="L24" i="24" s="1"/>
  <c r="C23" i="24"/>
  <c r="C22" i="24"/>
  <c r="C21" i="24"/>
  <c r="C20" i="24"/>
  <c r="C19" i="24"/>
  <c r="C18" i="24"/>
  <c r="L18" i="24" s="1"/>
  <c r="C17" i="24"/>
  <c r="C16" i="24"/>
  <c r="L16" i="24" s="1"/>
  <c r="C15" i="24"/>
  <c r="C9" i="24"/>
  <c r="C8" i="24"/>
  <c r="L8" i="24" s="1"/>
  <c r="C7" i="24"/>
  <c r="B38" i="24"/>
  <c r="B37" i="24"/>
  <c r="B35" i="24"/>
  <c r="B34" i="24"/>
  <c r="D34" i="24" s="1"/>
  <c r="B33" i="24"/>
  <c r="B32" i="24"/>
  <c r="B31" i="24"/>
  <c r="H31" i="24" s="1"/>
  <c r="B30" i="24"/>
  <c r="B29" i="24"/>
  <c r="B28" i="24"/>
  <c r="B27" i="24"/>
  <c r="B26" i="24"/>
  <c r="D26" i="24" s="1"/>
  <c r="B25" i="24"/>
  <c r="B24" i="24"/>
  <c r="B23" i="24"/>
  <c r="H23" i="24" s="1"/>
  <c r="B22" i="24"/>
  <c r="B21" i="24"/>
  <c r="B20" i="24"/>
  <c r="B19" i="24"/>
  <c r="B18" i="24"/>
  <c r="B17" i="24"/>
  <c r="B16" i="24"/>
  <c r="B15" i="24"/>
  <c r="H15" i="24" s="1"/>
  <c r="B9" i="24"/>
  <c r="B8" i="24"/>
  <c r="B7" i="24"/>
  <c r="F7" i="24" l="1"/>
  <c r="D7" i="24"/>
  <c r="J7" i="24"/>
  <c r="K7" i="24"/>
  <c r="H7" i="24"/>
  <c r="B14" i="24"/>
  <c r="B6" i="24"/>
  <c r="H37" i="24"/>
  <c r="F37" i="24"/>
  <c r="D37" i="24"/>
  <c r="K37" i="24"/>
  <c r="J37" i="24"/>
  <c r="K8" i="24"/>
  <c r="J8" i="24"/>
  <c r="H8" i="24"/>
  <c r="F8" i="24"/>
  <c r="D8" i="24"/>
  <c r="G9" i="24"/>
  <c r="M9" i="24"/>
  <c r="E9" i="24"/>
  <c r="L9" i="24"/>
  <c r="I9" i="24"/>
  <c r="K22" i="24"/>
  <c r="J22" i="24"/>
  <c r="H22" i="24"/>
  <c r="F22" i="24"/>
  <c r="D22" i="24"/>
  <c r="B45" i="24"/>
  <c r="B39" i="24"/>
  <c r="F29" i="24"/>
  <c r="D29" i="24"/>
  <c r="J29" i="24"/>
  <c r="K29" i="24"/>
  <c r="H29" i="24"/>
  <c r="K28" i="24"/>
  <c r="J28" i="24"/>
  <c r="H28" i="24"/>
  <c r="F28" i="24"/>
  <c r="D28" i="24"/>
  <c r="G19" i="24"/>
  <c r="M19" i="24"/>
  <c r="E19" i="24"/>
  <c r="L19" i="24"/>
  <c r="I19" i="24"/>
  <c r="G29" i="24"/>
  <c r="M29" i="24"/>
  <c r="E29" i="24"/>
  <c r="L29" i="24"/>
  <c r="I29" i="24"/>
  <c r="G35" i="24"/>
  <c r="M35" i="24"/>
  <c r="E35" i="24"/>
  <c r="L35" i="24"/>
  <c r="I35" i="24"/>
  <c r="K58" i="24"/>
  <c r="J58" i="24"/>
  <c r="I58" i="24"/>
  <c r="F19" i="24"/>
  <c r="D19" i="24"/>
  <c r="J19" i="24"/>
  <c r="K19" i="24"/>
  <c r="H19" i="24"/>
  <c r="F17" i="24"/>
  <c r="D17" i="24"/>
  <c r="J17" i="24"/>
  <c r="H17" i="24"/>
  <c r="K17" i="24"/>
  <c r="K26" i="24"/>
  <c r="J26" i="24"/>
  <c r="H26" i="24"/>
  <c r="F26" i="24"/>
  <c r="K32" i="24"/>
  <c r="J32" i="24"/>
  <c r="H32" i="24"/>
  <c r="F32" i="24"/>
  <c r="D32" i="24"/>
  <c r="F35" i="24"/>
  <c r="D35" i="24"/>
  <c r="J35" i="24"/>
  <c r="K35" i="24"/>
  <c r="H35" i="24"/>
  <c r="I20" i="24"/>
  <c r="M20" i="24"/>
  <c r="E20" i="24"/>
  <c r="G20" i="24"/>
  <c r="G23" i="24"/>
  <c r="M23" i="24"/>
  <c r="E23" i="24"/>
  <c r="L23" i="24"/>
  <c r="I23" i="24"/>
  <c r="I37" i="24"/>
  <c r="G37" i="24"/>
  <c r="L37" i="24"/>
  <c r="M37" i="24"/>
  <c r="E37" i="24"/>
  <c r="K20" i="24"/>
  <c r="J20" i="24"/>
  <c r="H20" i="24"/>
  <c r="F20" i="24"/>
  <c r="D20" i="24"/>
  <c r="F23" i="24"/>
  <c r="D23" i="24"/>
  <c r="J23" i="24"/>
  <c r="K23" i="24"/>
  <c r="C14" i="24"/>
  <c r="C6" i="24"/>
  <c r="G17" i="24"/>
  <c r="M17" i="24"/>
  <c r="E17" i="24"/>
  <c r="L17" i="24"/>
  <c r="I17" i="24"/>
  <c r="I30" i="24"/>
  <c r="M30" i="24"/>
  <c r="E30" i="24"/>
  <c r="L30" i="24"/>
  <c r="G30" i="24"/>
  <c r="G33" i="24"/>
  <c r="M33" i="24"/>
  <c r="E33" i="24"/>
  <c r="L33" i="24"/>
  <c r="I33" i="24"/>
  <c r="K74" i="24"/>
  <c r="J74" i="24"/>
  <c r="I74" i="24"/>
  <c r="F31" i="24"/>
  <c r="D31" i="24"/>
  <c r="J31" i="24"/>
  <c r="K31" i="24"/>
  <c r="F33" i="24"/>
  <c r="D33" i="24"/>
  <c r="J33" i="24"/>
  <c r="H33" i="24"/>
  <c r="K33" i="24"/>
  <c r="G21" i="24"/>
  <c r="M21" i="24"/>
  <c r="E21" i="24"/>
  <c r="L21" i="24"/>
  <c r="I21" i="24"/>
  <c r="G27" i="24"/>
  <c r="M27" i="24"/>
  <c r="E27" i="24"/>
  <c r="L27" i="24"/>
  <c r="I27" i="24"/>
  <c r="M38" i="24"/>
  <c r="E38" i="24"/>
  <c r="L38" i="24"/>
  <c r="G38" i="24"/>
  <c r="I38" i="24"/>
  <c r="K18" i="24"/>
  <c r="J18" i="24"/>
  <c r="H18" i="24"/>
  <c r="F18" i="24"/>
  <c r="K24" i="24"/>
  <c r="J24" i="24"/>
  <c r="H24" i="24"/>
  <c r="F24" i="24"/>
  <c r="D24" i="24"/>
  <c r="F27" i="24"/>
  <c r="D27" i="24"/>
  <c r="J27" i="24"/>
  <c r="K27" i="24"/>
  <c r="H27" i="24"/>
  <c r="G7" i="24"/>
  <c r="M7" i="24"/>
  <c r="E7" i="24"/>
  <c r="L7" i="24"/>
  <c r="I7" i="24"/>
  <c r="F9" i="24"/>
  <c r="D9" i="24"/>
  <c r="J9" i="24"/>
  <c r="K9" i="24"/>
  <c r="H9" i="24"/>
  <c r="F15" i="24"/>
  <c r="D15" i="24"/>
  <c r="J15" i="24"/>
  <c r="K15" i="24"/>
  <c r="F21" i="24"/>
  <c r="D21" i="24"/>
  <c r="J21" i="24"/>
  <c r="K21" i="24"/>
  <c r="H21" i="24"/>
  <c r="K30" i="24"/>
  <c r="J30" i="24"/>
  <c r="H30" i="24"/>
  <c r="F30" i="24"/>
  <c r="D30" i="24"/>
  <c r="I8" i="24"/>
  <c r="M8" i="24"/>
  <c r="E8" i="24"/>
  <c r="G8" i="24"/>
  <c r="G15" i="24"/>
  <c r="M15" i="24"/>
  <c r="E15" i="24"/>
  <c r="L15" i="24"/>
  <c r="I15" i="24"/>
  <c r="I28" i="24"/>
  <c r="M28" i="24"/>
  <c r="E28" i="24"/>
  <c r="G28" i="24"/>
  <c r="G31" i="24"/>
  <c r="M31" i="24"/>
  <c r="E31" i="24"/>
  <c r="L31" i="24"/>
  <c r="I31" i="24"/>
  <c r="D18" i="24"/>
  <c r="K66" i="24"/>
  <c r="J66" i="24"/>
  <c r="I66" i="24"/>
  <c r="K16" i="24"/>
  <c r="J16" i="24"/>
  <c r="H16" i="24"/>
  <c r="F16" i="24"/>
  <c r="D16" i="24"/>
  <c r="D38" i="24"/>
  <c r="K38" i="24"/>
  <c r="J38" i="24"/>
  <c r="H38" i="24"/>
  <c r="F38" i="24"/>
  <c r="F25" i="24"/>
  <c r="D25" i="24"/>
  <c r="J25" i="24"/>
  <c r="H25" i="24"/>
  <c r="K25" i="24"/>
  <c r="K34" i="24"/>
  <c r="J34" i="24"/>
  <c r="H34" i="24"/>
  <c r="F34" i="24"/>
  <c r="I22" i="24"/>
  <c r="M22" i="24"/>
  <c r="E22" i="24"/>
  <c r="L22" i="24"/>
  <c r="G22" i="24"/>
  <c r="G25" i="24"/>
  <c r="M25" i="24"/>
  <c r="E25" i="24"/>
  <c r="L25" i="24"/>
  <c r="I25" i="24"/>
  <c r="C45" i="24"/>
  <c r="C39" i="24"/>
  <c r="L20" i="24"/>
  <c r="I77" i="24"/>
  <c r="H41" i="24"/>
  <c r="F41" i="24"/>
  <c r="D41" i="24"/>
  <c r="K41" i="24"/>
  <c r="K53" i="24"/>
  <c r="J53" i="24"/>
  <c r="K61" i="24"/>
  <c r="J61" i="24"/>
  <c r="K69" i="24"/>
  <c r="J69" i="24"/>
  <c r="G18" i="24"/>
  <c r="G26" i="24"/>
  <c r="G34" i="24"/>
  <c r="K55" i="24"/>
  <c r="J55" i="24"/>
  <c r="K63" i="24"/>
  <c r="J63" i="24"/>
  <c r="K71" i="24"/>
  <c r="J71" i="24"/>
  <c r="K52" i="24"/>
  <c r="J52" i="24"/>
  <c r="K60" i="24"/>
  <c r="J60" i="24"/>
  <c r="K68" i="24"/>
  <c r="J68" i="24"/>
  <c r="G16" i="24"/>
  <c r="G24" i="24"/>
  <c r="G32" i="24"/>
  <c r="H43" i="24"/>
  <c r="F43" i="24"/>
  <c r="D43" i="24"/>
  <c r="K43" i="24"/>
  <c r="K57" i="24"/>
  <c r="J57" i="24"/>
  <c r="K65" i="24"/>
  <c r="J65" i="24"/>
  <c r="K73" i="24"/>
  <c r="J73" i="24"/>
  <c r="I18" i="24"/>
  <c r="M18" i="24"/>
  <c r="E18" i="24"/>
  <c r="I26" i="24"/>
  <c r="M26" i="24"/>
  <c r="E26" i="24"/>
  <c r="I34" i="24"/>
  <c r="M34" i="24"/>
  <c r="E34" i="24"/>
  <c r="K54" i="24"/>
  <c r="J54" i="24"/>
  <c r="K62" i="24"/>
  <c r="J62" i="24"/>
  <c r="K70" i="24"/>
  <c r="J70" i="24"/>
  <c r="K51" i="24"/>
  <c r="J51" i="24"/>
  <c r="K59" i="24"/>
  <c r="J59" i="24"/>
  <c r="K67" i="24"/>
  <c r="J67" i="24"/>
  <c r="K75" i="24"/>
  <c r="J75" i="24"/>
  <c r="I16" i="24"/>
  <c r="M16" i="24"/>
  <c r="E16" i="24"/>
  <c r="I24" i="24"/>
  <c r="M24" i="24"/>
  <c r="E24" i="24"/>
  <c r="I32" i="24"/>
  <c r="M32" i="24"/>
  <c r="E32" i="24"/>
  <c r="K56" i="24"/>
  <c r="J56" i="24"/>
  <c r="K64" i="24"/>
  <c r="J64" i="24"/>
  <c r="K72" i="24"/>
  <c r="J72" i="24"/>
  <c r="G40" i="24"/>
  <c r="G42" i="24"/>
  <c r="G44" i="24"/>
  <c r="H40" i="24"/>
  <c r="H42" i="24"/>
  <c r="H44" i="24"/>
  <c r="J40" i="24"/>
  <c r="J42" i="24"/>
  <c r="J44" i="24"/>
  <c r="K44" i="24"/>
  <c r="L40" i="24"/>
  <c r="L42" i="24"/>
  <c r="L44" i="24"/>
  <c r="E40" i="24"/>
  <c r="E42" i="24"/>
  <c r="E44" i="24"/>
  <c r="I79" i="24" l="1"/>
  <c r="I45" i="24"/>
  <c r="G45" i="24"/>
  <c r="M45" i="24"/>
  <c r="L45" i="24"/>
  <c r="E45" i="24"/>
  <c r="K14" i="24"/>
  <c r="J14" i="24"/>
  <c r="H14" i="24"/>
  <c r="F14" i="24"/>
  <c r="D14" i="24"/>
  <c r="K6" i="24"/>
  <c r="J6" i="24"/>
  <c r="H6" i="24"/>
  <c r="F6" i="24"/>
  <c r="D6" i="24"/>
  <c r="J77" i="24"/>
  <c r="I78" i="24" s="1"/>
  <c r="K77" i="24"/>
  <c r="H39" i="24"/>
  <c r="F39" i="24"/>
  <c r="D39" i="24"/>
  <c r="K39" i="24"/>
  <c r="J39" i="24"/>
  <c r="I39" i="24"/>
  <c r="G39" i="24"/>
  <c r="L39" i="24"/>
  <c r="M39" i="24"/>
  <c r="E39" i="24"/>
  <c r="H45" i="24"/>
  <c r="F45" i="24"/>
  <c r="D45" i="24"/>
  <c r="K45" i="24"/>
  <c r="J45" i="24"/>
  <c r="I6" i="24"/>
  <c r="M6" i="24"/>
  <c r="E6" i="24"/>
  <c r="L6" i="24"/>
  <c r="G6" i="24"/>
  <c r="I14" i="24"/>
  <c r="M14" i="24"/>
  <c r="E14" i="24"/>
  <c r="L14" i="24"/>
  <c r="G14" i="24"/>
  <c r="I82" i="24" l="1"/>
  <c r="J79" i="24"/>
  <c r="I83" i="24" s="1"/>
  <c r="J78" i="24"/>
  <c r="I81" i="24" s="1"/>
  <c r="K79" i="24"/>
  <c r="K78" i="24"/>
</calcChain>
</file>

<file path=xl/sharedStrings.xml><?xml version="1.0" encoding="utf-8"?>
<sst xmlns="http://schemas.openxmlformats.org/spreadsheetml/2006/main" count="1697" uniqueCount="521">
  <si>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</si>
  <si>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</si>
  <si>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</si>
  <si>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</si>
  <si>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</si>
  <si>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</si>
  <si>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</si>
  <si>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</si>
  <si>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</si>
  <si>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</si>
  <si>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</si>
  <si>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</si>
  <si>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</si>
  <si>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Rhein-Neckar-Kreis (08226)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</si>
  <si>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</si>
  <si>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</si>
  <si>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</si>
  <si>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</si>
  <si>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</si>
  <si>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</si>
  <si>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</si>
  <si>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</si>
  <si>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</si>
  <si>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</si>
  <si>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</si>
  <si>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</si>
  <si>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</si>
  <si>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</si>
  <si>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</si>
  <si>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</si>
  <si>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</si>
  <si>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</si>
  <si>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</si>
  <si>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</si>
  <si>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</si>
  <si>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</si>
  <si>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</si>
  <si>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</si>
  <si>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</si>
  <si>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</si>
  <si>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</si>
  <si>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</si>
  <si>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</si>
  <si>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</si>
  <si>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</si>
  <si>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</si>
  <si>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</si>
  <si>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</si>
  <si>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</si>
  <si>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</si>
  <si>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</si>
  <si>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</si>
  <si>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</si>
  <si>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</si>
  <si>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</si>
  <si>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</si>
  <si>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</si>
  <si>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</si>
  <si>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</si>
  <si>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</si>
  <si>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</si>
  <si>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</si>
  <si>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</si>
  <si>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</si>
  <si>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</si>
  <si>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</si>
  <si>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</si>
  <si>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</si>
  <si>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</si>
  <si>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</si>
  <si>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</si>
  <si>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</si>
  <si>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</si>
  <si>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</si>
  <si>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</si>
  <si>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</si>
  <si>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</si>
  <si>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</si>
  <si>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</si>
  <si>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</si>
  <si>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</si>
  <si>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</si>
  <si>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</si>
  <si>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</si>
  <si>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</si>
  <si>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</si>
  <si>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</si>
  <si>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</si>
  <si>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</si>
  <si>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</si>
  <si>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</si>
  <si>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</si>
  <si>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Rhein-Neckar-Kreis (08226);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</si>
  <si>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</si>
  <si>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</si>
  <si>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</si>
  <si>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</si>
  <si>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</si>
  <si>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</si>
  <si>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</si>
  <si>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</si>
  <si>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</si>
  <si>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</si>
  <si>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</si>
  <si>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</si>
  <si>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</si>
  <si>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</si>
  <si>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</si>
  <si>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</si>
  <si>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</si>
  <si>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</si>
  <si>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</si>
  <si>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</si>
  <si>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</si>
  <si>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</si>
  <si>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</si>
  <si>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</si>
  <si>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</si>
  <si>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</si>
  <si>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</si>
  <si>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</si>
  <si>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</si>
  <si>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</si>
  <si>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</si>
  <si>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</si>
  <si>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</si>
  <si>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</si>
  <si>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</si>
  <si>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</si>
  <si>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</si>
  <si>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</si>
  <si>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</si>
  <si>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</si>
  <si>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</si>
  <si>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</si>
  <si>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</si>
  <si>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</si>
  <si>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</si>
  <si>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</si>
  <si>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</si>
  <si>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</si>
  <si>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</si>
  <si>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</si>
  <si>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</si>
  <si>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</si>
  <si>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</si>
  <si>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</si>
  <si>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</si>
  <si>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</si>
  <si>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</si>
  <si>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</si>
  <si>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</si>
  <si>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</si>
  <si>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</si>
  <si>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</si>
  <si>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</si>
  <si>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</si>
  <si>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</si>
  <si>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</si>
  <si>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</si>
  <si>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</si>
  <si>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</si>
  <si>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</si>
  <si>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</si>
  <si>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</si>
  <si>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</si>
  <si>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</si>
  <si>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</si>
  <si>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</si>
  <si>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</si>
  <si>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</si>
  <si>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</si>
  <si>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</si>
  <si>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</si>
  <si>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</si>
  <si>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</si>
  <si>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</si>
  <si>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</si>
  <si>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</si>
  <si>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</si>
  <si>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</si>
  <si>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</si>
  <si>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</si>
  <si>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Rhein-Neckar-Kreis (08226)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</si>
  <si>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</si>
  <si>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</si>
  <si>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</si>
  <si>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</si>
  <si>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</si>
  <si>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</si>
  <si>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</si>
  <si>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</si>
  <si>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</si>
  <si>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</si>
  <si>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</si>
  <si>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</si>
  <si>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</si>
  <si>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</si>
  <si>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</si>
  <si>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</si>
  <si>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</si>
  <si>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</si>
  <si>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</si>
  <si>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</si>
  <si>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</si>
  <si>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</si>
  <si>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</si>
  <si>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</si>
  <si>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</si>
  <si>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</si>
  <si>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</si>
  <si>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</si>
  <si>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</si>
  <si>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</si>
  <si>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</si>
  <si>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</si>
  <si>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</si>
  <si>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</si>
  <si>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</si>
  <si>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</si>
  <si>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</si>
  <si>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</si>
  <si>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</si>
  <si>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</si>
  <si>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</si>
  <si>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</si>
  <si>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</si>
  <si>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</si>
  <si>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</si>
  <si>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</si>
  <si>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</si>
  <si>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</si>
  <si>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</si>
  <si>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</si>
  <si>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</si>
  <si>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</si>
  <si>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</si>
  <si>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</si>
  <si>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</si>
  <si>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</si>
  <si>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</si>
  <si>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</si>
  <si>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</si>
  <si>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</si>
  <si>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</si>
  <si>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</si>
  <si>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</si>
  <si>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</si>
  <si>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</si>
  <si>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</si>
  <si>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</si>
  <si>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</si>
  <si>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</si>
  <si>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</si>
  <si>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</si>
  <si>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</si>
  <si>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</si>
  <si>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</si>
  <si>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</si>
  <si>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</si>
  <si>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</si>
  <si>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</si>
  <si>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</si>
  <si>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</si>
  <si>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</si>
  <si>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</si>
  <si>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</si>
  <si>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</si>
  <si>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</si>
  <si>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</si>
  <si>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</si>
  <si>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</si>
  <si>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</si>
  <si>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</si>
  <si>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</si>
  <si>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</si>
  <si>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</si>
  <si>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</si>
  <si>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</si>
  <si>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</si>
  <si>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</si>
  <si>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</si>
  <si>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</si>
  <si>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</si>
  <si>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</si>
  <si>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</si>
  <si>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</si>
  <si>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</si>
  <si>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</si>
  <si>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</si>
  <si>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</si>
  <si>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</si>
  <si>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</si>
  <si>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</si>
  <si>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</si>
  <si>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</si>
  <si>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</si>
  <si>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</si>
  <si>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</si>
  <si>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</si>
  <si>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</si>
  <si>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</si>
  <si>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</si>
  <si>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</si>
  <si>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</si>
  <si>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</si>
  <si>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</si>
  <si>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</si>
  <si>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</si>
  <si>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</si>
  <si>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</si>
  <si>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</si>
  <si>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</si>
  <si>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</si>
  <si>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</si>
  <si>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</si>
  <si>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</si>
  <si>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</si>
  <si>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</si>
  <si>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</si>
  <si>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</si>
  <si>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</si>
  <si>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</si>
  <si>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</si>
  <si>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</si>
  <si>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</si>
  <si>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</si>
  <si>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</si>
  <si>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</si>
  <si>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</si>
  <si>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</si>
  <si>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</si>
  <si>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</si>
  <si>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</si>
  <si>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</si>
  <si>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</si>
  <si>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</si>
  <si>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</si>
  <si>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</si>
  <si>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</si>
  <si>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</si>
  <si>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</si>
  <si>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</si>
  <si>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</si>
  <si>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</si>
  <si>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</si>
  <si>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</si>
  <si>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</si>
  <si>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</si>
  <si>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</si>
  <si>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</si>
  <si>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</si>
  <si>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</si>
  <si>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</si>
  <si>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</si>
  <si>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</si>
  <si>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</si>
  <si>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</si>
  <si>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</si>
  <si>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</si>
  <si>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</si>
  <si>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</si>
  <si>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</si>
  <si>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</si>
  <si>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</si>
  <si>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</si>
  <si>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</si>
  <si>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</si>
  <si>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</si>
  <si>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</si>
  <si>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</si>
  <si>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</si>
  <si>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</si>
  <si>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Rhein-Neckar-Kreis (08226);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</si>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</sst>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{DF864CFF-A966-4B29-8168-88562F85D5BB}</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DD65-469F-A016-3355E47B3FB2}"/>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{D06DC230-1ACC-4250-AFB3-7E4BD9F0D58A}</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DD65-469F-A016-3355E47B3FB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{AA8A8BC5-8941-4772-B529-C3B30CBA3A2D}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D65-469F-A016-3355E47B3FB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{CCFFE695-8BA2-49AC-865A-AC80CEAA89FE}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D65-469F-A016-3355E47B3FB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1.6252650196709788</c:v>
                </c:pt>
                <c:pt idx="1">
                  <c:v>0.77822269034374059</c:v>
                </c:pt>
                <c:pt idx="2">
                  <c:v>1.1186464311118853</c:v>
                </c:pt>
                <c:pt idx="3">
                  <c:v>1.0875687030768</c:v>
                </c:pt>
              </c:numCache>
            </c:numRef>
          </c:val>
          <c:extLst>
            <c:ext xmlns:c16="http://schemas.microsoft.com/office/drawing/2014/chart" uri="{C3380CC4-5D6E-409C-BE32-E72D297353CC}">
              <c16:uniqueId val="{00000004-DD65-469F-A016-3355E47B3FB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{BB49AF7A-B528-4860-94D3-9F73207C614D}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D65-469F-A016-3355E47B3FB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{B9E09CFE-2058-4A7E-8F30-687F7E7B30AD}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D65-469F-A016-3355E47B3FB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{E7A46F88-844C-4792-BD58-6871B47BDC1D}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D65-469F-A016-3355E47B3FB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{C363732C-F281-43D4-86D6-5EF84739E762}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D65-469F-A016-3355E47B3F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D65-469F-A016-3355E47B3FB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D65-469F-A016-3355E47B3FB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{87F8AD7A-6E51-4FBA-9A05-D052DEC78FB9}</c15:txfldGUID>
                      <c15:f>Daten_Diagramme!$E$6</c15:f>
                      <c15:dlblFieldTableCache>
                        <c:ptCount val="1"/>
                        <c:pt idx="0">
                          <c:v>-2.3</c:v>
                        </c:pt>
                      </c15:dlblFieldTableCache>
                    </c15:dlblFTEntry>
                  </c15:dlblFieldTable>
                  <c15:showDataLabelsRange val="0"/>
                </c:ext>
                <c:ext xmlns:c16="http://schemas.microsoft.com/office/drawing/2014/chart" uri="{C3380CC4-5D6E-409C-BE32-E72D297353CC}">
                  <c16:uniqueId val="{00000000-AF85-4247-B6B8-32F6EEA6977E}"/>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{51B0F728-61FE-4A51-80B6-3C45ED04E41E}</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AF85-4247-B6B8-32F6EEA6977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{BF03264B-5011-433F-95AC-776CE7977BCE}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F85-4247-B6B8-32F6EEA6977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{B5D5438D-6198-4B0C-B276-3FB03FD5B33F}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F85-4247-B6B8-32F6EEA697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-2.3361535547417605</c:v>
                </c:pt>
                <c:pt idx="1">
                  <c:v>-2.6975865719528453</c:v>
                </c:pt>
                <c:pt idx="2">
                  <c:v>-2.7637010795899166</c:v>
                </c:pt>
                <c:pt idx="3">
                  <c:v>-2.8655893304673015</c:v>
                </c:pt>
              </c:numCache>
            </c:numRef>
          </c:val>
          <c:extLst>
            <c:ext xmlns:c16="http://schemas.microsoft.com/office/drawing/2014/chart" uri="{C3380CC4-5D6E-409C-BE32-E72D297353CC}">
              <c16:uniqueId val="{00000004-AF85-4247-B6B8-32F6EEA6977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{E9780BF4-3B0C-47C3-A6A9-1DCC54783911}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F85-4247-B6B8-32F6EEA6977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{802155A7-6354-40E6-BF16-A007A616AC53}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F85-4247-B6B8-32F6EEA6977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{79D3F842-B97D-4F98-A599-366A1812BE37}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F85-4247-B6B8-32F6EEA6977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{E57D34A2-1F8F-41D7-9495-F56A9231EF20}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F85-4247-B6B8-32F6EEA697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F85-4247-B6B8-32F6EEA6977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F85-4247-B6B8-32F6EEA6977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{A3A2131A-1473-4B28-9AD5-464397A6D33D}</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F6DF-48BA-A0EA-8CCEFEECC0B0}"/>
                </c:ext>
              </c:extLst>
            </c:dLbl>
            <c:dLbl>
              <c:idx val="1"/>
              <c:tx>
                <c:strRef>
                  <c:f>Daten_Diagramme!$D$15</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{1B553936-2D58-47ED-9ACD-0FCF166DCD83}</c15:txfldGUID>
                      <c15:f>Daten_Diagramme!$D$15</c15:f>
                      <c15:dlblFieldTableCache>
                        <c:ptCount val="1"/>
                        <c:pt idx="0">
                          <c:v>6.9</c:v>
                        </c:pt>
                      </c15:dlblFieldTableCache>
                    </c15:dlblFTEntry>
                  </c15:dlblFieldTable>
                  <c15:showDataLabelsRange val="0"/>
                </c:ext>
                <c:ext xmlns:c16="http://schemas.microsoft.com/office/drawing/2014/chart" uri="{C3380CC4-5D6E-409C-BE32-E72D297353CC}">
                  <c16:uniqueId val="{00000001-F6DF-48BA-A0EA-8CCEFEECC0B0}"/>
                </c:ext>
              </c:extLst>
            </c:dLbl>
            <c:dLbl>
              <c:idx val="2"/>
              <c:tx>
                <c:strRef>
                  <c:f>Daten_Diagramme!$D$16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{C8F8D1BF-4AD7-4AA2-B3A9-88670F935D95}</c15:txfldGUID>
                      <c15:f>Daten_Diagramme!$D$16</c15:f>
                      <c15:dlblFieldTableCache>
                        <c:ptCount val="1"/>
                        <c:pt idx="0">
                          <c:v>2.2</c:v>
                        </c:pt>
                      </c15:dlblFieldTableCache>
                    </c15:dlblFTEntry>
                  </c15:dlblFieldTable>
                  <c15:showDataLabelsRange val="0"/>
                </c:ext>
                <c:ext xmlns:c16="http://schemas.microsoft.com/office/drawing/2014/chart" uri="{C3380CC4-5D6E-409C-BE32-E72D297353CC}">
                  <c16:uniqueId val="{00000002-F6DF-48BA-A0EA-8CCEFEECC0B0}"/>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{E2E81E2A-8B94-42C6-BC23-22291C790321}</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F6DF-48BA-A0EA-8CCEFEECC0B0}"/>
                </c:ext>
              </c:extLst>
            </c:dLbl>
            <c:dLbl>
              <c:idx val="4"/>
              <c:tx>
                <c:strRef>
                  <c:f>Daten_Diagramme!$D$18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{ADE9BE04-BC52-41B8-B001-681310B0EC85}</c15:txfldGUID>
                      <c15:f>Daten_Diagramme!$D$18</c15:f>
                      <c15:dlblFieldTableCache>
                        <c:ptCount val="1"/>
                        <c:pt idx="0">
                          <c:v>1.8</c:v>
                        </c:pt>
                      </c15:dlblFieldTableCache>
                    </c15:dlblFTEntry>
                  </c15:dlblFieldTable>
                  <c15:showDataLabelsRange val="0"/>
                </c:ext>
                <c:ext xmlns:c16="http://schemas.microsoft.com/office/drawing/2014/chart" uri="{C3380CC4-5D6E-409C-BE32-E72D297353CC}">
                  <c16:uniqueId val="{00000004-F6DF-48BA-A0EA-8CCEFEECC0B0}"/>
                </c:ext>
              </c:extLst>
            </c:dLbl>
            <c:dLbl>
              <c:idx val="5"/>
              <c:tx>
                <c:strRef>
                  <c:f>Daten_Diagramme!$D$19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{CA23C927-6537-4694-9A64-E2FFB9361163}</c15:txfldGUID>
                      <c15:f>Daten_Diagramme!$D$19</c15:f>
                      <c15:dlblFieldTableCache>
                        <c:ptCount val="1"/>
                        <c:pt idx="0">
                          <c:v>-2.3</c:v>
                        </c:pt>
                      </c15:dlblFieldTableCache>
                    </c15:dlblFTEntry>
                  </c15:dlblFieldTable>
                  <c15:showDataLabelsRange val="0"/>
                </c:ext>
                <c:ext xmlns:c16="http://schemas.microsoft.com/office/drawing/2014/chart" uri="{C3380CC4-5D6E-409C-BE32-E72D297353CC}">
                  <c16:uniqueId val="{00000005-F6DF-48BA-A0EA-8CCEFEECC0B0}"/>
                </c:ext>
              </c:extLst>
            </c:dLbl>
            <c:dLbl>
              <c:idx val="6"/>
              <c:tx>
                <c:strRef>
                  <c:f>Daten_Diagramme!$D$20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{70F225F2-5E8E-49A4-9FCF-7D8845309185}</c15:txfldGUID>
                      <c15:f>Daten_Diagramme!$D$20</c15:f>
                      <c15:dlblFieldTableCache>
                        <c:ptCount val="1"/>
                        <c:pt idx="0">
                          <c:v>-0.6</c:v>
                        </c:pt>
                      </c15:dlblFieldTableCache>
                    </c15:dlblFTEntry>
                  </c15:dlblFieldTable>
                  <c15:showDataLabelsRange val="0"/>
                </c:ext>
                <c:ext xmlns:c16="http://schemas.microsoft.com/office/drawing/2014/chart" uri="{C3380CC4-5D6E-409C-BE32-E72D297353CC}">
                  <c16:uniqueId val="{00000006-F6DF-48BA-A0EA-8CCEFEECC0B0}"/>
                </c:ext>
              </c:extLst>
            </c:dLbl>
            <c:dLbl>
              <c:idx val="7"/>
              <c:tx>
                <c:strRef>
                  <c:f>Daten_Diagramme!$D$21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{D9DBE887-5ABE-4680-8BAE-F5B63050B663}</c15:txfldGUID>
                      <c15:f>Daten_Diagramme!$D$21</c15:f>
                      <c15:dlblFieldTableCache>
                        <c:ptCount val="1"/>
                        <c:pt idx="0">
                          <c:v>3.4</c:v>
                        </c:pt>
                      </c15:dlblFieldTableCache>
                    </c15:dlblFTEntry>
                  </c15:dlblFieldTable>
                  <c15:showDataLabelsRange val="0"/>
                </c:ext>
                <c:ext xmlns:c16="http://schemas.microsoft.com/office/drawing/2014/chart" uri="{C3380CC4-5D6E-409C-BE32-E72D297353CC}">
                  <c16:uniqueId val="{00000007-F6DF-48BA-A0EA-8CCEFEECC0B0}"/>
                </c:ext>
              </c:extLst>
            </c:dLbl>
            <c:dLbl>
              <c:idx val="8"/>
              <c:tx>
                <c:strRef>
                  <c:f>Daten_Diagramme!$D$22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{6DA20D5E-5050-4C6A-A189-54822AE2281B}</c15:txfldGUID>
                      <c15:f>Daten_Diagramme!$D$22</c15:f>
                      <c15:dlblFieldTableCache>
                        <c:ptCount val="1"/>
                        <c:pt idx="0">
                          <c:v>2.9</c:v>
                        </c:pt>
                      </c15:dlblFieldTableCache>
                    </c15:dlblFTEntry>
                  </c15:dlblFieldTable>
                  <c15:showDataLabelsRange val="0"/>
                </c:ext>
                <c:ext xmlns:c16="http://schemas.microsoft.com/office/drawing/2014/chart" uri="{C3380CC4-5D6E-409C-BE32-E72D297353CC}">
                  <c16:uniqueId val="{00000008-F6DF-48BA-A0EA-8CCEFEECC0B0}"/>
                </c:ext>
              </c:extLst>
            </c:dLbl>
            <c:dLbl>
              <c:idx val="9"/>
              <c:tx>
                <c:strRef>
                  <c:f>Daten_Diagramme!$D$23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{E48E11D4-B7BB-464E-A5DE-3B67DDC1D6AA}</c15:txfldGUID>
                      <c15:f>Daten_Diagramme!$D$23</c15:f>
                      <c15:dlblFieldTableCache>
                        <c:ptCount val="1"/>
                        <c:pt idx="0">
                          <c:v>0.8</c:v>
                        </c:pt>
                      </c15:dlblFieldTableCache>
                    </c15:dlblFTEntry>
                  </c15:dlblFieldTable>
                  <c15:showDataLabelsRange val="0"/>
                </c:ext>
                <c:ext xmlns:c16="http://schemas.microsoft.com/office/drawing/2014/chart" uri="{C3380CC4-5D6E-409C-BE32-E72D297353CC}">
                  <c16:uniqueId val="{00000009-F6DF-48BA-A0EA-8CCEFEECC0B0}"/>
                </c:ext>
              </c:extLst>
            </c:dLbl>
            <c:dLbl>
              <c:idx val="10"/>
              <c:tx>
                <c:strRef>
                  <c:f>Daten_Diagramme!$D$24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{51F4F8EC-4120-4F86-90F4-ADDC6FA57476}</c15:txfldGUID>
                      <c15:f>Daten_Diagramme!$D$24</c15:f>
                      <c15:dlblFieldTableCache>
                        <c:ptCount val="1"/>
                        <c:pt idx="0">
                          <c:v>-1.9</c:v>
                        </c:pt>
                      </c15:dlblFieldTableCache>
                    </c15:dlblFTEntry>
                  </c15:dlblFieldTable>
                  <c15:showDataLabelsRange val="0"/>
                </c:ext>
                <c:ext xmlns:c16="http://schemas.microsoft.com/office/drawing/2014/chart" uri="{C3380CC4-5D6E-409C-BE32-E72D297353CC}">
                  <c16:uniqueId val="{0000000A-F6DF-48BA-A0EA-8CCEFEECC0B0}"/>
                </c:ext>
              </c:extLst>
            </c:dLbl>
            <c:dLbl>
              <c:idx val="11"/>
              <c:tx>
                <c:strRef>
                  <c:f>Daten_Diagramme!$D$25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{1A705994-7C9A-44AC-A79F-7FF91E6B51EC}</c15:txfldGUID>
                      <c15:f>Daten_Diagramme!$D$25</c15:f>
                      <c15:dlblFieldTableCache>
                        <c:ptCount val="1"/>
                        <c:pt idx="0">
                          <c:v>3.3</c:v>
                        </c:pt>
                      </c15:dlblFieldTableCache>
                    </c15:dlblFTEntry>
                  </c15:dlblFieldTable>
                  <c15:showDataLabelsRange val="0"/>
                </c:ext>
                <c:ext xmlns:c16="http://schemas.microsoft.com/office/drawing/2014/chart" uri="{C3380CC4-5D6E-409C-BE32-E72D297353CC}">
                  <c16:uniqueId val="{0000000B-F6DF-48BA-A0EA-8CCEFEECC0B0}"/>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{A701CC25-8A91-4F20-BF17-ED825DCED918}</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F6DF-48BA-A0EA-8CCEFEECC0B0}"/>
                </c:ext>
              </c:extLst>
            </c:dLbl>
            <c:dLbl>
              <c:idx val="13"/>
              <c:tx>
                <c:strRef>
                  <c:f>Daten_Diagramme!$D$27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{3C9245D5-318B-4322-A21A-A5D521D74FCB}</c15:txfldGUID>
                      <c15:f>Daten_Diagramme!$D$27</c15:f>
                      <c15:dlblFieldTableCache>
                        <c:ptCount val="1"/>
                        <c:pt idx="0">
                          <c:v>2.1</c:v>
                        </c:pt>
                      </c15:dlblFieldTableCache>
                    </c15:dlblFTEntry>
                  </c15:dlblFieldTable>
                  <c15:showDataLabelsRange val="0"/>
                </c:ext>
                <c:ext xmlns:c16="http://schemas.microsoft.com/office/drawing/2014/chart" uri="{C3380CC4-5D6E-409C-BE32-E72D297353CC}">
                  <c16:uniqueId val="{0000000D-F6DF-48BA-A0EA-8CCEFEECC0B0}"/>
                </c:ext>
              </c:extLst>
            </c:dLbl>
            <c:dLbl>
              <c:idx val="14"/>
              <c:tx>
                <c:strRef>
                  <c:f>Daten_Diagramme!$D$28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{76E28293-A540-4A9D-9DFC-FC37D8DDA6DD}</c15:txfldGUID>
                      <c15:f>Daten_Diagramme!$D$28</c15:f>
                      <c15:dlblFieldTableCache>
                        <c:ptCount val="1"/>
                        <c:pt idx="0">
                          <c:v>3.6</c:v>
                        </c:pt>
                      </c15:dlblFieldTableCache>
                    </c15:dlblFTEntry>
                  </c15:dlblFieldTable>
                  <c15:showDataLabelsRange val="0"/>
                </c:ext>
                <c:ext xmlns:c16="http://schemas.microsoft.com/office/drawing/2014/chart" uri="{C3380CC4-5D6E-409C-BE32-E72D297353CC}">
                  <c16:uniqueId val="{0000000E-F6DF-48BA-A0EA-8CCEFEECC0B0}"/>
                </c:ext>
              </c:extLst>
            </c:dLbl>
            <c:dLbl>
              <c:idx val="15"/>
              <c:tx>
                <c:strRef>
                  <c:f>Daten_Diagramme!$D$29</c:f>
                  <c:strCache>
                    <c:ptCount val="1"/>
                    <c:pt idx="0">
                      <c:v>-16.6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{B0BA9DE0-614F-4B2A-809F-0926D9967F3E}</c15:txfldGUID>
                      <c15:f>Daten_Diagramme!$D$29</c15:f>
                      <c15:dlblFieldTableCache>
                        <c:ptCount val="1"/>
                        <c:pt idx="0">
                          <c:v>-16.6</c:v>
                        </c:pt>
                      </c15:dlblFieldTableCache>
                    </c15:dlblFTEntry>
                  </c15:dlblFieldTable>
                  <c15:showDataLabelsRange val="0"/>
                </c:ext>
                <c:ext xmlns:c16="http://schemas.microsoft.com/office/drawing/2014/chart" uri="{C3380CC4-5D6E-409C-BE32-E72D297353CC}">
                  <c16:uniqueId val="{0000000F-F6DF-48BA-A0EA-8CCEFEECC0B0}"/>
                </c:ext>
              </c:extLst>
            </c:dLbl>
            <c:dLbl>
              <c:idx val="16"/>
              <c:tx>
                <c:strRef>
                  <c:f>Daten_Diagramme!$D$30</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{CF2D8B3D-B59A-4CB6-89A4-CB85EF67F380}</c15:txfldGUID>
                      <c15:f>Daten_Diagramme!$D$30</c15:f>
                      <c15:dlblFieldTableCache>
                        <c:ptCount val="1"/>
                        <c:pt idx="0">
                          <c:v>4.6</c:v>
                        </c:pt>
                      </c15:dlblFieldTableCache>
                    </c15:dlblFTEntry>
                  </c15:dlblFieldTable>
                  <c15:showDataLabelsRange val="0"/>
                </c:ext>
                <c:ext xmlns:c16="http://schemas.microsoft.com/office/drawing/2014/chart" uri="{C3380CC4-5D6E-409C-BE32-E72D297353CC}">
                  <c16:uniqueId val="{00000010-F6DF-48BA-A0EA-8CCEFEECC0B0}"/>
                </c:ext>
              </c:extLst>
            </c:dLbl>
            <c:dLbl>
              <c:idx val="17"/>
              <c:tx>
                <c:strRef>
                  <c:f>Daten_Diagramme!$D$31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{CF54EEE3-B56A-47BE-9322-C5EA74A9D4C0}</c15:txfldGUID>
                      <c15:f>Daten_Diagramme!$D$31</c15:f>
                      <c15:dlblFieldTableCache>
                        <c:ptCount val="1"/>
                        <c:pt idx="0">
                          <c:v>1.3</c:v>
                        </c:pt>
                      </c15:dlblFieldTableCache>
                    </c15:dlblFTEntry>
                  </c15:dlblFieldTable>
                  <c15:showDataLabelsRange val="0"/>
                </c:ext>
                <c:ext xmlns:c16="http://schemas.microsoft.com/office/drawing/2014/chart" uri="{C3380CC4-5D6E-409C-BE32-E72D297353CC}">
                  <c16:uniqueId val="{00000011-F6DF-48BA-A0EA-8CCEFEECC0B0}"/>
                </c:ext>
              </c:extLst>
            </c:dLbl>
            <c:dLbl>
              <c:idx val="18"/>
              <c:tx>
                <c:strRef>
                  <c:f>Daten_Diagramme!$D$32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{EA863A10-2D35-478F-A9E6-62BDFB2F3F92}</c15:txfldGUID>
                      <c15:f>Daten_Diagramme!$D$32</c15:f>
                      <c15:dlblFieldTableCache>
                        <c:ptCount val="1"/>
                        <c:pt idx="0">
                          <c:v>1.9</c:v>
                        </c:pt>
                      </c15:dlblFieldTableCache>
                    </c15:dlblFTEntry>
                  </c15:dlblFieldTable>
                  <c15:showDataLabelsRange val="0"/>
                </c:ext>
                <c:ext xmlns:c16="http://schemas.microsoft.com/office/drawing/2014/chart" uri="{C3380CC4-5D6E-409C-BE32-E72D297353CC}">
                  <c16:uniqueId val="{00000012-F6DF-48BA-A0EA-8CCEFEECC0B0}"/>
                </c:ext>
              </c:extLst>
            </c:dLbl>
            <c:dLbl>
              <c:idx val="19"/>
              <c:tx>
                <c:strRef>
                  <c:f>Daten_Diagramme!$D$33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{9239E675-8F6C-4CA2-9F50-98E5990DBD6D}</c15:txfldGUID>
                      <c15:f>Daten_Diagramme!$D$33</c15:f>
                      <c15:dlblFieldTableCache>
                        <c:ptCount val="1"/>
                        <c:pt idx="0">
                          <c:v>4.3</c:v>
                        </c:pt>
                      </c15:dlblFieldTableCache>
                    </c15:dlblFTEntry>
                  </c15:dlblFieldTable>
                  <c15:showDataLabelsRange val="0"/>
                </c:ext>
                <c:ext xmlns:c16="http://schemas.microsoft.com/office/drawing/2014/chart" uri="{C3380CC4-5D6E-409C-BE32-E72D297353CC}">
                  <c16:uniqueId val="{00000013-F6DF-48BA-A0EA-8CCEFEECC0B0}"/>
                </c:ext>
              </c:extLst>
            </c:dLbl>
            <c:dLbl>
              <c:idx val="20"/>
              <c:tx>
                <c:strRef>
                  <c:f>Daten_Diagramme!$D$34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{5C864E0A-BFD3-494F-B164-FB009CAE2394}</c15:txfldGUID>
                      <c15:f>Daten_Diagramme!$D$34</c15:f>
                      <c15:dlblFieldTableCache>
                        <c:ptCount val="1"/>
                        <c:pt idx="0">
                          <c:v>4.7</c:v>
                        </c:pt>
                      </c15:dlblFieldTableCache>
                    </c15:dlblFTEntry>
                  </c15:dlblFieldTable>
                  <c15:showDataLabelsRange val="0"/>
                </c:ext>
                <c:ext xmlns:c16="http://schemas.microsoft.com/office/drawing/2014/chart" uri="{C3380CC4-5D6E-409C-BE32-E72D297353CC}">
                  <c16:uniqueId val="{00000014-F6DF-48BA-A0EA-8CCEFEECC0B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{D7D33F6E-96D1-41C6-821A-A13DF5761885}</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F6DF-48BA-A0EA-8CCEFEECC0B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{68DC58ED-F870-4E17-A546-1E66AF7609C7}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6DF-48BA-A0EA-8CCEFEECC0B0}"/>
                </c:ext>
              </c:extLst>
            </c:dLbl>
            <c:dLbl>
              <c:idx val="23"/>
              <c:tx>
                <c:strRef>
                  <c:f>Daten_Diagramme!$D$37</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{6FE7A64D-866E-4BA0-BAB2-E36621C076E7}</c15:txfldGUID>
                      <c15:f>Daten_Diagramme!$D$37</c15:f>
                      <c15:dlblFieldTableCache>
                        <c:ptCount val="1"/>
                        <c:pt idx="0">
                          <c:v>6.9</c:v>
                        </c:pt>
                      </c15:dlblFieldTableCache>
                    </c15:dlblFTEntry>
                  </c15:dlblFieldTable>
                  <c15:showDataLabelsRange val="0"/>
                </c:ext>
                <c:ext xmlns:c16="http://schemas.microsoft.com/office/drawing/2014/chart" uri="{C3380CC4-5D6E-409C-BE32-E72D297353CC}">
                  <c16:uniqueId val="{00000017-F6DF-48BA-A0EA-8CCEFEECC0B0}"/>
                </c:ext>
              </c:extLst>
            </c:dLbl>
            <c:dLbl>
              <c:idx val="24"/>
              <c:layout>
                <c:manualLayout>
                  <c:x val="4.7769028871392123E-3"/>
                  <c:y val="-4.6876052205785108E-5"/>
                </c:manualLayout>
              </c:layout>
              <c:tx>
                <c:strRef>
                  <c:f>Daten_Diagramme!$D$38</c:f>
                  <c:strCache>
                    <c:ptCount val="1"/>
                    <c:pt idx="0">
                      <c:v>0.0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{1A77B8F4-6A53-4697-86F7-325276AF99E7}</c15:txfldGUID>
                      <c15:f>Daten_Diagramme!$D$38</c15:f>
                      <c15:dlblFieldTableCache>
                        <c:ptCount val="1"/>
                        <c:pt idx="0">
                          <c:v>0.0</c:v>
                        </c:pt>
                      </c15:dlblFieldTableCache>
                    </c15:dlblFTEntry>
                  </c15:dlblFieldTable>
                  <c15:showDataLabelsRange val="0"/>
                </c:ext>
                <c:ext xmlns:c16="http://schemas.microsoft.com/office/drawing/2014/chart" uri="{C3380CC4-5D6E-409C-BE32-E72D297353CC}">
                  <c16:uniqueId val="{00000018-F6DF-48BA-A0EA-8CCEFEECC0B0}"/>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{9F567E48-1255-4172-9317-BC93931B1853}</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F6DF-48BA-A0EA-8CCEFEECC0B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{CD1B877C-52E6-4401-8D54-BA526CCB6967}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6DF-48BA-A0EA-8CCEFEECC0B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{78408BA6-2E41-4BB8-9453-0D02AD2A3F36}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6DF-48BA-A0EA-8CCEFEECC0B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{332327EA-1BBA-400C-83D3-58F74B5C3284}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6DF-48BA-A0EA-8CCEFEECC0B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{3668A82C-D490-449F-94E7-231747DBD8F0}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6DF-48BA-A0EA-8CCEFEECC0B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{D43C736B-5E93-4A1B-B545-056140237928}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6DF-48BA-A0EA-8CCEFEECC0B0}"/>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{96F317CE-7E52-4725-9C6D-5EF1F1BABD55}</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F6DF-48BA-A0EA-8CCEFEECC0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1.6252650196709788</c:v>
                </c:pt>
                <c:pt idx="1">
                  <c:v>6.8965517241379306</c:v>
                </c:pt>
                <c:pt idx="2">
                  <c:v>2.1866666666666665</c:v>
                </c:pt>
                <c:pt idx="3">
                  <c:v>-1.0644992134242266</c:v>
                </c:pt>
                <c:pt idx="4">
                  <c:v>1.8341412288746233</c:v>
                </c:pt>
                <c:pt idx="5">
                  <c:v>-2.3208737407023823</c:v>
                </c:pt>
                <c:pt idx="6">
                  <c:v>-0.57204533189422557</c:v>
                </c:pt>
                <c:pt idx="7">
                  <c:v>3.3614250143650644</c:v>
                </c:pt>
                <c:pt idx="8">
                  <c:v>2.8904103972776842</c:v>
                </c:pt>
                <c:pt idx="9">
                  <c:v>0.78125</c:v>
                </c:pt>
                <c:pt idx="10">
                  <c:v>-1.9275250578257517</c:v>
                </c:pt>
                <c:pt idx="11">
                  <c:v>3.3340448239060834</c:v>
                </c:pt>
                <c:pt idx="12">
                  <c:v>-0.21624219125420471</c:v>
                </c:pt>
                <c:pt idx="13">
                  <c:v>2.0973023545922347</c:v>
                </c:pt>
                <c:pt idx="14">
                  <c:v>3.5626911314984708</c:v>
                </c:pt>
                <c:pt idx="15">
                  <c:v>-16.576875259013676</c:v>
                </c:pt>
                <c:pt idx="16">
                  <c:v>4.6006825938566553</c:v>
                </c:pt>
                <c:pt idx="17">
                  <c:v>1.3069586718474038</c:v>
                </c:pt>
                <c:pt idx="18">
                  <c:v>1.8959217932260295</c:v>
                </c:pt>
                <c:pt idx="19">
                  <c:v>4.2958985279140824</c:v>
                </c:pt>
                <c:pt idx="20">
                  <c:v>4.6525440506830327</c:v>
                </c:pt>
                <c:pt idx="21">
                  <c:v>0</c:v>
                </c:pt>
                <c:pt idx="23">
                  <c:v>6.8965517241379306</c:v>
                </c:pt>
                <c:pt idx="24">
                  <c:v>-2.7746397922983928E-2</c:v>
                </c:pt>
                <c:pt idx="25">
                  <c:v>2.2651294530657835</c:v>
                </c:pt>
              </c:numCache>
            </c:numRef>
          </c:val>
          <c:extLst>
            <c:ext xmlns:c16="http://schemas.microsoft.com/office/drawing/2014/chart" uri="{C3380CC4-5D6E-409C-BE32-E72D297353CC}">
              <c16:uniqueId val="{00000020-F6DF-48BA-A0EA-8CCEFEECC0B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{95CFCC1D-6D55-4ED4-9A90-92963855A34F}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6DF-48BA-A0EA-8CCEFEECC0B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{4753DEB1-240C-4D56-B4AD-4FC4C66318CB}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6DF-48BA-A0EA-8CCEFEECC0B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{82573A16-851A-4FFE-B759-A085BDD82431}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6DF-48BA-A0EA-8CCEFEECC0B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{8939CE8C-4E0F-48D6-881C-B76365E88708}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6DF-48BA-A0EA-8CCEFEECC0B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{FAF61E2A-E095-4D2A-943B-17A56601DE24}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6DF-48BA-A0EA-8CCEFEECC0B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{EC4CBE28-A6CB-482D-BCEC-EB737E96CEE9}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6DF-48BA-A0EA-8CCEFEECC0B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{F4F870FF-9916-445F-9B7C-B7428C16FE03}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6DF-48BA-A0EA-8CCEFEECC0B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{1866262A-E6C8-41CD-845C-7433E7FE6603}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6DF-48BA-A0EA-8CCEFEECC0B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{8849224F-EAE9-4A35-93C8-13D1694EF6FE}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6DF-48BA-A0EA-8CCEFEECC0B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{8AC0B9CB-D6FA-4737-9640-C3DA34A9002A}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6DF-48BA-A0EA-8CCEFEECC0B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{06A8CF0F-B9B5-487C-AE72-D757E15334E6}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6DF-48BA-A0EA-8CCEFEECC0B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{280486C0-790C-401A-8FCA-F50C0AE7096D}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6DF-48BA-A0EA-8CCEFEECC0B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{8EA8A808-A87E-4F97-A2E8-B7956B491A0F}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6DF-48BA-A0EA-8CCEFEECC0B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{BB9C59DC-5EDF-4509-8CC7-97900FE08055}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6DF-48BA-A0EA-8CCEFEECC0B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{5B33B309-1870-4240-9AB2-2EE89267B9D1}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6DF-48BA-A0EA-8CCEFEECC0B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{4212F9AB-E91B-4B5A-BB9B-F4DBDFC10C81}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6DF-48BA-A0EA-8CCEFEECC0B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{229BBF9F-6950-471F-B0B0-740C687FA3F4}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6DF-48BA-A0EA-8CCEFEECC0B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{86A5CF41-7E2F-42AD-BCE4-706C559A640B}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6DF-48BA-A0EA-8CCEFEECC0B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{3CF51351-E18F-4239-8899-ABC88A19A792}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6DF-48BA-A0EA-8CCEFEECC0B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{E2009445-2CAF-4F2D-B408-81E07D9D7900}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6DF-48BA-A0EA-8CCEFEECC0B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{AA3952DF-A32C-4A6C-897B-89E83EE47B71}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6DF-48BA-A0EA-8CCEFEECC0B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{F113C2D7-4EB4-406C-A20F-0D6DE4CBE439}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6DF-48BA-A0EA-8CCEFEECC0B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{0FF7FEFD-AAA6-4526-88AE-8637646CC770}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6DF-48BA-A0EA-8CCEFEECC0B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{A29F769A-D096-4642-8C7D-45B5CCE784D7}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6DF-48BA-A0EA-8CCEFEECC0B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{012FE656-ECDA-4AEC-B0A2-8F73D4EFAA24}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6DF-48BA-A0EA-8CCEFEECC0B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{131E6338-9970-450A-8FA8-75E97EF8EB7D}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6DF-48BA-A0EA-8CCEFEECC0B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{D7C58217-CADC-487F-A328-BB8C66A636FA}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6DF-48BA-A0EA-8CCEFEECC0B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{8FFEDED1-ED40-400F-A824-5989F7C566ED}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6DF-48BA-A0EA-8CCEFEECC0B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{72FCA460-674C-4AF9-B3A3-9AE464938706}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6DF-48BA-A0EA-8CCEFEECC0B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{57177DB8-6DA3-4DCA-A100-D44BD3C3B002}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6DF-48BA-A0EA-8CCEFEECC0B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{7B250C98-E484-421A-B575-94BDCABFCFB9}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6DF-48BA-A0EA-8CCEFEECC0B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{3CCFB438-884A-439C-909A-DAD770D3B496}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6DF-48BA-A0EA-8CCEFEECC0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6DF-48BA-A0EA-8CCEFEECC0B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6DF-48BA-A0EA-8CCEFEECC0B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{2F881C04-10E8-4149-8292-C6814F7116A3}</c15:txfldGUID>
                      <c15:f>Daten_Diagramme!$E$14</c15:f>
                      <c15:dlblFieldTableCache>
                        <c:ptCount val="1"/>
                        <c:pt idx="0">
                          <c:v>-2.3</c:v>
                        </c:pt>
                      </c15:dlblFieldTableCache>
                    </c15:dlblFTEntry>
                  </c15:dlblFieldTable>
                  <c15:showDataLabelsRange val="0"/>
                </c:ext>
                <c:ext xmlns:c16="http://schemas.microsoft.com/office/drawing/2014/chart" uri="{C3380CC4-5D6E-409C-BE32-E72D297353CC}">
                  <c16:uniqueId val="{00000000-C21B-47FA-B48C-52315DADBBB2}"/>
                </c:ext>
              </c:extLst>
            </c:dLbl>
            <c:dLbl>
              <c:idx val="1"/>
              <c:tx>
                <c:strRef>
                  <c:f>Daten_Diagramme!$E$15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{F068577D-693F-4E6C-B73C-29A356621A60}</c15:txfldGUID>
                      <c15:f>Daten_Diagramme!$E$15</c15:f>
                      <c15:dlblFieldTableCache>
                        <c:ptCount val="1"/>
                        <c:pt idx="0">
                          <c:v>1.3</c:v>
                        </c:pt>
                      </c15:dlblFieldTableCache>
                    </c15:dlblFTEntry>
                  </c15:dlblFieldTable>
                  <c15:showDataLabelsRange val="0"/>
                </c:ext>
                <c:ext xmlns:c16="http://schemas.microsoft.com/office/drawing/2014/chart" uri="{C3380CC4-5D6E-409C-BE32-E72D297353CC}">
                  <c16:uniqueId val="{00000001-C21B-47FA-B48C-52315DADBBB2}"/>
                </c:ext>
              </c:extLst>
            </c:dLbl>
            <c:dLbl>
              <c:idx val="2"/>
              <c:tx>
                <c:strRef>
                  <c:f>Daten_Diagramme!$E$16</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{3AE69E4C-BE10-43F2-9591-9A7FF8A7ED83}</c15:txfldGUID>
                      <c15:f>Daten_Diagramme!$E$16</c15:f>
                      <c15:dlblFieldTableCache>
                        <c:ptCount val="1"/>
                        <c:pt idx="0">
                          <c:v>7.1</c:v>
                        </c:pt>
                      </c15:dlblFieldTableCache>
                    </c15:dlblFTEntry>
                  </c15:dlblFieldTable>
                  <c15:showDataLabelsRange val="0"/>
                </c:ext>
                <c:ext xmlns:c16="http://schemas.microsoft.com/office/drawing/2014/chart" uri="{C3380CC4-5D6E-409C-BE32-E72D297353CC}">
                  <c16:uniqueId val="{00000002-C21B-47FA-B48C-52315DADBBB2}"/>
                </c:ext>
              </c:extLst>
            </c:dLbl>
            <c:dLbl>
              <c:idx val="3"/>
              <c:tx>
                <c:strRef>
                  <c:f>Daten_Diagramme!$E$17</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{96308281-8BB6-47E7-8B34-2174E09323A4}</c15:txfldGUID>
                      <c15:f>Daten_Diagramme!$E$17</c15:f>
                      <c15:dlblFieldTableCache>
                        <c:ptCount val="1"/>
                        <c:pt idx="0">
                          <c:v>-6.6</c:v>
                        </c:pt>
                      </c15:dlblFieldTableCache>
                    </c15:dlblFTEntry>
                  </c15:dlblFieldTable>
                  <c15:showDataLabelsRange val="0"/>
                </c:ext>
                <c:ext xmlns:c16="http://schemas.microsoft.com/office/drawing/2014/chart" uri="{C3380CC4-5D6E-409C-BE32-E72D297353CC}">
                  <c16:uniqueId val="{00000003-C21B-47FA-B48C-52315DADBBB2}"/>
                </c:ext>
              </c:extLst>
            </c:dLbl>
            <c:dLbl>
              <c:idx val="4"/>
              <c:tx>
                <c:strRef>
                  <c:f>Daten_Diagramme!$E$18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{2A76A260-4AAC-4C59-B530-E18599769B3A}</c15:txfldGUID>
                      <c15:f>Daten_Diagramme!$E$18</c15:f>
                      <c15:dlblFieldTableCache>
                        <c:ptCount val="1"/>
                        <c:pt idx="0">
                          <c:v>-4.7</c:v>
                        </c:pt>
                      </c15:dlblFieldTableCache>
                    </c15:dlblFTEntry>
                  </c15:dlblFieldTable>
                  <c15:showDataLabelsRange val="0"/>
                </c:ext>
                <c:ext xmlns:c16="http://schemas.microsoft.com/office/drawing/2014/chart" uri="{C3380CC4-5D6E-409C-BE32-E72D297353CC}">
                  <c16:uniqueId val="{00000004-C21B-47FA-B48C-52315DADBBB2}"/>
                </c:ext>
              </c:extLst>
            </c:dLbl>
            <c:dLbl>
              <c:idx val="5"/>
              <c:tx>
                <c:strRef>
                  <c:f>Daten_Diagramme!$E$19</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{68C231B6-9F99-4F7F-9844-334A822C7670}</c15:txfldGUID>
                      <c15:f>Daten_Diagramme!$E$19</c15:f>
                      <c15:dlblFieldTableCache>
                        <c:ptCount val="1"/>
                        <c:pt idx="0">
                          <c:v>-5.9</c:v>
                        </c:pt>
                      </c15:dlblFieldTableCache>
                    </c15:dlblFTEntry>
                  </c15:dlblFieldTable>
                  <c15:showDataLabelsRange val="0"/>
                </c:ext>
                <c:ext xmlns:c16="http://schemas.microsoft.com/office/drawing/2014/chart" uri="{C3380CC4-5D6E-409C-BE32-E72D297353CC}">
                  <c16:uniqueId val="{00000005-C21B-47FA-B48C-52315DADBBB2}"/>
                </c:ext>
              </c:extLst>
            </c:dLbl>
            <c:dLbl>
              <c:idx val="6"/>
              <c:tx>
                <c:strRef>
                  <c:f>Daten_Diagramme!$E$20</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{D39B3543-66D8-48DE-BD18-A458A176AAED}</c15:txfldGUID>
                      <c15:f>Daten_Diagramme!$E$20</c15:f>
                      <c15:dlblFieldTableCache>
                        <c:ptCount val="1"/>
                        <c:pt idx="0">
                          <c:v>-14.0</c:v>
                        </c:pt>
                      </c15:dlblFieldTableCache>
                    </c15:dlblFTEntry>
                  </c15:dlblFieldTable>
                  <c15:showDataLabelsRange val="0"/>
                </c:ext>
                <c:ext xmlns:c16="http://schemas.microsoft.com/office/drawing/2014/chart" uri="{C3380CC4-5D6E-409C-BE32-E72D297353CC}">
                  <c16:uniqueId val="{00000006-C21B-47FA-B48C-52315DADBBB2}"/>
                </c:ext>
              </c:extLst>
            </c:dLbl>
            <c:dLbl>
              <c:idx val="7"/>
              <c:tx>
                <c:strRef>
                  <c:f>Daten_Diagramme!$E$21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{BF931F13-CACD-4982-9AC8-B8E9E8EED0BE}</c15:txfldGUID>
                      <c15:f>Daten_Diagramme!$E$21</c15:f>
                      <c15:dlblFieldTableCache>
                        <c:ptCount val="1"/>
                        <c:pt idx="0">
                          <c:v>0.2</c:v>
                        </c:pt>
                      </c15:dlblFieldTableCache>
                    </c15:dlblFTEntry>
                  </c15:dlblFieldTable>
                  <c15:showDataLabelsRange val="0"/>
                </c:ext>
                <c:ext xmlns:c16="http://schemas.microsoft.com/office/drawing/2014/chart" uri="{C3380CC4-5D6E-409C-BE32-E72D297353CC}">
                  <c16:uniqueId val="{00000007-C21B-47FA-B48C-52315DADBBB2}"/>
                </c:ext>
              </c:extLst>
            </c:dLbl>
            <c:dLbl>
              <c:idx val="8"/>
              <c:tx>
                <c:strRef>
                  <c:f>Daten_Diagramme!$E$22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{27636557-74C8-457D-9175-EE85B8F861BF}</c15:txfldGUID>
                      <c15:f>Daten_Diagramme!$E$22</c15:f>
                      <c15:dlblFieldTableCache>
                        <c:ptCount val="1"/>
                        <c:pt idx="0">
                          <c:v>0.4</c:v>
                        </c:pt>
                      </c15:dlblFieldTableCache>
                    </c15:dlblFTEntry>
                  </c15:dlblFieldTable>
                  <c15:showDataLabelsRange val="0"/>
                </c:ext>
                <c:ext xmlns:c16="http://schemas.microsoft.com/office/drawing/2014/chart" uri="{C3380CC4-5D6E-409C-BE32-E72D297353CC}">
                  <c16:uniqueId val="{00000008-C21B-47FA-B48C-52315DADBBB2}"/>
                </c:ext>
              </c:extLst>
            </c:dLbl>
            <c:dLbl>
              <c:idx val="9"/>
              <c:tx>
                <c:strRef>
                  <c:f>Daten_Diagramme!$E$23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{7AFC79FB-19FC-4A4C-BC85-D7587E965AAA}</c15:txfldGUID>
                      <c15:f>Daten_Diagramme!$E$23</c15:f>
                      <c15:dlblFieldTableCache>
                        <c:ptCount val="1"/>
                        <c:pt idx="0">
                          <c:v>0.6</c:v>
                        </c:pt>
                      </c15:dlblFieldTableCache>
                    </c15:dlblFTEntry>
                  </c15:dlblFieldTable>
                  <c15:showDataLabelsRange val="0"/>
                </c:ext>
                <c:ext xmlns:c16="http://schemas.microsoft.com/office/drawing/2014/chart" uri="{C3380CC4-5D6E-409C-BE32-E72D297353CC}">
                  <c16:uniqueId val="{00000009-C21B-47FA-B48C-52315DADBBB2}"/>
                </c:ext>
              </c:extLst>
            </c:dLbl>
            <c:dLbl>
              <c:idx val="10"/>
              <c:tx>
                <c:strRef>
                  <c:f>Daten_Diagramme!$E$24</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{49E45249-23F2-40BE-AA77-7D7F9FDAD216}</c15:txfldGUID>
                      <c15:f>Daten_Diagramme!$E$24</c15:f>
                      <c15:dlblFieldTableCache>
                        <c:ptCount val="1"/>
                        <c:pt idx="0">
                          <c:v>-11.4</c:v>
                        </c:pt>
                      </c15:dlblFieldTableCache>
                    </c15:dlblFTEntry>
                  </c15:dlblFieldTable>
                  <c15:showDataLabelsRange val="0"/>
                </c:ext>
                <c:ext xmlns:c16="http://schemas.microsoft.com/office/drawing/2014/chart" uri="{C3380CC4-5D6E-409C-BE32-E72D297353CC}">
                  <c16:uniqueId val="{0000000A-C21B-47FA-B48C-52315DADBBB2}"/>
                </c:ext>
              </c:extLst>
            </c:dLbl>
            <c:dLbl>
              <c:idx val="11"/>
              <c:tx>
                <c:strRef>
                  <c:f>Daten_Diagramme!$E$25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{174F1AD5-FAFD-4A08-8C16-0567A76E9D99}</c15:txfldGUID>
                      <c15:f>Daten_Diagramme!$E$25</c15:f>
                      <c15:dlblFieldTableCache>
                        <c:ptCount val="1"/>
                        <c:pt idx="0">
                          <c:v>4.0</c:v>
                        </c:pt>
                      </c15:dlblFieldTableCache>
                    </c15:dlblFTEntry>
                  </c15:dlblFieldTable>
                  <c15:showDataLabelsRange val="0"/>
                </c:ext>
                <c:ext xmlns:c16="http://schemas.microsoft.com/office/drawing/2014/chart" uri="{C3380CC4-5D6E-409C-BE32-E72D297353CC}">
                  <c16:uniqueId val="{0000000B-C21B-47FA-B48C-52315DADBBB2}"/>
                </c:ext>
              </c:extLst>
            </c:dLbl>
            <c:dLbl>
              <c:idx val="12"/>
              <c:tx>
                <c:strRef>
                  <c:f>Daten_Diagramme!$E$26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{A7730A2F-C90B-4042-8958-270B4E1B55E7}</c15:txfldGUID>
                      <c15:f>Daten_Diagramme!$E$26</c15:f>
                      <c15:dlblFieldTableCache>
                        <c:ptCount val="1"/>
                        <c:pt idx="0">
                          <c:v>3.9</c:v>
                        </c:pt>
                      </c15:dlblFieldTableCache>
                    </c15:dlblFTEntry>
                  </c15:dlblFieldTable>
                  <c15:showDataLabelsRange val="0"/>
                </c:ext>
                <c:ext xmlns:c16="http://schemas.microsoft.com/office/drawing/2014/chart" uri="{C3380CC4-5D6E-409C-BE32-E72D297353CC}">
                  <c16:uniqueId val="{0000000C-C21B-47FA-B48C-52315DADBBB2}"/>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{B5C0835F-1CD7-407B-BCE6-427E3A856108}</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C21B-47FA-B48C-52315DADBBB2}"/>
                </c:ext>
              </c:extLst>
            </c:dLbl>
            <c:dLbl>
              <c:idx val="14"/>
              <c:tx>
                <c:strRef>
                  <c:f>Daten_Diagramme!$E$28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{FD5DAA46-E024-42BE-9353-0954C15C1D10}</c15:txfldGUID>
                      <c15:f>Daten_Diagramme!$E$28</c15:f>
                      <c15:dlblFieldTableCache>
                        <c:ptCount val="1"/>
                        <c:pt idx="0">
                          <c:v>-3.5</c:v>
                        </c:pt>
                      </c15:dlblFieldTableCache>
                    </c15:dlblFTEntry>
                  </c15:dlblFieldTable>
                  <c15:showDataLabelsRange val="0"/>
                </c:ext>
                <c:ext xmlns:c16="http://schemas.microsoft.com/office/drawing/2014/chart" uri="{C3380CC4-5D6E-409C-BE32-E72D297353CC}">
                  <c16:uniqueId val="{0000000E-C21B-47FA-B48C-52315DADBBB2}"/>
                </c:ext>
              </c:extLst>
            </c:dLbl>
            <c:dLbl>
              <c:idx val="15"/>
              <c:tx>
                <c:strRef>
                  <c:f>Daten_Diagramme!$E$29</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{7C873668-68B6-4CCA-879A-20ADD82D0292}</c15:txfldGUID>
                      <c15:f>Daten_Diagramme!$E$29</c15:f>
                      <c15:dlblFieldTableCache>
                        <c:ptCount val="1"/>
                        <c:pt idx="0">
                          <c:v>-12.5</c:v>
                        </c:pt>
                      </c15:dlblFieldTableCache>
                    </c15:dlblFTEntry>
                  </c15:dlblFieldTable>
                  <c15:showDataLabelsRange val="0"/>
                </c:ext>
                <c:ext xmlns:c16="http://schemas.microsoft.com/office/drawing/2014/chart" uri="{C3380CC4-5D6E-409C-BE32-E72D297353CC}">
                  <c16:uniqueId val="{0000000F-C21B-47FA-B48C-52315DADBBB2}"/>
                </c:ext>
              </c:extLst>
            </c:dLbl>
            <c:dLbl>
              <c:idx val="16"/>
              <c:tx>
                <c:strRef>
                  <c:f>Daten_Diagramme!$E$30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{4E8EE60B-FC84-4932-887B-D6D6240015D4}</c15:txfldGUID>
                      <c15:f>Daten_Diagramme!$E$30</c15:f>
                      <c15:dlblFieldTableCache>
                        <c:ptCount val="1"/>
                        <c:pt idx="0">
                          <c:v>-2.6</c:v>
                        </c:pt>
                      </c15:dlblFieldTableCache>
                    </c15:dlblFTEntry>
                  </c15:dlblFieldTable>
                  <c15:showDataLabelsRange val="0"/>
                </c:ext>
                <c:ext xmlns:c16="http://schemas.microsoft.com/office/drawing/2014/chart" uri="{C3380CC4-5D6E-409C-BE32-E72D297353CC}">
                  <c16:uniqueId val="{00000010-C21B-47FA-B48C-52315DADBBB2}"/>
                </c:ext>
              </c:extLst>
            </c:dLbl>
            <c:dLbl>
              <c:idx val="17"/>
              <c:tx>
                <c:strRef>
                  <c:f>Daten_Diagramme!$E$31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{AA6B5BFE-1684-4C7F-9BDF-650C29208C58}</c15:txfldGUID>
                      <c15:f>Daten_Diagramme!$E$31</c15:f>
                      <c15:dlblFieldTableCache>
                        <c:ptCount val="1"/>
                        <c:pt idx="0">
                          <c:v>-1.9</c:v>
                        </c:pt>
                      </c15:dlblFieldTableCache>
                    </c15:dlblFTEntry>
                  </c15:dlblFieldTable>
                  <c15:showDataLabelsRange val="0"/>
                </c:ext>
                <c:ext xmlns:c16="http://schemas.microsoft.com/office/drawing/2014/chart" uri="{C3380CC4-5D6E-409C-BE32-E72D297353CC}">
                  <c16:uniqueId val="{00000011-C21B-47FA-B48C-52315DADBBB2}"/>
                </c:ext>
              </c:extLst>
            </c:dLbl>
            <c:dLbl>
              <c:idx val="18"/>
              <c:tx>
                <c:strRef>
                  <c:f>Daten_Diagramme!$E$32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{81C16F38-92E4-4565-9347-3512BB6C3C5E}</c15:txfldGUID>
                      <c15:f>Daten_Diagramme!$E$32</c15:f>
                      <c15:dlblFieldTableCache>
                        <c:ptCount val="1"/>
                        <c:pt idx="0">
                          <c:v>0.0</c:v>
                        </c:pt>
                      </c15:dlblFieldTableCache>
                    </c15:dlblFTEntry>
                  </c15:dlblFieldTable>
                  <c15:showDataLabelsRange val="0"/>
                </c:ext>
                <c:ext xmlns:c16="http://schemas.microsoft.com/office/drawing/2014/chart" uri="{C3380CC4-5D6E-409C-BE32-E72D297353CC}">
                  <c16:uniqueId val="{00000012-C21B-47FA-B48C-52315DADBBB2}"/>
                </c:ext>
              </c:extLst>
            </c:dLbl>
            <c:dLbl>
              <c:idx val="19"/>
              <c:tx>
                <c:strRef>
                  <c:f>Daten_Diagramme!$E$33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{95D7F0F5-4266-42A4-94EB-F28340CAE4FF}</c15:txfldGUID>
                      <c15:f>Daten_Diagramme!$E$33</c15:f>
                      <c15:dlblFieldTableCache>
                        <c:ptCount val="1"/>
                        <c:pt idx="0">
                          <c:v>-4.4</c:v>
                        </c:pt>
                      </c15:dlblFieldTableCache>
                    </c15:dlblFTEntry>
                  </c15:dlblFieldTable>
                  <c15:showDataLabelsRange val="0"/>
                </c:ext>
                <c:ext xmlns:c16="http://schemas.microsoft.com/office/drawing/2014/chart" uri="{C3380CC4-5D6E-409C-BE32-E72D297353CC}">
                  <c16:uniqueId val="{00000013-C21B-47FA-B48C-52315DADBBB2}"/>
                </c:ext>
              </c:extLst>
            </c:dLbl>
            <c:dLbl>
              <c:idx val="20"/>
              <c:tx>
                <c:strRef>
                  <c:f>Daten_Diagramme!$E$34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{0F0A2018-7F35-4BEC-8B7F-FE0E3758610C}</c15:txfldGUID>
                      <c15:f>Daten_Diagramme!$E$34</c15:f>
                      <c15:dlblFieldTableCache>
                        <c:ptCount val="1"/>
                        <c:pt idx="0">
                          <c:v>0.5</c:v>
                        </c:pt>
                      </c15:dlblFieldTableCache>
                    </c15:dlblFTEntry>
                  </c15:dlblFieldTable>
                  <c15:showDataLabelsRange val="0"/>
                </c:ext>
                <c:ext xmlns:c16="http://schemas.microsoft.com/office/drawing/2014/chart" uri="{C3380CC4-5D6E-409C-BE32-E72D297353CC}">
                  <c16:uniqueId val="{00000014-C21B-47FA-B48C-52315DADBBB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{C24C3F3F-6587-4DA9-815B-4FE27336F36B}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C21B-47FA-B48C-52315DADBBB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{0B2888A2-73AF-4682-BD58-5D38C1A16781}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21B-47FA-B48C-52315DADBBB2}"/>
                </c:ext>
              </c:extLst>
            </c:dLbl>
            <c:dLbl>
              <c:idx val="23"/>
              <c:tx>
                <c:strRef>
                  <c:f>Daten_Diagramme!$E$37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{26B1B5A8-EF28-4DAC-8A12-861AF338BA64}</c15:txfldGUID>
                      <c15:f>Daten_Diagramme!$E$37</c15:f>
                      <c15:dlblFieldTableCache>
                        <c:ptCount val="1"/>
                        <c:pt idx="0">
                          <c:v>1.3</c:v>
                        </c:pt>
                      </c15:dlblFieldTableCache>
                    </c15:dlblFTEntry>
                  </c15:dlblFieldTable>
                  <c15:showDataLabelsRange val="0"/>
                </c:ext>
                <c:ext xmlns:c16="http://schemas.microsoft.com/office/drawing/2014/chart" uri="{C3380CC4-5D6E-409C-BE32-E72D297353CC}">
                  <c16:uniqueId val="{00000017-C21B-47FA-B48C-52315DADBBB2}"/>
                </c:ext>
              </c:extLst>
            </c:dLbl>
            <c:dLbl>
              <c:idx val="24"/>
              <c:tx>
                <c:strRef>
                  <c:f>Daten_Diagramme!$E$38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{C94D40AB-EBCA-4638-9A19-F8B8A122CA90}</c15:txfldGUID>
                      <c15:f>Daten_Diagramme!$E$38</c15:f>
                      <c15:dlblFieldTableCache>
                        <c:ptCount val="1"/>
                        <c:pt idx="0">
                          <c:v>-3.8</c:v>
                        </c:pt>
                      </c15:dlblFieldTableCache>
                    </c15:dlblFTEntry>
                  </c15:dlblFieldTable>
                  <c15:showDataLabelsRange val="0"/>
                </c:ext>
                <c:ext xmlns:c16="http://schemas.microsoft.com/office/drawing/2014/chart" uri="{C3380CC4-5D6E-409C-BE32-E72D297353CC}">
                  <c16:uniqueId val="{00000018-C21B-47FA-B48C-52315DADBBB2}"/>
                </c:ext>
              </c:extLst>
            </c:dLbl>
            <c:dLbl>
              <c:idx val="25"/>
              <c:tx>
                <c:strRef>
                  <c:f>Daten_Diagramme!$E$39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{8A8C8054-D303-4EC2-9FA5-F6DEAB6D788B}</c15:txfldGUID>
                      <c15:f>Daten_Diagramme!$E$39</c15:f>
                      <c15:dlblFieldTableCache>
                        <c:ptCount val="1"/>
                        <c:pt idx="0">
                          <c:v>-2.1</c:v>
                        </c:pt>
                      </c15:dlblFieldTableCache>
                    </c15:dlblFTEntry>
                  </c15:dlblFieldTable>
                  <c15:showDataLabelsRange val="0"/>
                </c:ext>
                <c:ext xmlns:c16="http://schemas.microsoft.com/office/drawing/2014/chart" uri="{C3380CC4-5D6E-409C-BE32-E72D297353CC}">
                  <c16:uniqueId val="{00000019-C21B-47FA-B48C-52315DADBBB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{A86D3C63-98B3-4D91-89A0-4F5D41A24426}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21B-47FA-B48C-52315DADBBB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{4CD08DB2-F0A3-4D46-A24B-3827087EE609}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21B-47FA-B48C-52315DADBBB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{4A9EE82C-5371-4AB1-9BCB-39B255B6405D}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21B-47FA-B48C-52315DADBBB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{78514643-36C4-4F46-9153-84CD1763BD06}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21B-47FA-B48C-52315DADBBB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{56063852-4590-41ED-91F4-2615F5760146}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21B-47FA-B48C-52315DADBBB2}"/>
                </c:ext>
              </c:extLst>
            </c:dLbl>
            <c:dLbl>
              <c:idx val="31"/>
              <c:tx>
                <c:strRef>
                  <c:f>Daten_Diagramme!$E$45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{B3443530-AA85-46D8-A1BC-B32DB98B7D6D}</c15:txfldGUID>
                      <c15:f>Daten_Diagramme!$E$45</c15:f>
                      <c15:dlblFieldTableCache>
                        <c:ptCount val="1"/>
                        <c:pt idx="0">
                          <c:v>-2.1</c:v>
                        </c:pt>
                      </c15:dlblFieldTableCache>
                    </c15:dlblFTEntry>
                  </c15:dlblFieldTable>
                  <c15:showDataLabelsRange val="0"/>
                </c:ext>
                <c:ext xmlns:c16="http://schemas.microsoft.com/office/drawing/2014/chart" uri="{C3380CC4-5D6E-409C-BE32-E72D297353CC}">
                  <c16:uniqueId val="{0000001F-C21B-47FA-B48C-52315DADBB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-2.3361535547417605</c:v>
                </c:pt>
                <c:pt idx="1">
                  <c:v>1.2944983818770226</c:v>
                </c:pt>
                <c:pt idx="2">
                  <c:v>7.1146245059288535</c:v>
                </c:pt>
                <c:pt idx="3">
                  <c:v>-6.6044684507733855</c:v>
                </c:pt>
                <c:pt idx="4">
                  <c:v>-4.6592894583576001</c:v>
                </c:pt>
                <c:pt idx="5">
                  <c:v>-5.9161401493394603</c:v>
                </c:pt>
                <c:pt idx="6">
                  <c:v>-13.983739837398375</c:v>
                </c:pt>
                <c:pt idx="7">
                  <c:v>0.18050541516245489</c:v>
                </c:pt>
                <c:pt idx="8">
                  <c:v>0.3978439425051335</c:v>
                </c:pt>
                <c:pt idx="9">
                  <c:v>0.61269146608315095</c:v>
                </c:pt>
                <c:pt idx="10">
                  <c:v>-11.381974248927039</c:v>
                </c:pt>
                <c:pt idx="11">
                  <c:v>3.9573820395738202</c:v>
                </c:pt>
                <c:pt idx="12">
                  <c:v>3.9215686274509802</c:v>
                </c:pt>
                <c:pt idx="13">
                  <c:v>0.76637250348351138</c:v>
                </c:pt>
                <c:pt idx="14">
                  <c:v>-3.5009861932938855</c:v>
                </c:pt>
                <c:pt idx="15">
                  <c:v>-12.5</c:v>
                </c:pt>
                <c:pt idx="16">
                  <c:v>-2.6143790849673203</c:v>
                </c:pt>
                <c:pt idx="17">
                  <c:v>-1.8684603886397608</c:v>
                </c:pt>
                <c:pt idx="18">
                  <c:v>0</c:v>
                </c:pt>
                <c:pt idx="19">
                  <c:v>-4.3733333333333331</c:v>
                </c:pt>
                <c:pt idx="20">
                  <c:v>0.50481148446127144</c:v>
                </c:pt>
                <c:pt idx="21">
                  <c:v>0</c:v>
                </c:pt>
                <c:pt idx="23">
                  <c:v>1.2944983818770226</c:v>
                </c:pt>
                <c:pt idx="24">
                  <c:v>-3.7756037908896363</c:v>
                </c:pt>
                <c:pt idx="25">
                  <c:v>-2.1321594570002214</c:v>
                </c:pt>
              </c:numCache>
            </c:numRef>
          </c:val>
          <c:extLst>
            <c:ext xmlns:c16="http://schemas.microsoft.com/office/drawing/2014/chart" uri="{C3380CC4-5D6E-409C-BE32-E72D297353CC}">
              <c16:uniqueId val="{00000020-C21B-47FA-B48C-52315DADBBB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{C3FDB8E4-67D5-4484-9178-3BFFD3AA51A1}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21B-47FA-B48C-52315DADBBB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{92C543F6-D9F1-43E9-A070-456186E97FCA}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21B-47FA-B48C-52315DADBBB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{162C1013-7884-4AFB-88AF-4D608E7741A7}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21B-47FA-B48C-52315DADBBB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{95490321-788C-47C6-961D-9843A4543797}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21B-47FA-B48C-52315DADBBB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{CD0CC641-432A-4FE5-8C3A-C9883A6932F0}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21B-47FA-B48C-52315DADBBB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{CDC6FFDA-B3F0-4A3B-9608-FA598B61AA8C}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21B-47FA-B48C-52315DADBBB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{6DFEE502-A5FA-4006-8DF3-90F365151B9B}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21B-47FA-B48C-52315DADBBB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{13BB371C-5781-4828-9DEC-C29302A597E2}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21B-47FA-B48C-52315DADBBB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{D152C2CE-9E8D-4860-B80F-F400EBEFDAE9}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21B-47FA-B48C-52315DADBBB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{343E9BEC-9E0C-49E9-B6EF-3C44EB679FFF}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21B-47FA-B48C-52315DADBBB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{96A098AF-0C4B-459F-A460-8DD0433508E2}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21B-47FA-B48C-52315DADBBB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{247B11EA-DE4D-4CEF-925B-D46EED23970C}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21B-47FA-B48C-52315DADBBB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{E926ADB5-A13C-43F0-891A-B9F282D9508C}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21B-47FA-B48C-52315DADBBB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{B68ECAF7-AE1D-444C-A565-BD6084356DEF}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21B-47FA-B48C-52315DADBBB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{326B20AB-10F8-4FE6-AC7B-6886F88AA443}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21B-47FA-B48C-52315DADBBB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{EF7A5A8F-74FD-477D-9DC9-F3B72C3800A8}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21B-47FA-B48C-52315DADBBB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{184A6E3B-4028-41D9-A4C8-F5CE8CF02698}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21B-47FA-B48C-52315DADBBB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{131BD647-9BDA-45D7-8A20-4A3411F49A15}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21B-47FA-B48C-52315DADBBB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{2CA105C0-EEDC-4ED7-A875-2EAB2453A2B9}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21B-47FA-B48C-52315DADBBB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{179CC56B-68AA-487B-AF0A-A8E38C20FE71}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21B-47FA-B48C-52315DADBBB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{59C3810E-36A5-4162-A2EC-09B08DC32E26}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21B-47FA-B48C-52315DADBBB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{2652C8C5-1EC2-4488-9BB8-A5950EB0A4E2}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21B-47FA-B48C-52315DADBBB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{D3C77E7A-2825-45D4-92DD-EB6E0F62CB64}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21B-47FA-B48C-52315DADBBB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{EB07304C-32EA-4512-82D2-DE3D404961B5}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21B-47FA-B48C-52315DADBBB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{8A50C11A-5107-4E59-8A54-2206B2BB72CE}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21B-47FA-B48C-52315DADBBB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{166A4E61-675B-43CE-8F5A-BDE007EAED2B}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21B-47FA-B48C-52315DADBBB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{721FCAE6-6370-4C2B-BC76-0E25224DCBBF}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21B-47FA-B48C-52315DADBBB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{21240C14-EF53-4512-9162-FBBE70325413}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21B-47FA-B48C-52315DADBBB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{86B715FB-1A5A-4473-8053-1E6521F0B532}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21B-47FA-B48C-52315DADBBB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{DFC850F8-BB02-4073-842B-D857AF01BE42}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21B-47FA-B48C-52315DADBBB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{1A79D600-BF5B-4AF3-9216-DAFB08E179A1}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21B-47FA-B48C-52315DADBBB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{F3A7BB50-B19C-4EAF-A9EA-2AEE629FABF7}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21B-47FA-B48C-52315DADBB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21B-47FA-B48C-52315DADBBB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21B-47FA-B48C-52315DADBBB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{3E9514EF-69B1-46C4-A0E9-DAA357A05A89}</c15:txfldGUID>
                      <c15:f>Diagramm!$I$46</c15:f>
                      <c15:dlblFieldTableCache>
                        <c:ptCount val="1"/>
                      </c15:dlblFieldTableCache>
                    </c15:dlblFTEntry>
                  </c15:dlblFieldTable>
                  <c15:showDataLabelsRange val="0"/>
                </c:ext>
                <c:ext xmlns:c16="http://schemas.microsoft.com/office/drawing/2014/chart" uri="{C3380CC4-5D6E-409C-BE32-E72D297353CC}">
                  <c16:uniqueId val="{00000000-6CB0-4D0B-9F87-53F7C187D34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{403CD88A-6CD0-428D-B8DA-561E7C91B746}</c15:txfldGUID>
                      <c15:f>Diagramm!$I$47</c15:f>
                      <c15:dlblFieldTableCache>
                        <c:ptCount val="1"/>
                      </c15:dlblFieldTableCache>
                    </c15:dlblFTEntry>
                  </c15:dlblFieldTable>
                  <c15:showDataLabelsRange val="0"/>
                </c:ext>
                <c:ext xmlns:c16="http://schemas.microsoft.com/office/drawing/2014/chart" uri="{C3380CC4-5D6E-409C-BE32-E72D297353CC}">
                  <c16:uniqueId val="{00000001-6CB0-4D0B-9F87-53F7C187D34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{64F5D48A-441B-4304-ADE1-A26CA35693FF}</c15:txfldGUID>
                      <c15:f>Diagramm!$I$48</c15:f>
                      <c15:dlblFieldTableCache>
                        <c:ptCount val="1"/>
                      </c15:dlblFieldTableCache>
                    </c15:dlblFTEntry>
                  </c15:dlblFieldTable>
                  <c15:showDataLabelsRange val="0"/>
                </c:ext>
                <c:ext xmlns:c16="http://schemas.microsoft.com/office/drawing/2014/chart" uri="{C3380CC4-5D6E-409C-BE32-E72D297353CC}">
                  <c16:uniqueId val="{00000002-6CB0-4D0B-9F87-53F7C187D34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{82AC7208-B2AB-4516-88E8-FD3640BD887D}</c15:txfldGUID>
                      <c15:f>Diagramm!$I$49</c15:f>
                      <c15:dlblFieldTableCache>
                        <c:ptCount val="1"/>
                      </c15:dlblFieldTableCache>
                    </c15:dlblFTEntry>
                  </c15:dlblFieldTable>
                  <c15:showDataLabelsRange val="0"/>
                </c:ext>
                <c:ext xmlns:c16="http://schemas.microsoft.com/office/drawing/2014/chart" uri="{C3380CC4-5D6E-409C-BE32-E72D297353CC}">
                  <c16:uniqueId val="{00000003-6CB0-4D0B-9F87-53F7C187D34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{CEAF3B63-671B-44E7-986C-519B18347583}</c15:txfldGUID>
                      <c15:f>Diagramm!$I$50</c15:f>
                      <c15:dlblFieldTableCache>
                        <c:ptCount val="1"/>
                      </c15:dlblFieldTableCache>
                    </c15:dlblFTEntry>
                  </c15:dlblFieldTable>
                  <c15:showDataLabelsRange val="0"/>
                </c:ext>
                <c:ext xmlns:c16="http://schemas.microsoft.com/office/drawing/2014/chart" uri="{C3380CC4-5D6E-409C-BE32-E72D297353CC}">
                  <c16:uniqueId val="{00000004-6CB0-4D0B-9F87-53F7C187D34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{E795DBD2-1B44-4601-A11C-D7F3C51192AC}</c15:txfldGUID>
                      <c15:f>Diagramm!$I$51</c15:f>
                      <c15:dlblFieldTableCache>
                        <c:ptCount val="1"/>
                      </c15:dlblFieldTableCache>
                    </c15:dlblFTEntry>
                  </c15:dlblFieldTable>
                  <c15:showDataLabelsRange val="0"/>
                </c:ext>
                <c:ext xmlns:c16="http://schemas.microsoft.com/office/drawing/2014/chart" uri="{C3380CC4-5D6E-409C-BE32-E72D297353CC}">
                  <c16:uniqueId val="{00000005-6CB0-4D0B-9F87-53F7C187D34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{7AA511AF-95A5-4763-AF33-308BFAD81DC4}</c15:txfldGUID>
                      <c15:f>Diagramm!$I$52</c15:f>
                      <c15:dlblFieldTableCache>
                        <c:ptCount val="1"/>
                      </c15:dlblFieldTableCache>
                    </c15:dlblFTEntry>
                  </c15:dlblFieldTable>
                  <c15:showDataLabelsRange val="0"/>
                </c:ext>
                <c:ext xmlns:c16="http://schemas.microsoft.com/office/drawing/2014/chart" uri="{C3380CC4-5D6E-409C-BE32-E72D297353CC}">
                  <c16:uniqueId val="{00000006-6CB0-4D0B-9F87-53F7C187D34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{8BBAE7ED-4479-4DE6-B528-3E09AC285B53}</c15:txfldGUID>
                      <c15:f>Diagramm!$I$53</c15:f>
                      <c15:dlblFieldTableCache>
                        <c:ptCount val="1"/>
                      </c15:dlblFieldTableCache>
                    </c15:dlblFTEntry>
                  </c15:dlblFieldTable>
                  <c15:showDataLabelsRange val="0"/>
                </c:ext>
                <c:ext xmlns:c16="http://schemas.microsoft.com/office/drawing/2014/chart" uri="{C3380CC4-5D6E-409C-BE32-E72D297353CC}">
                  <c16:uniqueId val="{00000007-6CB0-4D0B-9F87-53F7C187D34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{0A7F4905-1772-47B6-8838-220B7F24A3FD}</c15:txfldGUID>
                      <c15:f>Diagramm!$I$54</c15:f>
                      <c15:dlblFieldTableCache>
                        <c:ptCount val="1"/>
                      </c15:dlblFieldTableCache>
                    </c15:dlblFTEntry>
                  </c15:dlblFieldTable>
                  <c15:showDataLabelsRange val="0"/>
                </c:ext>
                <c:ext xmlns:c16="http://schemas.microsoft.com/office/drawing/2014/chart" uri="{C3380CC4-5D6E-409C-BE32-E72D297353CC}">
                  <c16:uniqueId val="{00000008-6CB0-4D0B-9F87-53F7C187D34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{752659D9-5B56-415E-8221-FD968A1D2472}</c15:txfldGUID>
                      <c15:f>Diagramm!$I$55</c15:f>
                      <c15:dlblFieldTableCache>
                        <c:ptCount val="1"/>
                      </c15:dlblFieldTableCache>
                    </c15:dlblFTEntry>
                  </c15:dlblFieldTable>
                  <c15:showDataLabelsRange val="0"/>
                </c:ext>
                <c:ext xmlns:c16="http://schemas.microsoft.com/office/drawing/2014/chart" uri="{C3380CC4-5D6E-409C-BE32-E72D297353CC}">
                  <c16:uniqueId val="{00000009-6CB0-4D0B-9F87-53F7C187D34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{179DA11B-BE11-4EE9-BBA0-370D26352D30}</c15:txfldGUID>
                      <c15:f>Diagramm!$I$56</c15:f>
                      <c15:dlblFieldTableCache>
                        <c:ptCount val="1"/>
                      </c15:dlblFieldTableCache>
                    </c15:dlblFTEntry>
                  </c15:dlblFieldTable>
                  <c15:showDataLabelsRange val="0"/>
                </c:ext>
                <c:ext xmlns:c16="http://schemas.microsoft.com/office/drawing/2014/chart" uri="{C3380CC4-5D6E-409C-BE32-E72D297353CC}">
                  <c16:uniqueId val="{0000000A-6CB0-4D0B-9F87-53F7C187D34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{CBB2F0A6-451C-4B43-998D-AB9BD557109A}</c15:txfldGUID>
                      <c15:f>Diagramm!$I$57</c15:f>
                      <c15:dlblFieldTableCache>
                        <c:ptCount val="1"/>
                      </c15:dlblFieldTableCache>
                    </c15:dlblFTEntry>
                  </c15:dlblFieldTable>
                  <c15:showDataLabelsRange val="0"/>
                </c:ext>
                <c:ext xmlns:c16="http://schemas.microsoft.com/office/drawing/2014/chart" uri="{C3380CC4-5D6E-409C-BE32-E72D297353CC}">
                  <c16:uniqueId val="{0000000B-6CB0-4D0B-9F87-53F7C187D34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{32623419-B255-4C17-9C68-C57AF8C96C80}</c15:txfldGUID>
                      <c15:f>Diagramm!$I$58</c15:f>
                      <c15:dlblFieldTableCache>
                        <c:ptCount val="1"/>
                      </c15:dlblFieldTableCache>
                    </c15:dlblFTEntry>
                  </c15:dlblFieldTable>
                  <c15:showDataLabelsRange val="0"/>
                </c:ext>
                <c:ext xmlns:c16="http://schemas.microsoft.com/office/drawing/2014/chart" uri="{C3380CC4-5D6E-409C-BE32-E72D297353CC}">
                  <c16:uniqueId val="{0000000C-6CB0-4D0B-9F87-53F7C187D34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{78797164-7B51-43D2-8F1C-C55F44DB6015}</c15:txfldGUID>
                      <c15:f>Diagramm!$I$59</c15:f>
                      <c15:dlblFieldTableCache>
                        <c:ptCount val="1"/>
                      </c15:dlblFieldTableCache>
                    </c15:dlblFTEntry>
                  </c15:dlblFieldTable>
                  <c15:showDataLabelsRange val="0"/>
                </c:ext>
                <c:ext xmlns:c16="http://schemas.microsoft.com/office/drawing/2014/chart" uri="{C3380CC4-5D6E-409C-BE32-E72D297353CC}">
                  <c16:uniqueId val="{0000000D-6CB0-4D0B-9F87-53F7C187D34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{0DC4D4F6-3698-4B85-B758-810541D0DA2F}</c15:txfldGUID>
                      <c15:f>Diagramm!$I$60</c15:f>
                      <c15:dlblFieldTableCache>
                        <c:ptCount val="1"/>
                      </c15:dlblFieldTableCache>
                    </c15:dlblFTEntry>
                  </c15:dlblFieldTable>
                  <c15:showDataLabelsRange val="0"/>
                </c:ext>
                <c:ext xmlns:c16="http://schemas.microsoft.com/office/drawing/2014/chart" uri="{C3380CC4-5D6E-409C-BE32-E72D297353CC}">
                  <c16:uniqueId val="{0000000E-6CB0-4D0B-9F87-53F7C187D34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{6A20416B-3912-4452-9B82-E36D9055F48B}</c15:txfldGUID>
                      <c15:f>Diagramm!$I$61</c15:f>
                      <c15:dlblFieldTableCache>
                        <c:ptCount val="1"/>
                      </c15:dlblFieldTableCache>
                    </c15:dlblFTEntry>
                  </c15:dlblFieldTable>
                  <c15:showDataLabelsRange val="0"/>
                </c:ext>
                <c:ext xmlns:c16="http://schemas.microsoft.com/office/drawing/2014/chart" uri="{C3380CC4-5D6E-409C-BE32-E72D297353CC}">
                  <c16:uniqueId val="{0000000F-6CB0-4D0B-9F87-53F7C187D34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{4C56873E-5D9A-4D0D-B160-E971F0ED200E}</c15:txfldGUID>
                      <c15:f>Diagramm!$I$62</c15:f>
                      <c15:dlblFieldTableCache>
                        <c:ptCount val="1"/>
                      </c15:dlblFieldTableCache>
                    </c15:dlblFTEntry>
                  </c15:dlblFieldTable>
                  <c15:showDataLabelsRange val="0"/>
                </c:ext>
                <c:ext xmlns:c16="http://schemas.microsoft.com/office/drawing/2014/chart" uri="{C3380CC4-5D6E-409C-BE32-E72D297353CC}">
                  <c16:uniqueId val="{00000010-6CB0-4D0B-9F87-53F7C187D34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{8FAE2C9B-323A-490E-994C-129DDB205D4A}</c15:txfldGUID>
                      <c15:f>Diagramm!$I$63</c15:f>
                      <c15:dlblFieldTableCache>
                        <c:ptCount val="1"/>
                      </c15:dlblFieldTableCache>
                    </c15:dlblFTEntry>
                  </c15:dlblFieldTable>
                  <c15:showDataLabelsRange val="0"/>
                </c:ext>
                <c:ext xmlns:c16="http://schemas.microsoft.com/office/drawing/2014/chart" uri="{C3380CC4-5D6E-409C-BE32-E72D297353CC}">
                  <c16:uniqueId val="{00000011-6CB0-4D0B-9F87-53F7C187D34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{216B21B8-2525-4E13-800E-C3BA1EF3F4C3}</c15:txfldGUID>
                      <c15:f>Diagramm!$I$64</c15:f>
                      <c15:dlblFieldTableCache>
                        <c:ptCount val="1"/>
                      </c15:dlblFieldTableCache>
                    </c15:dlblFTEntry>
                  </c15:dlblFieldTable>
                  <c15:showDataLabelsRange val="0"/>
                </c:ext>
                <c:ext xmlns:c16="http://schemas.microsoft.com/office/drawing/2014/chart" uri="{C3380CC4-5D6E-409C-BE32-E72D297353CC}">
                  <c16:uniqueId val="{00000012-6CB0-4D0B-9F87-53F7C187D34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{9E64AD73-8F96-4A99-B570-D5068BB0B8ED}</c15:txfldGUID>
                      <c15:f>Diagramm!$I$65</c15:f>
                      <c15:dlblFieldTableCache>
                        <c:ptCount val="1"/>
                      </c15:dlblFieldTableCache>
                    </c15:dlblFTEntry>
                  </c15:dlblFieldTable>
                  <c15:showDataLabelsRange val="0"/>
                </c:ext>
                <c:ext xmlns:c16="http://schemas.microsoft.com/office/drawing/2014/chart" uri="{C3380CC4-5D6E-409C-BE32-E72D297353CC}">
                  <c16:uniqueId val="{00000013-6CB0-4D0B-9F87-53F7C187D34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{770C8788-6F8F-4082-AB5C-0757A8F19928}</c15:txfldGUID>
                      <c15:f>Diagramm!$I$66</c15:f>
                      <c15:dlblFieldTableCache>
                        <c:ptCount val="1"/>
                      </c15:dlblFieldTableCache>
                    </c15:dlblFTEntry>
                  </c15:dlblFieldTable>
                  <c15:showDataLabelsRange val="0"/>
                </c:ext>
                <c:ext xmlns:c16="http://schemas.microsoft.com/office/drawing/2014/chart" uri="{C3380CC4-5D6E-409C-BE32-E72D297353CC}">
                  <c16:uniqueId val="{00000014-6CB0-4D0B-9F87-53F7C187D34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{C33F56EA-1B83-490F-82E3-0D12C909DE23}</c15:txfldGUID>
                      <c15:f>Diagramm!$I$67</c15:f>
                      <c15:dlblFieldTableCache>
                        <c:ptCount val="1"/>
                      </c15:dlblFieldTableCache>
                    </c15:dlblFTEntry>
                  </c15:dlblFieldTable>
                  <c15:showDataLabelsRange val="0"/>
                </c:ext>
                <c:ext xmlns:c16="http://schemas.microsoft.com/office/drawing/2014/chart" uri="{C3380CC4-5D6E-409C-BE32-E72D297353CC}">
                  <c16:uniqueId val="{00000015-6CB0-4D0B-9F87-53F7C187D34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CB0-4D0B-9F87-53F7C187D34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{8BA63608-1C43-498C-A121-3263A66CCCCB}</c15:txfldGUID>
                      <c15:f>Diagramm!$K$46</c15:f>
                      <c15:dlblFieldTableCache>
                        <c:ptCount val="1"/>
                      </c15:dlblFieldTableCache>
                    </c15:dlblFTEntry>
                  </c15:dlblFieldTable>
                  <c15:showDataLabelsRange val="0"/>
                </c:ext>
                <c:ext xmlns:c16="http://schemas.microsoft.com/office/drawing/2014/chart" uri="{C3380CC4-5D6E-409C-BE32-E72D297353CC}">
                  <c16:uniqueId val="{00000017-6CB0-4D0B-9F87-53F7C187D34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{72F9CFA1-2E62-4C28-BE98-EE0C4DC438E6}</c15:txfldGUID>
                      <c15:f>Diagramm!$K$47</c15:f>
                      <c15:dlblFieldTableCache>
                        <c:ptCount val="1"/>
                      </c15:dlblFieldTableCache>
                    </c15:dlblFTEntry>
                  </c15:dlblFieldTable>
                  <c15:showDataLabelsRange val="0"/>
                </c:ext>
                <c:ext xmlns:c16="http://schemas.microsoft.com/office/drawing/2014/chart" uri="{C3380CC4-5D6E-409C-BE32-E72D297353CC}">
                  <c16:uniqueId val="{00000018-6CB0-4D0B-9F87-53F7C187D34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{A7A2AC17-DED4-4B9E-BBD8-6A91D011DF51}</c15:txfldGUID>
                      <c15:f>Diagramm!$K$48</c15:f>
                      <c15:dlblFieldTableCache>
                        <c:ptCount val="1"/>
                      </c15:dlblFieldTableCache>
                    </c15:dlblFTEntry>
                  </c15:dlblFieldTable>
                  <c15:showDataLabelsRange val="0"/>
                </c:ext>
                <c:ext xmlns:c16="http://schemas.microsoft.com/office/drawing/2014/chart" uri="{C3380CC4-5D6E-409C-BE32-E72D297353CC}">
                  <c16:uniqueId val="{00000019-6CB0-4D0B-9F87-53F7C187D34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{2A99AE6D-CF0A-480D-BBAD-D5DA8792E314}</c15:txfldGUID>
                      <c15:f>Diagramm!$K$49</c15:f>
                      <c15:dlblFieldTableCache>
                        <c:ptCount val="1"/>
                      </c15:dlblFieldTableCache>
                    </c15:dlblFTEntry>
                  </c15:dlblFieldTable>
                  <c15:showDataLabelsRange val="0"/>
                </c:ext>
                <c:ext xmlns:c16="http://schemas.microsoft.com/office/drawing/2014/chart" uri="{C3380CC4-5D6E-409C-BE32-E72D297353CC}">
                  <c16:uniqueId val="{0000001A-6CB0-4D0B-9F87-53F7C187D34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{54F6D14A-62DB-4458-9F21-514ECE5A4BED}</c15:txfldGUID>
                      <c15:f>Diagramm!$K$50</c15:f>
                      <c15:dlblFieldTableCache>
                        <c:ptCount val="1"/>
                      </c15:dlblFieldTableCache>
                    </c15:dlblFTEntry>
                  </c15:dlblFieldTable>
                  <c15:showDataLabelsRange val="0"/>
                </c:ext>
                <c:ext xmlns:c16="http://schemas.microsoft.com/office/drawing/2014/chart" uri="{C3380CC4-5D6E-409C-BE32-E72D297353CC}">
                  <c16:uniqueId val="{0000001B-6CB0-4D0B-9F87-53F7C187D34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{B66AF761-CB8D-46B8-A6B6-0A459D6D18FD}</c15:txfldGUID>
                      <c15:f>Diagramm!$K$51</c15:f>
                      <c15:dlblFieldTableCache>
                        <c:ptCount val="1"/>
                      </c15:dlblFieldTableCache>
                    </c15:dlblFTEntry>
                  </c15:dlblFieldTable>
                  <c15:showDataLabelsRange val="0"/>
                </c:ext>
                <c:ext xmlns:c16="http://schemas.microsoft.com/office/drawing/2014/chart" uri="{C3380CC4-5D6E-409C-BE32-E72D297353CC}">
                  <c16:uniqueId val="{0000001C-6CB0-4D0B-9F87-53F7C187D34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{D31EF4EB-A0F8-4E8F-A033-F95DA77EE7D4}</c15:txfldGUID>
                      <c15:f>Diagramm!$K$52</c15:f>
                      <c15:dlblFieldTableCache>
                        <c:ptCount val="1"/>
                      </c15:dlblFieldTableCache>
                    </c15:dlblFTEntry>
                  </c15:dlblFieldTable>
                  <c15:showDataLabelsRange val="0"/>
                </c:ext>
                <c:ext xmlns:c16="http://schemas.microsoft.com/office/drawing/2014/chart" uri="{C3380CC4-5D6E-409C-BE32-E72D297353CC}">
                  <c16:uniqueId val="{0000001D-6CB0-4D0B-9F87-53F7C187D34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{52321D9D-C5A0-4434-AF49-00C32A813CAC}</c15:txfldGUID>
                      <c15:f>Diagramm!$K$53</c15:f>
                      <c15:dlblFieldTableCache>
                        <c:ptCount val="1"/>
                      </c15:dlblFieldTableCache>
                    </c15:dlblFTEntry>
                  </c15:dlblFieldTable>
                  <c15:showDataLabelsRange val="0"/>
                </c:ext>
                <c:ext xmlns:c16="http://schemas.microsoft.com/office/drawing/2014/chart" uri="{C3380CC4-5D6E-409C-BE32-E72D297353CC}">
                  <c16:uniqueId val="{0000001E-6CB0-4D0B-9F87-53F7C187D34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{F9388B48-FE7C-4F8D-901D-D145F95C57A8}</c15:txfldGUID>
                      <c15:f>Diagramm!$K$54</c15:f>
                      <c15:dlblFieldTableCache>
                        <c:ptCount val="1"/>
                      </c15:dlblFieldTableCache>
                    </c15:dlblFTEntry>
                  </c15:dlblFieldTable>
                  <c15:showDataLabelsRange val="0"/>
                </c:ext>
                <c:ext xmlns:c16="http://schemas.microsoft.com/office/drawing/2014/chart" uri="{C3380CC4-5D6E-409C-BE32-E72D297353CC}">
                  <c16:uniqueId val="{0000001F-6CB0-4D0B-9F87-53F7C187D34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{8752B001-8B69-4DFA-A605-73AD65F77144}</c15:txfldGUID>
                      <c15:f>Diagramm!$K$55</c15:f>
                      <c15:dlblFieldTableCache>
                        <c:ptCount val="1"/>
                      </c15:dlblFieldTableCache>
                    </c15:dlblFTEntry>
                  </c15:dlblFieldTable>
                  <c15:showDataLabelsRange val="0"/>
                </c:ext>
                <c:ext xmlns:c16="http://schemas.microsoft.com/office/drawing/2014/chart" uri="{C3380CC4-5D6E-409C-BE32-E72D297353CC}">
                  <c16:uniqueId val="{00000020-6CB0-4D0B-9F87-53F7C187D34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{E87054D5-605F-4E49-B740-B3913DAA8320}</c15:txfldGUID>
                      <c15:f>Diagramm!$K$56</c15:f>
                      <c15:dlblFieldTableCache>
                        <c:ptCount val="1"/>
                      </c15:dlblFieldTableCache>
                    </c15:dlblFTEntry>
                  </c15:dlblFieldTable>
                  <c15:showDataLabelsRange val="0"/>
                </c:ext>
                <c:ext xmlns:c16="http://schemas.microsoft.com/office/drawing/2014/chart" uri="{C3380CC4-5D6E-409C-BE32-E72D297353CC}">
                  <c16:uniqueId val="{00000021-6CB0-4D0B-9F87-53F7C187D34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{3FB35D02-DDB8-412C-A342-265DAC90731A}</c15:txfldGUID>
                      <c15:f>Diagramm!$K$57</c15:f>
                      <c15:dlblFieldTableCache>
                        <c:ptCount val="1"/>
                      </c15:dlblFieldTableCache>
                    </c15:dlblFTEntry>
                  </c15:dlblFieldTable>
                  <c15:showDataLabelsRange val="0"/>
                </c:ext>
                <c:ext xmlns:c16="http://schemas.microsoft.com/office/drawing/2014/chart" uri="{C3380CC4-5D6E-409C-BE32-E72D297353CC}">
                  <c16:uniqueId val="{00000022-6CB0-4D0B-9F87-53F7C187D34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{437C5641-2D70-4810-A08D-E4E3B98A0B28}</c15:txfldGUID>
                      <c15:f>Diagramm!$K$58</c15:f>
                      <c15:dlblFieldTableCache>
                        <c:ptCount val="1"/>
                      </c15:dlblFieldTableCache>
                    </c15:dlblFTEntry>
                  </c15:dlblFieldTable>
                  <c15:showDataLabelsRange val="0"/>
                </c:ext>
                <c:ext xmlns:c16="http://schemas.microsoft.com/office/drawing/2014/chart" uri="{C3380CC4-5D6E-409C-BE32-E72D297353CC}">
                  <c16:uniqueId val="{00000023-6CB0-4D0B-9F87-53F7C187D34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{B3F4E711-9CAF-4945-8D2C-1EE75706787C}</c15:txfldGUID>
                      <c15:f>Diagramm!$K$59</c15:f>
                      <c15:dlblFieldTableCache>
                        <c:ptCount val="1"/>
                      </c15:dlblFieldTableCache>
                    </c15:dlblFTEntry>
                  </c15:dlblFieldTable>
                  <c15:showDataLabelsRange val="0"/>
                </c:ext>
                <c:ext xmlns:c16="http://schemas.microsoft.com/office/drawing/2014/chart" uri="{C3380CC4-5D6E-409C-BE32-E72D297353CC}">
                  <c16:uniqueId val="{00000024-6CB0-4D0B-9F87-53F7C187D34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{4843707C-52F2-46CE-AE04-811720E5F6D5}</c15:txfldGUID>
                      <c15:f>Diagramm!$K$60</c15:f>
                      <c15:dlblFieldTableCache>
                        <c:ptCount val="1"/>
                      </c15:dlblFieldTableCache>
                    </c15:dlblFTEntry>
                  </c15:dlblFieldTable>
                  <c15:showDataLabelsRange val="0"/>
                </c:ext>
                <c:ext xmlns:c16="http://schemas.microsoft.com/office/drawing/2014/chart" uri="{C3380CC4-5D6E-409C-BE32-E72D297353CC}">
                  <c16:uniqueId val="{00000025-6CB0-4D0B-9F87-53F7C187D34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{B3D6C6C2-AAA6-4D88-9456-6D5E13A64B92}</c15:txfldGUID>
                      <c15:f>Diagramm!$K$61</c15:f>
                      <c15:dlblFieldTableCache>
                        <c:ptCount val="1"/>
                      </c15:dlblFieldTableCache>
                    </c15:dlblFTEntry>
                  </c15:dlblFieldTable>
                  <c15:showDataLabelsRange val="0"/>
                </c:ext>
                <c:ext xmlns:c16="http://schemas.microsoft.com/office/drawing/2014/chart" uri="{C3380CC4-5D6E-409C-BE32-E72D297353CC}">
                  <c16:uniqueId val="{00000026-6CB0-4D0B-9F87-53F7C187D34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{B47B76CE-B264-430D-BB81-9BFA5C9B7E4A}</c15:txfldGUID>
                      <c15:f>Diagramm!$K$62</c15:f>
                      <c15:dlblFieldTableCache>
                        <c:ptCount val="1"/>
                      </c15:dlblFieldTableCache>
                    </c15:dlblFTEntry>
                  </c15:dlblFieldTable>
                  <c15:showDataLabelsRange val="0"/>
                </c:ext>
                <c:ext xmlns:c16="http://schemas.microsoft.com/office/drawing/2014/chart" uri="{C3380CC4-5D6E-409C-BE32-E72D297353CC}">
                  <c16:uniqueId val="{00000027-6CB0-4D0B-9F87-53F7C187D34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{4818572C-4CF9-42D1-B46B-0BE9844E3167}</c15:txfldGUID>
                      <c15:f>Diagramm!$K$63</c15:f>
                      <c15:dlblFieldTableCache>
                        <c:ptCount val="1"/>
                      </c15:dlblFieldTableCache>
                    </c15:dlblFTEntry>
                  </c15:dlblFieldTable>
                  <c15:showDataLabelsRange val="0"/>
                </c:ext>
                <c:ext xmlns:c16="http://schemas.microsoft.com/office/drawing/2014/chart" uri="{C3380CC4-5D6E-409C-BE32-E72D297353CC}">
                  <c16:uniqueId val="{00000028-6CB0-4D0B-9F87-53F7C187D34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{F250ABDF-09B2-4689-B940-8DDF2B311710}</c15:txfldGUID>
                      <c15:f>Diagramm!$K$64</c15:f>
                      <c15:dlblFieldTableCache>
                        <c:ptCount val="1"/>
                      </c15:dlblFieldTableCache>
                    </c15:dlblFTEntry>
                  </c15:dlblFieldTable>
                  <c15:showDataLabelsRange val="0"/>
                </c:ext>
                <c:ext xmlns:c16="http://schemas.microsoft.com/office/drawing/2014/chart" uri="{C3380CC4-5D6E-409C-BE32-E72D297353CC}">
                  <c16:uniqueId val="{00000029-6CB0-4D0B-9F87-53F7C187D34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{DE31B219-E8E0-4677-BB16-BEB3830B14C9}</c15:txfldGUID>
                      <c15:f>Diagramm!$K$65</c15:f>
                      <c15:dlblFieldTableCache>
                        <c:ptCount val="1"/>
                      </c15:dlblFieldTableCache>
                    </c15:dlblFTEntry>
                  </c15:dlblFieldTable>
                  <c15:showDataLabelsRange val="0"/>
                </c:ext>
                <c:ext xmlns:c16="http://schemas.microsoft.com/office/drawing/2014/chart" uri="{C3380CC4-5D6E-409C-BE32-E72D297353CC}">
                  <c16:uniqueId val="{0000002A-6CB0-4D0B-9F87-53F7C187D34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{B8585D63-7B62-4538-9E79-4BCA83F3711B}</c15:txfldGUID>
                      <c15:f>Diagramm!$K$66</c15:f>
                      <c15:dlblFieldTableCache>
                        <c:ptCount val="1"/>
                      </c15:dlblFieldTableCache>
                    </c15:dlblFTEntry>
                  </c15:dlblFieldTable>
                  <c15:showDataLabelsRange val="0"/>
                </c:ext>
                <c:ext xmlns:c16="http://schemas.microsoft.com/office/drawing/2014/chart" uri="{C3380CC4-5D6E-409C-BE32-E72D297353CC}">
                  <c16:uniqueId val="{0000002B-6CB0-4D0B-9F87-53F7C187D34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{420C0909-87EB-46AD-9AC8-E70B52897858}</c15:txfldGUID>
                      <c15:f>Diagramm!$K$67</c15:f>
                      <c15:dlblFieldTableCache>
                        <c:ptCount val="1"/>
                      </c15:dlblFieldTableCache>
                    </c15:dlblFTEntry>
                  </c15:dlblFieldTable>
                  <c15:showDataLabelsRange val="0"/>
                </c:ext>
                <c:ext xmlns:c16="http://schemas.microsoft.com/office/drawing/2014/chart" uri="{C3380CC4-5D6E-409C-BE32-E72D297353CC}">
                  <c16:uniqueId val="{0000002C-6CB0-4D0B-9F87-53F7C187D34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CB0-4D0B-9F87-53F7C187D34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{6F88B51B-9F84-464A-B684-A378F4400F4A}</c15:txfldGUID>
                      <c15:f>Diagramm!$J$46</c15:f>
                      <c15:dlblFieldTableCache>
                        <c:ptCount val="1"/>
                      </c15:dlblFieldTableCache>
                    </c15:dlblFTEntry>
                  </c15:dlblFieldTable>
                  <c15:showDataLabelsRange val="0"/>
                </c:ext>
                <c:ext xmlns:c16="http://schemas.microsoft.com/office/drawing/2014/chart" uri="{C3380CC4-5D6E-409C-BE32-E72D297353CC}">
                  <c16:uniqueId val="{0000002E-6CB0-4D0B-9F87-53F7C187D34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{285A818A-215B-4DB8-936D-A171280A0555}</c15:txfldGUID>
                      <c15:f>Diagramm!$J$47</c15:f>
                      <c15:dlblFieldTableCache>
                        <c:ptCount val="1"/>
                      </c15:dlblFieldTableCache>
                    </c15:dlblFTEntry>
                  </c15:dlblFieldTable>
                  <c15:showDataLabelsRange val="0"/>
                </c:ext>
                <c:ext xmlns:c16="http://schemas.microsoft.com/office/drawing/2014/chart" uri="{C3380CC4-5D6E-409C-BE32-E72D297353CC}">
                  <c16:uniqueId val="{0000002F-6CB0-4D0B-9F87-53F7C187D34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{1FDE9AA1-5EBE-4BFE-8E56-815EE66865AB}</c15:txfldGUID>
                      <c15:f>Diagramm!$J$48</c15:f>
                      <c15:dlblFieldTableCache>
                        <c:ptCount val="1"/>
                      </c15:dlblFieldTableCache>
                    </c15:dlblFTEntry>
                  </c15:dlblFieldTable>
                  <c15:showDataLabelsRange val="0"/>
                </c:ext>
                <c:ext xmlns:c16="http://schemas.microsoft.com/office/drawing/2014/chart" uri="{C3380CC4-5D6E-409C-BE32-E72D297353CC}">
                  <c16:uniqueId val="{00000030-6CB0-4D0B-9F87-53F7C187D34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{8B117A10-D3D5-473A-8A86-0A24FE559ACA}</c15:txfldGUID>
                      <c15:f>Diagramm!$J$49</c15:f>
                      <c15:dlblFieldTableCache>
                        <c:ptCount val="1"/>
                      </c15:dlblFieldTableCache>
                    </c15:dlblFTEntry>
                  </c15:dlblFieldTable>
                  <c15:showDataLabelsRange val="0"/>
                </c:ext>
                <c:ext xmlns:c16="http://schemas.microsoft.com/office/drawing/2014/chart" uri="{C3380CC4-5D6E-409C-BE32-E72D297353CC}">
                  <c16:uniqueId val="{00000031-6CB0-4D0B-9F87-53F7C187D34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{7F1B57B7-F5A2-42AC-A9E6-6E8AB03CCDC1}</c15:txfldGUID>
                      <c15:f>Diagramm!$J$50</c15:f>
                      <c15:dlblFieldTableCache>
                        <c:ptCount val="1"/>
                      </c15:dlblFieldTableCache>
                    </c15:dlblFTEntry>
                  </c15:dlblFieldTable>
                  <c15:showDataLabelsRange val="0"/>
                </c:ext>
                <c:ext xmlns:c16="http://schemas.microsoft.com/office/drawing/2014/chart" uri="{C3380CC4-5D6E-409C-BE32-E72D297353CC}">
                  <c16:uniqueId val="{00000032-6CB0-4D0B-9F87-53F7C187D34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{921F4D53-77DF-433F-9568-5B26456799D2}</c15:txfldGUID>
                      <c15:f>Diagramm!$J$51</c15:f>
                      <c15:dlblFieldTableCache>
                        <c:ptCount val="1"/>
                      </c15:dlblFieldTableCache>
                    </c15:dlblFTEntry>
                  </c15:dlblFieldTable>
                  <c15:showDataLabelsRange val="0"/>
                </c:ext>
                <c:ext xmlns:c16="http://schemas.microsoft.com/office/drawing/2014/chart" uri="{C3380CC4-5D6E-409C-BE32-E72D297353CC}">
                  <c16:uniqueId val="{00000033-6CB0-4D0B-9F87-53F7C187D34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{25CC9A15-2F89-405A-9F6D-5A245227047C}</c15:txfldGUID>
                      <c15:f>Diagramm!$J$52</c15:f>
                      <c15:dlblFieldTableCache>
                        <c:ptCount val="1"/>
                      </c15:dlblFieldTableCache>
                    </c15:dlblFTEntry>
                  </c15:dlblFieldTable>
                  <c15:showDataLabelsRange val="0"/>
                </c:ext>
                <c:ext xmlns:c16="http://schemas.microsoft.com/office/drawing/2014/chart" uri="{C3380CC4-5D6E-409C-BE32-E72D297353CC}">
                  <c16:uniqueId val="{00000034-6CB0-4D0B-9F87-53F7C187D34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{1A2AAA25-DE0E-405F-85AE-677A42B4120D}</c15:txfldGUID>
                      <c15:f>Diagramm!$J$53</c15:f>
                      <c15:dlblFieldTableCache>
                        <c:ptCount val="1"/>
                      </c15:dlblFieldTableCache>
                    </c15:dlblFTEntry>
                  </c15:dlblFieldTable>
                  <c15:showDataLabelsRange val="0"/>
                </c:ext>
                <c:ext xmlns:c16="http://schemas.microsoft.com/office/drawing/2014/chart" uri="{C3380CC4-5D6E-409C-BE32-E72D297353CC}">
                  <c16:uniqueId val="{00000035-6CB0-4D0B-9F87-53F7C187D34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{CA2F1B13-ABB4-4B19-8AA0-6ECB6B6A2DD8}</c15:txfldGUID>
                      <c15:f>Diagramm!$J$54</c15:f>
                      <c15:dlblFieldTableCache>
                        <c:ptCount val="1"/>
                      </c15:dlblFieldTableCache>
                    </c15:dlblFTEntry>
                  </c15:dlblFieldTable>
                  <c15:showDataLabelsRange val="0"/>
                </c:ext>
                <c:ext xmlns:c16="http://schemas.microsoft.com/office/drawing/2014/chart" uri="{C3380CC4-5D6E-409C-BE32-E72D297353CC}">
                  <c16:uniqueId val="{00000036-6CB0-4D0B-9F87-53F7C187D34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{B47118E7-7A97-4352-BECA-3E6392F678DF}</c15:txfldGUID>
                      <c15:f>Diagramm!$J$55</c15:f>
                      <c15:dlblFieldTableCache>
                        <c:ptCount val="1"/>
                      </c15:dlblFieldTableCache>
                    </c15:dlblFTEntry>
                  </c15:dlblFieldTable>
                  <c15:showDataLabelsRange val="0"/>
                </c:ext>
                <c:ext xmlns:c16="http://schemas.microsoft.com/office/drawing/2014/chart" uri="{C3380CC4-5D6E-409C-BE32-E72D297353CC}">
                  <c16:uniqueId val="{00000037-6CB0-4D0B-9F87-53F7C187D34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{3B879294-7096-4161-8FB1-106AC358E802}</c15:txfldGUID>
                      <c15:f>Diagramm!$J$56</c15:f>
                      <c15:dlblFieldTableCache>
                        <c:ptCount val="1"/>
                      </c15:dlblFieldTableCache>
                    </c15:dlblFTEntry>
                  </c15:dlblFieldTable>
                  <c15:showDataLabelsRange val="0"/>
                </c:ext>
                <c:ext xmlns:c16="http://schemas.microsoft.com/office/drawing/2014/chart" uri="{C3380CC4-5D6E-409C-BE32-E72D297353CC}">
                  <c16:uniqueId val="{00000038-6CB0-4D0B-9F87-53F7C187D34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{967D367D-6C28-4276-B082-476DEBD116D2}</c15:txfldGUID>
                      <c15:f>Diagramm!$J$57</c15:f>
                      <c15:dlblFieldTableCache>
                        <c:ptCount val="1"/>
                      </c15:dlblFieldTableCache>
                    </c15:dlblFTEntry>
                  </c15:dlblFieldTable>
                  <c15:showDataLabelsRange val="0"/>
                </c:ext>
                <c:ext xmlns:c16="http://schemas.microsoft.com/office/drawing/2014/chart" uri="{C3380CC4-5D6E-409C-BE32-E72D297353CC}">
                  <c16:uniqueId val="{00000039-6CB0-4D0B-9F87-53F7C187D34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{9B86E390-D09B-4C03-8749-339A639E4F9F}</c15:txfldGUID>
                      <c15:f>Diagramm!$J$58</c15:f>
                      <c15:dlblFieldTableCache>
                        <c:ptCount val="1"/>
                      </c15:dlblFieldTableCache>
                    </c15:dlblFTEntry>
                  </c15:dlblFieldTable>
                  <c15:showDataLabelsRange val="0"/>
                </c:ext>
                <c:ext xmlns:c16="http://schemas.microsoft.com/office/drawing/2014/chart" uri="{C3380CC4-5D6E-409C-BE32-E72D297353CC}">
                  <c16:uniqueId val="{0000003A-6CB0-4D0B-9F87-53F7C187D34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{1EC50506-F746-4EFB-9C16-ADA4A3386328}</c15:txfldGUID>
                      <c15:f>Diagramm!$J$59</c15:f>
                      <c15:dlblFieldTableCache>
                        <c:ptCount val="1"/>
                      </c15:dlblFieldTableCache>
                    </c15:dlblFTEntry>
                  </c15:dlblFieldTable>
                  <c15:showDataLabelsRange val="0"/>
                </c:ext>
                <c:ext xmlns:c16="http://schemas.microsoft.com/office/drawing/2014/chart" uri="{C3380CC4-5D6E-409C-BE32-E72D297353CC}">
                  <c16:uniqueId val="{0000003B-6CB0-4D0B-9F87-53F7C187D34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{FFB0664E-8BF5-4A20-860E-43389A4B77E1}</c15:txfldGUID>
                      <c15:f>Diagramm!$J$60</c15:f>
                      <c15:dlblFieldTableCache>
                        <c:ptCount val="1"/>
                      </c15:dlblFieldTableCache>
                    </c15:dlblFTEntry>
                  </c15:dlblFieldTable>
                  <c15:showDataLabelsRange val="0"/>
                </c:ext>
                <c:ext xmlns:c16="http://schemas.microsoft.com/office/drawing/2014/chart" uri="{C3380CC4-5D6E-409C-BE32-E72D297353CC}">
                  <c16:uniqueId val="{0000003C-6CB0-4D0B-9F87-53F7C187D34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{32D636DB-0AE7-427C-AB8F-831B9EACC748}</c15:txfldGUID>
                      <c15:f>Diagramm!$J$61</c15:f>
                      <c15:dlblFieldTableCache>
                        <c:ptCount val="1"/>
                      </c15:dlblFieldTableCache>
                    </c15:dlblFTEntry>
                  </c15:dlblFieldTable>
                  <c15:showDataLabelsRange val="0"/>
                </c:ext>
                <c:ext xmlns:c16="http://schemas.microsoft.com/office/drawing/2014/chart" uri="{C3380CC4-5D6E-409C-BE32-E72D297353CC}">
                  <c16:uniqueId val="{0000003D-6CB0-4D0B-9F87-53F7C187D34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{7281577A-4200-44BE-B569-684F376615B2}</c15:txfldGUID>
                      <c15:f>Diagramm!$J$62</c15:f>
                      <c15:dlblFieldTableCache>
                        <c:ptCount val="1"/>
                      </c15:dlblFieldTableCache>
                    </c15:dlblFTEntry>
                  </c15:dlblFieldTable>
                  <c15:showDataLabelsRange val="0"/>
                </c:ext>
                <c:ext xmlns:c16="http://schemas.microsoft.com/office/drawing/2014/chart" uri="{C3380CC4-5D6E-409C-BE32-E72D297353CC}">
                  <c16:uniqueId val="{0000003E-6CB0-4D0B-9F87-53F7C187D34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{9C0441EE-A9E3-4227-998D-93B575BC5707}</c15:txfldGUID>
                      <c15:f>Diagramm!$J$63</c15:f>
                      <c15:dlblFieldTableCache>
                        <c:ptCount val="1"/>
                      </c15:dlblFieldTableCache>
                    </c15:dlblFTEntry>
                  </c15:dlblFieldTable>
                  <c15:showDataLabelsRange val="0"/>
                </c:ext>
                <c:ext xmlns:c16="http://schemas.microsoft.com/office/drawing/2014/chart" uri="{C3380CC4-5D6E-409C-BE32-E72D297353CC}">
                  <c16:uniqueId val="{0000003F-6CB0-4D0B-9F87-53F7C187D34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{1887ABAA-1CDA-446A-A257-82673BF3F316}</c15:txfldGUID>
                      <c15:f>Diagramm!$J$64</c15:f>
                      <c15:dlblFieldTableCache>
                        <c:ptCount val="1"/>
                      </c15:dlblFieldTableCache>
                    </c15:dlblFTEntry>
                  </c15:dlblFieldTable>
                  <c15:showDataLabelsRange val="0"/>
                </c:ext>
                <c:ext xmlns:c16="http://schemas.microsoft.com/office/drawing/2014/chart" uri="{C3380CC4-5D6E-409C-BE32-E72D297353CC}">
                  <c16:uniqueId val="{00000040-6CB0-4D0B-9F87-53F7C187D34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{E4B289B9-5C0D-4120-9AD1-810E4335E230}</c15:txfldGUID>
                      <c15:f>Diagramm!$J$65</c15:f>
                      <c15:dlblFieldTableCache>
                        <c:ptCount val="1"/>
                      </c15:dlblFieldTableCache>
                    </c15:dlblFTEntry>
                  </c15:dlblFieldTable>
                  <c15:showDataLabelsRange val="0"/>
                </c:ext>
                <c:ext xmlns:c16="http://schemas.microsoft.com/office/drawing/2014/chart" uri="{C3380CC4-5D6E-409C-BE32-E72D297353CC}">
                  <c16:uniqueId val="{00000041-6CB0-4D0B-9F87-53F7C187D34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{866F0378-F811-40BA-A0AE-259C69AD8735}</c15:txfldGUID>
                      <c15:f>Diagramm!$J$66</c15:f>
                      <c15:dlblFieldTableCache>
                        <c:ptCount val="1"/>
                      </c15:dlblFieldTableCache>
                    </c15:dlblFTEntry>
                  </c15:dlblFieldTable>
                  <c15:showDataLabelsRange val="0"/>
                </c:ext>
                <c:ext xmlns:c16="http://schemas.microsoft.com/office/drawing/2014/chart" uri="{C3380CC4-5D6E-409C-BE32-E72D297353CC}">
                  <c16:uniqueId val="{00000042-6CB0-4D0B-9F87-53F7C187D34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{592DEB48-12F4-49A9-B797-14495A5622B9}</c15:txfldGUID>
                      <c15:f>Diagramm!$J$67</c15:f>
                      <c15:dlblFieldTableCache>
                        <c:ptCount val="1"/>
                      </c15:dlblFieldTableCache>
                    </c15:dlblFTEntry>
                  </c15:dlblFieldTable>
                  <c15:showDataLabelsRange val="0"/>
                </c:ext>
                <c:ext xmlns:c16="http://schemas.microsoft.com/office/drawing/2014/chart" uri="{C3380CC4-5D6E-409C-BE32-E72D297353CC}">
                  <c16:uniqueId val="{00000043-6CB0-4D0B-9F87-53F7C187D34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CB0-4D0B-9F87-53F7C187D34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919-4F8E-A94D-BE054D5A169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19-4F8E-A94D-BE054D5A169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919-4F8E-A94D-BE054D5A169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19-4F8E-A94D-BE054D5A169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919-4F8E-A94D-BE054D5A169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919-4F8E-A94D-BE054D5A169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919-4F8E-A94D-BE054D5A169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919-4F8E-A94D-BE054D5A169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919-4F8E-A94D-BE054D5A169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919-4F8E-A94D-BE054D5A169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919-4F8E-A94D-BE054D5A169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919-4F8E-A94D-BE054D5A169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919-4F8E-A94D-BE054D5A169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919-4F8E-A94D-BE054D5A169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919-4F8E-A94D-BE054D5A169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919-4F8E-A94D-BE054D5A169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919-4F8E-A94D-BE054D5A169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919-4F8E-A94D-BE054D5A169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919-4F8E-A94D-BE054D5A169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919-4F8E-A94D-BE054D5A169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919-4F8E-A94D-BE054D5A169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919-4F8E-A94D-BE054D5A169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919-4F8E-A94D-BE054D5A169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919-4F8E-A94D-BE054D5A169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919-4F8E-A94D-BE054D5A169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919-4F8E-A94D-BE054D5A169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919-4F8E-A94D-BE054D5A169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919-4F8E-A94D-BE054D5A169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919-4F8E-A94D-BE054D5A169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919-4F8E-A94D-BE054D5A169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919-4F8E-A94D-BE054D5A169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919-4F8E-A94D-BE054D5A169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919-4F8E-A94D-BE054D5A169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919-4F8E-A94D-BE054D5A169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919-4F8E-A94D-BE054D5A169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919-4F8E-A94D-BE054D5A169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919-4F8E-A94D-BE054D5A169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919-4F8E-A94D-BE054D5A169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919-4F8E-A94D-BE054D5A169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919-4F8E-A94D-BE054D5A169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919-4F8E-A94D-BE054D5A169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919-4F8E-A94D-BE054D5A169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919-4F8E-A94D-BE054D5A169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919-4F8E-A94D-BE054D5A169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919-4F8E-A94D-BE054D5A169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919-4F8E-A94D-BE054D5A169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919-4F8E-A94D-BE054D5A169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919-4F8E-A94D-BE054D5A169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919-4F8E-A94D-BE054D5A169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919-4F8E-A94D-BE054D5A169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919-4F8E-A94D-BE054D5A169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919-4F8E-A94D-BE054D5A169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919-4F8E-A94D-BE054D5A169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919-4F8E-A94D-BE054D5A169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919-4F8E-A94D-BE054D5A169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919-4F8E-A94D-BE054D5A169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919-4F8E-A94D-BE054D5A169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919-4F8E-A94D-BE054D5A169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919-4F8E-A94D-BE054D5A169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919-4F8E-A94D-BE054D5A169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919-4F8E-A94D-BE054D5A169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919-4F8E-A94D-BE054D5A169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919-4F8E-A94D-BE054D5A169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919-4F8E-A94D-BE054D5A169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919-4F8E-A94D-BE054D5A169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919-4F8E-A94D-BE054D5A169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919-4F8E-A94D-BE054D5A169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919-4F8E-A94D-BE054D5A169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919-4F8E-A94D-BE054D5A169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100.72833070988052</c:v>
                </c:pt>
                <c:pt idx="2">
                  <c:v>102.80623435604986</c:v>
                </c:pt>
                <c:pt idx="3">
                  <c:v>103.25200629628675</c:v>
                </c:pt>
                <c:pt idx="4">
                  <c:v>103.44812014553713</c:v>
                </c:pt>
                <c:pt idx="5">
                  <c:v>104.03517147059583</c:v>
                </c:pt>
                <c:pt idx="6">
                  <c:v>105.3273294970712</c:v>
                </c:pt>
                <c:pt idx="7">
                  <c:v>104.96800247722757</c:v>
                </c:pt>
                <c:pt idx="8">
                  <c:v>105.40280752457873</c:v>
                </c:pt>
                <c:pt idx="9">
                  <c:v>105.7498774288442</c:v>
                </c:pt>
                <c:pt idx="10">
                  <c:v>107.55876964364049</c:v>
                </c:pt>
                <c:pt idx="11">
                  <c:v>107.7452068226976</c:v>
                </c:pt>
                <c:pt idx="12">
                  <c:v>108.14711119139164</c:v>
                </c:pt>
                <c:pt idx="13">
                  <c:v>109.15348489149228</c:v>
                </c:pt>
                <c:pt idx="14">
                  <c:v>110.97915000129022</c:v>
                </c:pt>
                <c:pt idx="15">
                  <c:v>110.89980130570535</c:v>
                </c:pt>
                <c:pt idx="16">
                  <c:v>111.14494361726834</c:v>
                </c:pt>
                <c:pt idx="17">
                  <c:v>111.82424586483629</c:v>
                </c:pt>
                <c:pt idx="18">
                  <c:v>113.79183547080225</c:v>
                </c:pt>
                <c:pt idx="19">
                  <c:v>113.81828503599721</c:v>
                </c:pt>
                <c:pt idx="20">
                  <c:v>113.79893169561066</c:v>
                </c:pt>
                <c:pt idx="21">
                  <c:v>113.91827729466107</c:v>
                </c:pt>
                <c:pt idx="22">
                  <c:v>115.57492323174981</c:v>
                </c:pt>
                <c:pt idx="23">
                  <c:v>115.27494645575827</c:v>
                </c:pt>
                <c:pt idx="24">
                  <c:v>115.64846592521869</c:v>
                </c:pt>
              </c:numCache>
            </c:numRef>
          </c:val>
          <c:smooth val="0"/>
          <c:extLst>
            <c:ext xmlns:c16="http://schemas.microsoft.com/office/drawing/2014/chart" uri="{C3380CC4-5D6E-409C-BE32-E72D297353CC}">
              <c16:uniqueId val="{00000000-65AA-43D5-A86B-254D8FFF52E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101.04296296296296</c:v>
                </c:pt>
                <c:pt idx="2">
                  <c:v>105.06666666666666</c:v>
                </c:pt>
                <c:pt idx="3">
                  <c:v>104.11851851851853</c:v>
                </c:pt>
                <c:pt idx="4">
                  <c:v>100.27851851851852</c:v>
                </c:pt>
                <c:pt idx="5">
                  <c:v>101.01925925925926</c:v>
                </c:pt>
                <c:pt idx="6">
                  <c:v>105.02518518518518</c:v>
                </c:pt>
                <c:pt idx="7">
                  <c:v>105.28</c:v>
                </c:pt>
                <c:pt idx="8">
                  <c:v>104.04740740740741</c:v>
                </c:pt>
                <c:pt idx="9">
                  <c:v>106.12148148148148</c:v>
                </c:pt>
                <c:pt idx="10">
                  <c:v>109.35703703703703</c:v>
                </c:pt>
                <c:pt idx="11">
                  <c:v>109.19703703703705</c:v>
                </c:pt>
                <c:pt idx="12">
                  <c:v>107.85185185185185</c:v>
                </c:pt>
                <c:pt idx="13">
                  <c:v>110.16888888888889</c:v>
                </c:pt>
                <c:pt idx="14">
                  <c:v>113.99111111111111</c:v>
                </c:pt>
                <c:pt idx="15">
                  <c:v>112.61037037037036</c:v>
                </c:pt>
                <c:pt idx="16">
                  <c:v>112.46814814814815</c:v>
                </c:pt>
                <c:pt idx="17">
                  <c:v>115.40148148148148</c:v>
                </c:pt>
                <c:pt idx="18">
                  <c:v>118.66074074074074</c:v>
                </c:pt>
                <c:pt idx="19">
                  <c:v>117.70074074074076</c:v>
                </c:pt>
                <c:pt idx="20">
                  <c:v>117.14962962962963</c:v>
                </c:pt>
                <c:pt idx="21">
                  <c:v>118.65481481481481</c:v>
                </c:pt>
                <c:pt idx="22">
                  <c:v>121.85481481481482</c:v>
                </c:pt>
                <c:pt idx="23">
                  <c:v>121.97925925925925</c:v>
                </c:pt>
                <c:pt idx="24">
                  <c:v>117.54074074074074</c:v>
                </c:pt>
              </c:numCache>
            </c:numRef>
          </c:val>
          <c:smooth val="0"/>
          <c:extLst>
            <c:ext xmlns:c16="http://schemas.microsoft.com/office/drawing/2014/chart" uri="{C3380CC4-5D6E-409C-BE32-E72D297353CC}">
              <c16:uniqueId val="{00000001-65AA-43D5-A86B-254D8FFF52E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101.29546743995461</c:v>
                </c:pt>
                <c:pt idx="2">
                  <c:v>100.92353274916472</c:v>
                </c:pt>
                <c:pt idx="3">
                  <c:v>100.37508667969487</c:v>
                </c:pt>
                <c:pt idx="4">
                  <c:v>97.421673075710771</c:v>
                </c:pt>
                <c:pt idx="5">
                  <c:v>97.900775389270635</c:v>
                </c:pt>
                <c:pt idx="6">
                  <c:v>97.103322196305868</c:v>
                </c:pt>
                <c:pt idx="7">
                  <c:v>96.091533757801173</c:v>
                </c:pt>
                <c:pt idx="8">
                  <c:v>95.423312109941378</c:v>
                </c:pt>
                <c:pt idx="9">
                  <c:v>96.803883250330955</c:v>
                </c:pt>
                <c:pt idx="10">
                  <c:v>95.385488243081383</c:v>
                </c:pt>
                <c:pt idx="11">
                  <c:v>94.937905818571522</c:v>
                </c:pt>
                <c:pt idx="12">
                  <c:v>94.118388703271762</c:v>
                </c:pt>
                <c:pt idx="13">
                  <c:v>94.77085040660657</c:v>
                </c:pt>
                <c:pt idx="14">
                  <c:v>92.895417008132128</c:v>
                </c:pt>
                <c:pt idx="15">
                  <c:v>90.18155456092795</c:v>
                </c:pt>
                <c:pt idx="16">
                  <c:v>89.261173800668232</c:v>
                </c:pt>
                <c:pt idx="17">
                  <c:v>91.294206644392617</c:v>
                </c:pt>
                <c:pt idx="18">
                  <c:v>89.302149656433201</c:v>
                </c:pt>
                <c:pt idx="19">
                  <c:v>88.400680829603488</c:v>
                </c:pt>
                <c:pt idx="20">
                  <c:v>87.45193216919877</c:v>
                </c:pt>
                <c:pt idx="21">
                  <c:v>88.520456407993436</c:v>
                </c:pt>
                <c:pt idx="22">
                  <c:v>86.648174998424011</c:v>
                </c:pt>
                <c:pt idx="23">
                  <c:v>86.399167874929077</c:v>
                </c:pt>
                <c:pt idx="24">
                  <c:v>83.745193216919873</c:v>
                </c:pt>
              </c:numCache>
            </c:numRef>
          </c:val>
          <c:smooth val="0"/>
          <c:extLst>
            <c:ext xmlns:c16="http://schemas.microsoft.com/office/drawing/2014/chart" uri="{C3380CC4-5D6E-409C-BE32-E72D297353CC}">
              <c16:uniqueId val="{00000002-65AA-43D5-A86B-254D8FFF52E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5AA-43D5-A86B-254D8FFF52E4}"/>
                </c:ext>
              </c:extLst>
            </c:dLbl>
            <c:dLbl>
              <c:idx val="1"/>
              <c:delete val="1"/>
              <c:extLst>
                <c:ext xmlns:c15="http://schemas.microsoft.com/office/drawing/2012/chart" uri="{CE6537A1-D6FC-4f65-9D91-7224C49458BB}"/>
                <c:ext xmlns:c16="http://schemas.microsoft.com/office/drawing/2014/chart" uri="{C3380CC4-5D6E-409C-BE32-E72D297353CC}">
                  <c16:uniqueId val="{00000004-65AA-43D5-A86B-254D8FFF52E4}"/>
                </c:ext>
              </c:extLst>
            </c:dLbl>
            <c:dLbl>
              <c:idx val="2"/>
              <c:delete val="1"/>
              <c:extLst>
                <c:ext xmlns:c15="http://schemas.microsoft.com/office/drawing/2012/chart" uri="{CE6537A1-D6FC-4f65-9D91-7224C49458BB}"/>
                <c:ext xmlns:c16="http://schemas.microsoft.com/office/drawing/2014/chart" uri="{C3380CC4-5D6E-409C-BE32-E72D297353CC}">
                  <c16:uniqueId val="{00000005-65AA-43D5-A86B-254D8FFF52E4}"/>
                </c:ext>
              </c:extLst>
            </c:dLbl>
            <c:dLbl>
              <c:idx val="3"/>
              <c:delete val="1"/>
              <c:extLst>
                <c:ext xmlns:c15="http://schemas.microsoft.com/office/drawing/2012/chart" uri="{CE6537A1-D6FC-4f65-9D91-7224C49458BB}"/>
                <c:ext xmlns:c16="http://schemas.microsoft.com/office/drawing/2014/chart" uri="{C3380CC4-5D6E-409C-BE32-E72D297353CC}">
                  <c16:uniqueId val="{00000006-65AA-43D5-A86B-254D8FFF52E4}"/>
                </c:ext>
              </c:extLst>
            </c:dLbl>
            <c:dLbl>
              <c:idx val="4"/>
              <c:delete val="1"/>
              <c:extLst>
                <c:ext xmlns:c15="http://schemas.microsoft.com/office/drawing/2012/chart" uri="{CE6537A1-D6FC-4f65-9D91-7224C49458BB}"/>
                <c:ext xmlns:c16="http://schemas.microsoft.com/office/drawing/2014/chart" uri="{C3380CC4-5D6E-409C-BE32-E72D297353CC}">
                  <c16:uniqueId val="{00000007-65AA-43D5-A86B-254D8FFF52E4}"/>
                </c:ext>
              </c:extLst>
            </c:dLbl>
            <c:dLbl>
              <c:idx val="5"/>
              <c:delete val="1"/>
              <c:extLst>
                <c:ext xmlns:c15="http://schemas.microsoft.com/office/drawing/2012/chart" uri="{CE6537A1-D6FC-4f65-9D91-7224C49458BB}"/>
                <c:ext xmlns:c16="http://schemas.microsoft.com/office/drawing/2014/chart" uri="{C3380CC4-5D6E-409C-BE32-E72D297353CC}">
                  <c16:uniqueId val="{00000008-65AA-43D5-A86B-254D8FFF52E4}"/>
                </c:ext>
              </c:extLst>
            </c:dLbl>
            <c:dLbl>
              <c:idx val="6"/>
              <c:delete val="1"/>
              <c:extLst>
                <c:ext xmlns:c15="http://schemas.microsoft.com/office/drawing/2012/chart" uri="{CE6537A1-D6FC-4f65-9D91-7224C49458BB}"/>
                <c:ext xmlns:c16="http://schemas.microsoft.com/office/drawing/2014/chart" uri="{C3380CC4-5D6E-409C-BE32-E72D297353CC}">
                  <c16:uniqueId val="{00000009-65AA-43D5-A86B-254D8FFF52E4}"/>
                </c:ext>
              </c:extLst>
            </c:dLbl>
            <c:dLbl>
              <c:idx val="7"/>
              <c:delete val="1"/>
              <c:extLst>
                <c:ext xmlns:c15="http://schemas.microsoft.com/office/drawing/2012/chart" uri="{CE6537A1-D6FC-4f65-9D91-7224C49458BB}"/>
                <c:ext xmlns:c16="http://schemas.microsoft.com/office/drawing/2014/chart" uri="{C3380CC4-5D6E-409C-BE32-E72D297353CC}">
                  <c16:uniqueId val="{0000000A-65AA-43D5-A86B-254D8FFF52E4}"/>
                </c:ext>
              </c:extLst>
            </c:dLbl>
            <c:dLbl>
              <c:idx val="8"/>
              <c:delete val="1"/>
              <c:extLst>
                <c:ext xmlns:c15="http://schemas.microsoft.com/office/drawing/2012/chart" uri="{CE6537A1-D6FC-4f65-9D91-7224C49458BB}"/>
                <c:ext xmlns:c16="http://schemas.microsoft.com/office/drawing/2014/chart" uri="{C3380CC4-5D6E-409C-BE32-E72D297353CC}">
                  <c16:uniqueId val="{0000000B-65AA-43D5-A86B-254D8FFF52E4}"/>
                </c:ext>
              </c:extLst>
            </c:dLbl>
            <c:dLbl>
              <c:idx val="9"/>
              <c:delete val="1"/>
              <c:extLst>
                <c:ext xmlns:c15="http://schemas.microsoft.com/office/drawing/2012/chart" uri="{CE6537A1-D6FC-4f65-9D91-7224C49458BB}"/>
                <c:ext xmlns:c16="http://schemas.microsoft.com/office/drawing/2014/chart" uri="{C3380CC4-5D6E-409C-BE32-E72D297353CC}">
                  <c16:uniqueId val="{0000000C-65AA-43D5-A86B-254D8FFF52E4}"/>
                </c:ext>
              </c:extLst>
            </c:dLbl>
            <c:dLbl>
              <c:idx val="10"/>
              <c:delete val="1"/>
              <c:extLst>
                <c:ext xmlns:c15="http://schemas.microsoft.com/office/drawing/2012/chart" uri="{CE6537A1-D6FC-4f65-9D91-7224C49458BB}"/>
                <c:ext xmlns:c16="http://schemas.microsoft.com/office/drawing/2014/chart" uri="{C3380CC4-5D6E-409C-BE32-E72D297353CC}">
                  <c16:uniqueId val="{0000000D-65AA-43D5-A86B-254D8FFF52E4}"/>
                </c:ext>
              </c:extLst>
            </c:dLbl>
            <c:dLbl>
              <c:idx val="11"/>
              <c:delete val="1"/>
              <c:extLst>
                <c:ext xmlns:c15="http://schemas.microsoft.com/office/drawing/2012/chart" uri="{CE6537A1-D6FC-4f65-9D91-7224C49458BB}"/>
                <c:ext xmlns:c16="http://schemas.microsoft.com/office/drawing/2014/chart" uri="{C3380CC4-5D6E-409C-BE32-E72D297353CC}">
                  <c16:uniqueId val="{0000000E-65AA-43D5-A86B-254D8FFF52E4}"/>
                </c:ext>
              </c:extLst>
            </c:dLbl>
            <c:dLbl>
              <c:idx val="12"/>
              <c:delete val="1"/>
              <c:extLst>
                <c:ext xmlns:c15="http://schemas.microsoft.com/office/drawing/2012/chart" uri="{CE6537A1-D6FC-4f65-9D91-7224C49458BB}"/>
                <c:ext xmlns:c16="http://schemas.microsoft.com/office/drawing/2014/chart" uri="{C3380CC4-5D6E-409C-BE32-E72D297353CC}">
                  <c16:uniqueId val="{0000000F-65AA-43D5-A86B-254D8FFF52E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5AA-43D5-A86B-254D8FFF52E4}"/>
                </c:ext>
              </c:extLst>
            </c:dLbl>
            <c:dLbl>
              <c:idx val="14"/>
              <c:delete val="1"/>
              <c:extLst>
                <c:ext xmlns:c15="http://schemas.microsoft.com/office/drawing/2012/chart" uri="{CE6537A1-D6FC-4f65-9D91-7224C49458BB}"/>
                <c:ext xmlns:c16="http://schemas.microsoft.com/office/drawing/2014/chart" uri="{C3380CC4-5D6E-409C-BE32-E72D297353CC}">
                  <c16:uniqueId val="{00000011-65AA-43D5-A86B-254D8FFF52E4}"/>
                </c:ext>
              </c:extLst>
            </c:dLbl>
            <c:dLbl>
              <c:idx val="15"/>
              <c:delete val="1"/>
              <c:extLst>
                <c:ext xmlns:c15="http://schemas.microsoft.com/office/drawing/2012/chart" uri="{CE6537A1-D6FC-4f65-9D91-7224C49458BB}"/>
                <c:ext xmlns:c16="http://schemas.microsoft.com/office/drawing/2014/chart" uri="{C3380CC4-5D6E-409C-BE32-E72D297353CC}">
                  <c16:uniqueId val="{00000012-65AA-43D5-A86B-254D8FFF52E4}"/>
                </c:ext>
              </c:extLst>
            </c:dLbl>
            <c:dLbl>
              <c:idx val="16"/>
              <c:delete val="1"/>
              <c:extLst>
                <c:ext xmlns:c15="http://schemas.microsoft.com/office/drawing/2012/chart" uri="{CE6537A1-D6FC-4f65-9D91-7224C49458BB}"/>
                <c:ext xmlns:c16="http://schemas.microsoft.com/office/drawing/2014/chart" uri="{C3380CC4-5D6E-409C-BE32-E72D297353CC}">
                  <c16:uniqueId val="{00000013-65AA-43D5-A86B-254D8FFF52E4}"/>
                </c:ext>
              </c:extLst>
            </c:dLbl>
            <c:dLbl>
              <c:idx val="17"/>
              <c:delete val="1"/>
              <c:extLst>
                <c:ext xmlns:c15="http://schemas.microsoft.com/office/drawing/2012/chart" uri="{CE6537A1-D6FC-4f65-9D91-7224C49458BB}"/>
                <c:ext xmlns:c16="http://schemas.microsoft.com/office/drawing/2014/chart" uri="{C3380CC4-5D6E-409C-BE32-E72D297353CC}">
                  <c16:uniqueId val="{00000014-65AA-43D5-A86B-254D8FFF52E4}"/>
                </c:ext>
              </c:extLst>
            </c:dLbl>
            <c:dLbl>
              <c:idx val="18"/>
              <c:delete val="1"/>
              <c:extLst>
                <c:ext xmlns:c15="http://schemas.microsoft.com/office/drawing/2012/chart" uri="{CE6537A1-D6FC-4f65-9D91-7224C49458BB}"/>
                <c:ext xmlns:c16="http://schemas.microsoft.com/office/drawing/2014/chart" uri="{C3380CC4-5D6E-409C-BE32-E72D297353CC}">
                  <c16:uniqueId val="{00000015-65AA-43D5-A86B-254D8FFF52E4}"/>
                </c:ext>
              </c:extLst>
            </c:dLbl>
            <c:dLbl>
              <c:idx val="19"/>
              <c:delete val="1"/>
              <c:extLst>
                <c:ext xmlns:c15="http://schemas.microsoft.com/office/drawing/2012/chart" uri="{CE6537A1-D6FC-4f65-9D91-7224C49458BB}"/>
                <c:ext xmlns:c16="http://schemas.microsoft.com/office/drawing/2014/chart" uri="{C3380CC4-5D6E-409C-BE32-E72D297353CC}">
                  <c16:uniqueId val="{00000016-65AA-43D5-A86B-254D8FFF52E4}"/>
                </c:ext>
              </c:extLst>
            </c:dLbl>
            <c:dLbl>
              <c:idx val="20"/>
              <c:delete val="1"/>
              <c:extLst>
                <c:ext xmlns:c15="http://schemas.microsoft.com/office/drawing/2012/chart" uri="{CE6537A1-D6FC-4f65-9D91-7224C49458BB}"/>
                <c:ext xmlns:c16="http://schemas.microsoft.com/office/drawing/2014/chart" uri="{C3380CC4-5D6E-409C-BE32-E72D297353CC}">
                  <c16:uniqueId val="{00000017-65AA-43D5-A86B-254D8FFF52E4}"/>
                </c:ext>
              </c:extLst>
            </c:dLbl>
            <c:dLbl>
              <c:idx val="21"/>
              <c:delete val="1"/>
              <c:extLst>
                <c:ext xmlns:c15="http://schemas.microsoft.com/office/drawing/2012/chart" uri="{CE6537A1-D6FC-4f65-9D91-7224C49458BB}"/>
                <c:ext xmlns:c16="http://schemas.microsoft.com/office/drawing/2014/chart" uri="{C3380CC4-5D6E-409C-BE32-E72D297353CC}">
                  <c16:uniqueId val="{00000018-65AA-43D5-A86B-254D8FFF52E4}"/>
                </c:ext>
              </c:extLst>
            </c:dLbl>
            <c:dLbl>
              <c:idx val="22"/>
              <c:delete val="1"/>
              <c:extLst>
                <c:ext xmlns:c15="http://schemas.microsoft.com/office/drawing/2012/chart" uri="{CE6537A1-D6FC-4f65-9D91-7224C49458BB}"/>
                <c:ext xmlns:c16="http://schemas.microsoft.com/office/drawing/2014/chart" uri="{C3380CC4-5D6E-409C-BE32-E72D297353CC}">
                  <c16:uniqueId val="{00000019-65AA-43D5-A86B-254D8FFF52E4}"/>
                </c:ext>
              </c:extLst>
            </c:dLbl>
            <c:dLbl>
              <c:idx val="23"/>
              <c:delete val="1"/>
              <c:extLst>
                <c:ext xmlns:c15="http://schemas.microsoft.com/office/drawing/2012/chart" uri="{CE6537A1-D6FC-4f65-9D91-7224C49458BB}"/>
                <c:ext xmlns:c16="http://schemas.microsoft.com/office/drawing/2014/chart" uri="{C3380CC4-5D6E-409C-BE32-E72D297353CC}">
                  <c16:uniqueId val="{0000001A-65AA-43D5-A86B-254D8FFF52E4}"/>
                </c:ext>
              </c:extLst>
            </c:dLbl>
            <c:dLbl>
              <c:idx val="24"/>
              <c:delete val="1"/>
              <c:extLst>
                <c:ext xmlns:c15="http://schemas.microsoft.com/office/drawing/2012/chart" uri="{CE6537A1-D6FC-4f65-9D91-7224C49458BB}"/>
                <c:ext xmlns:c16="http://schemas.microsoft.com/office/drawing/2014/chart" uri="{C3380CC4-5D6E-409C-BE32-E72D297353CC}">
                  <c16:uniqueId val="{0000001B-65AA-43D5-A86B-254D8FFF52E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5AA-43D5-A86B-254D8FFF52E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Rhein-Neckar-Kreis (08226)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179269</v>
      </c>
      <c r="F11" s="238">
        <v>178690</v>
      </c>
      <c r="G11" s="238">
        <v>179155</v>
      </c>
      <c r="H11" s="238">
        <v>176587</v>
      </c>
      <c r="I11" s="265">
        <v>176402</v>
      </c>
      <c r="J11" s="263">
        <v>2867</v>
      </c>
      <c r="K11" s="266">
        <v>1.6252650196709788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15.175518355097646</v>
      </c>
      <c r="E13" s="115">
        <v>27205</v>
      </c>
      <c r="F13" s="114">
        <v>26866</v>
      </c>
      <c r="G13" s="114">
        <v>27380</v>
      </c>
      <c r="H13" s="114">
        <v>27409</v>
      </c>
      <c r="I13" s="140">
        <v>27107</v>
      </c>
      <c r="J13" s="115">
        <v>98</v>
      </c>
      <c r="K13" s="116">
        <v>0.36153023204338364</v>
      </c>
    </row>
    <row r="14" spans="1:255" ht="14.1" customHeight="1" x14ac:dyDescent="0.2">
      <c r="A14" s="306" t="s">
        <v>230</v>
      </c>
      <c r="B14" s="307"/>
      <c r="C14" s="308"/>
      <c r="D14" s="113">
        <v>52.599724436461408</v>
      </c>
      <c r="E14" s="115">
        <v>94295</v>
      </c>
      <c r="F14" s="114">
        <v>94520</v>
      </c>
      <c r="G14" s="114">
        <v>94803</v>
      </c>
      <c r="H14" s="114">
        <v>92995</v>
      </c>
      <c r="I14" s="140">
        <v>93239</v>
      </c>
      <c r="J14" s="115">
        <v>1056</v>
      </c>
      <c r="K14" s="116">
        <v>1.1325732794217012</v>
      </c>
    </row>
    <row r="15" spans="1:255" ht="14.1" customHeight="1" x14ac:dyDescent="0.2">
      <c r="A15" s="306" t="s">
        <v>231</v>
      </c>
      <c r="B15" s="307"/>
      <c r="C15" s="308"/>
      <c r="D15" s="113">
        <v>20.818434866039304</v>
      </c>
      <c r="E15" s="115">
        <v>37321</v>
      </c>
      <c r="F15" s="114">
        <v>37113</v>
      </c>
      <c r="G15" s="114">
        <v>36935</v>
      </c>
      <c r="H15" s="114">
        <v>36342</v>
      </c>
      <c r="I15" s="140">
        <v>36314</v>
      </c>
      <c r="J15" s="115">
        <v>1007</v>
      </c>
      <c r="K15" s="116">
        <v>2.7730351930384978</v>
      </c>
    </row>
    <row r="16" spans="1:255" ht="14.1" customHeight="1" x14ac:dyDescent="0.2">
      <c r="A16" s="306" t="s">
        <v>232</v>
      </c>
      <c r="B16" s="307"/>
      <c r="C16" s="308"/>
      <c r="D16" s="113">
        <v>11.232840033692383</v>
      </c>
      <c r="E16" s="115">
        <v>20137</v>
      </c>
      <c r="F16" s="114">
        <v>19900</v>
      </c>
      <c r="G16" s="114">
        <v>19758</v>
      </c>
      <c r="H16" s="114">
        <v>19550</v>
      </c>
      <c r="I16" s="140">
        <v>19423</v>
      </c>
      <c r="J16" s="115">
        <v>714</v>
      </c>
      <c r="K16" s="116">
        <v>3.6760541625907428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0.44458327987549434</v>
      </c>
      <c r="E18" s="115">
        <v>797</v>
      </c>
      <c r="F18" s="114">
        <v>653</v>
      </c>
      <c r="G18" s="114">
        <v>799</v>
      </c>
      <c r="H18" s="114">
        <v>805</v>
      </c>
      <c r="I18" s="140">
        <v>725</v>
      </c>
      <c r="J18" s="115">
        <v>72</v>
      </c>
      <c r="K18" s="116">
        <v>9.931034482758621</v>
      </c>
    </row>
    <row r="19" spans="1:255" ht="14.1" customHeight="1" x14ac:dyDescent="0.2">
      <c r="A19" s="306" t="s">
        <v>235</v>
      </c>
      <c r="B19" s="307" t="s">
        <v>236</v>
      </c>
      <c r="C19" s="308"/>
      <c r="D19" s="113">
        <v>0.31628446636060892</v>
      </c>
      <c r="E19" s="115">
        <v>567</v>
      </c>
      <c r="F19" s="114">
        <v>409</v>
      </c>
      <c r="G19" s="114">
        <v>549</v>
      </c>
      <c r="H19" s="114">
        <v>571</v>
      </c>
      <c r="I19" s="140">
        <v>488</v>
      </c>
      <c r="J19" s="115">
        <v>79</v>
      </c>
      <c r="K19" s="116">
        <v>16.188524590163933</v>
      </c>
    </row>
    <row r="20" spans="1:255" ht="14.1" customHeight="1" x14ac:dyDescent="0.2">
      <c r="A20" s="306">
        <v>12</v>
      </c>
      <c r="B20" s="307" t="s">
        <v>237</v>
      </c>
      <c r="C20" s="308"/>
      <c r="D20" s="113">
        <v>0.97451316178480385</v>
      </c>
      <c r="E20" s="115">
        <v>1747</v>
      </c>
      <c r="F20" s="114">
        <v>1748</v>
      </c>
      <c r="G20" s="114">
        <v>1778</v>
      </c>
      <c r="H20" s="114">
        <v>1751</v>
      </c>
      <c r="I20" s="140">
        <v>1690</v>
      </c>
      <c r="J20" s="115">
        <v>57</v>
      </c>
      <c r="K20" s="116">
        <v>3.3727810650887573</v>
      </c>
    </row>
    <row r="21" spans="1:255" ht="14.1" customHeight="1" x14ac:dyDescent="0.2">
      <c r="A21" s="306">
        <v>21</v>
      </c>
      <c r="B21" s="307" t="s">
        <v>238</v>
      </c>
      <c r="C21" s="308"/>
      <c r="D21" s="113">
        <v>0.3028967640807948</v>
      </c>
      <c r="E21" s="115">
        <v>543</v>
      </c>
      <c r="F21" s="114">
        <v>533</v>
      </c>
      <c r="G21" s="114">
        <v>529</v>
      </c>
      <c r="H21" s="114">
        <v>548</v>
      </c>
      <c r="I21" s="140">
        <v>542</v>
      </c>
      <c r="J21" s="115">
        <v>1</v>
      </c>
      <c r="K21" s="116">
        <v>0.18450184501845018</v>
      </c>
    </row>
    <row r="22" spans="1:255" ht="14.1" customHeight="1" x14ac:dyDescent="0.2">
      <c r="A22" s="306">
        <v>22</v>
      </c>
      <c r="B22" s="307" t="s">
        <v>239</v>
      </c>
      <c r="C22" s="308"/>
      <c r="D22" s="113">
        <v>1.9367542631464447</v>
      </c>
      <c r="E22" s="115">
        <v>3472</v>
      </c>
      <c r="F22" s="114">
        <v>3533</v>
      </c>
      <c r="G22" s="114">
        <v>3609</v>
      </c>
      <c r="H22" s="114">
        <v>3580</v>
      </c>
      <c r="I22" s="140">
        <v>3616</v>
      </c>
      <c r="J22" s="115">
        <v>-144</v>
      </c>
      <c r="K22" s="116">
        <v>-3.9823008849557522</v>
      </c>
    </row>
    <row r="23" spans="1:255" ht="14.1" customHeight="1" x14ac:dyDescent="0.2">
      <c r="A23" s="306">
        <v>23</v>
      </c>
      <c r="B23" s="307" t="s">
        <v>240</v>
      </c>
      <c r="C23" s="308"/>
      <c r="D23" s="113">
        <v>0.8456565273415928</v>
      </c>
      <c r="E23" s="115">
        <v>1516</v>
      </c>
      <c r="F23" s="114">
        <v>1504</v>
      </c>
      <c r="G23" s="114">
        <v>1509</v>
      </c>
      <c r="H23" s="114">
        <v>1479</v>
      </c>
      <c r="I23" s="140">
        <v>1488</v>
      </c>
      <c r="J23" s="115">
        <v>28</v>
      </c>
      <c r="K23" s="116">
        <v>1.881720430107527</v>
      </c>
    </row>
    <row r="24" spans="1:255" ht="14.1" customHeight="1" x14ac:dyDescent="0.2">
      <c r="A24" s="306">
        <v>24</v>
      </c>
      <c r="B24" s="307" t="s">
        <v>241</v>
      </c>
      <c r="C24" s="308"/>
      <c r="D24" s="113">
        <v>2.9581243829105981</v>
      </c>
      <c r="E24" s="115">
        <v>5303</v>
      </c>
      <c r="F24" s="114">
        <v>5348</v>
      </c>
      <c r="G24" s="114">
        <v>5421</v>
      </c>
      <c r="H24" s="114">
        <v>5299</v>
      </c>
      <c r="I24" s="140">
        <v>5359</v>
      </c>
      <c r="J24" s="115">
        <v>-56</v>
      </c>
      <c r="K24" s="116">
        <v>-1.044971076693413</v>
      </c>
    </row>
    <row r="25" spans="1:255" ht="14.1" customHeight="1" x14ac:dyDescent="0.2">
      <c r="A25" s="306">
        <v>25</v>
      </c>
      <c r="B25" s="307" t="s">
        <v>242</v>
      </c>
      <c r="C25" s="308"/>
      <c r="D25" s="113">
        <v>4.8558311810742518</v>
      </c>
      <c r="E25" s="115">
        <v>8705</v>
      </c>
      <c r="F25" s="114">
        <v>8765</v>
      </c>
      <c r="G25" s="114">
        <v>8756</v>
      </c>
      <c r="H25" s="114">
        <v>8662</v>
      </c>
      <c r="I25" s="140">
        <v>8687</v>
      </c>
      <c r="J25" s="115">
        <v>18</v>
      </c>
      <c r="K25" s="116">
        <v>0.2072061701392886</v>
      </c>
    </row>
    <row r="26" spans="1:255" ht="14.1" customHeight="1" x14ac:dyDescent="0.2">
      <c r="A26" s="306">
        <v>26</v>
      </c>
      <c r="B26" s="307" t="s">
        <v>243</v>
      </c>
      <c r="C26" s="308"/>
      <c r="D26" s="113">
        <v>2.5743435842225928</v>
      </c>
      <c r="E26" s="115">
        <v>4615</v>
      </c>
      <c r="F26" s="114">
        <v>4693</v>
      </c>
      <c r="G26" s="114">
        <v>4741</v>
      </c>
      <c r="H26" s="114">
        <v>4607</v>
      </c>
      <c r="I26" s="140">
        <v>4661</v>
      </c>
      <c r="J26" s="115">
        <v>-46</v>
      </c>
      <c r="K26" s="116">
        <v>-0.98691267968247154</v>
      </c>
    </row>
    <row r="27" spans="1:255" ht="14.1" customHeight="1" x14ac:dyDescent="0.2">
      <c r="A27" s="306">
        <v>27</v>
      </c>
      <c r="B27" s="307" t="s">
        <v>244</v>
      </c>
      <c r="C27" s="308"/>
      <c r="D27" s="113">
        <v>3.4495646207654418</v>
      </c>
      <c r="E27" s="115">
        <v>6184</v>
      </c>
      <c r="F27" s="114">
        <v>6141</v>
      </c>
      <c r="G27" s="114">
        <v>6154</v>
      </c>
      <c r="H27" s="114">
        <v>6075</v>
      </c>
      <c r="I27" s="140">
        <v>6058</v>
      </c>
      <c r="J27" s="115">
        <v>126</v>
      </c>
      <c r="K27" s="116">
        <v>2.079894354572466</v>
      </c>
    </row>
    <row r="28" spans="1:255" ht="14.1" customHeight="1" x14ac:dyDescent="0.2">
      <c r="A28" s="306">
        <v>28</v>
      </c>
      <c r="B28" s="307" t="s">
        <v>245</v>
      </c>
      <c r="C28" s="308"/>
      <c r="D28" s="113">
        <v>0.17125102499595579</v>
      </c>
      <c r="E28" s="115">
        <v>307</v>
      </c>
      <c r="F28" s="114">
        <v>306</v>
      </c>
      <c r="G28" s="114">
        <v>311</v>
      </c>
      <c r="H28" s="114">
        <v>319</v>
      </c>
      <c r="I28" s="140">
        <v>324</v>
      </c>
      <c r="J28" s="115">
        <v>-17</v>
      </c>
      <c r="K28" s="116">
        <v>-5.2469135802469138</v>
      </c>
    </row>
    <row r="29" spans="1:255" ht="14.1" customHeight="1" x14ac:dyDescent="0.2">
      <c r="A29" s="306">
        <v>29</v>
      </c>
      <c r="B29" s="307" t="s">
        <v>246</v>
      </c>
      <c r="C29" s="308"/>
      <c r="D29" s="113">
        <v>2.4265210382163116</v>
      </c>
      <c r="E29" s="115">
        <v>4350</v>
      </c>
      <c r="F29" s="114">
        <v>4327</v>
      </c>
      <c r="G29" s="114">
        <v>4374</v>
      </c>
      <c r="H29" s="114">
        <v>4355</v>
      </c>
      <c r="I29" s="140">
        <v>4300</v>
      </c>
      <c r="J29" s="115">
        <v>50</v>
      </c>
      <c r="K29" s="116">
        <v>1.1627906976744187</v>
      </c>
    </row>
    <row r="30" spans="1:255" ht="14.1" customHeight="1" x14ac:dyDescent="0.2">
      <c r="A30" s="306" t="s">
        <v>247</v>
      </c>
      <c r="B30" s="307" t="s">
        <v>248</v>
      </c>
      <c r="C30" s="308"/>
      <c r="D30" s="113">
        <v>0.90757465038573315</v>
      </c>
      <c r="E30" s="115">
        <v>1627</v>
      </c>
      <c r="F30" s="114">
        <v>1609</v>
      </c>
      <c r="G30" s="114">
        <v>1627</v>
      </c>
      <c r="H30" s="114">
        <v>1583</v>
      </c>
      <c r="I30" s="140">
        <v>1579</v>
      </c>
      <c r="J30" s="115">
        <v>48</v>
      </c>
      <c r="K30" s="116">
        <v>3.039898670044332</v>
      </c>
    </row>
    <row r="31" spans="1:255" ht="14.1" customHeight="1" x14ac:dyDescent="0.2">
      <c r="A31" s="306" t="s">
        <v>249</v>
      </c>
      <c r="B31" s="307" t="s">
        <v>250</v>
      </c>
      <c r="C31" s="308"/>
      <c r="D31" s="113">
        <v>1.48715059491602</v>
      </c>
      <c r="E31" s="115">
        <v>2666</v>
      </c>
      <c r="F31" s="114">
        <v>2659</v>
      </c>
      <c r="G31" s="114">
        <v>2687</v>
      </c>
      <c r="H31" s="114">
        <v>2715</v>
      </c>
      <c r="I31" s="140">
        <v>2667</v>
      </c>
      <c r="J31" s="115">
        <v>-1</v>
      </c>
      <c r="K31" s="116">
        <v>-3.7495313085864269E-2</v>
      </c>
    </row>
    <row r="32" spans="1:255" ht="14.1" customHeight="1" x14ac:dyDescent="0.2">
      <c r="A32" s="306">
        <v>31</v>
      </c>
      <c r="B32" s="307" t="s">
        <v>251</v>
      </c>
      <c r="C32" s="308"/>
      <c r="D32" s="113">
        <v>0.67161639770400905</v>
      </c>
      <c r="E32" s="115">
        <v>1204</v>
      </c>
      <c r="F32" s="114">
        <v>1197</v>
      </c>
      <c r="G32" s="114">
        <v>1200</v>
      </c>
      <c r="H32" s="114">
        <v>1169</v>
      </c>
      <c r="I32" s="140">
        <v>1149</v>
      </c>
      <c r="J32" s="115">
        <v>55</v>
      </c>
      <c r="K32" s="116">
        <v>4.7867711053089641</v>
      </c>
    </row>
    <row r="33" spans="1:11" ht="14.1" customHeight="1" x14ac:dyDescent="0.2">
      <c r="A33" s="306">
        <v>32</v>
      </c>
      <c r="B33" s="307" t="s">
        <v>252</v>
      </c>
      <c r="C33" s="308"/>
      <c r="D33" s="113">
        <v>1.778890940430303</v>
      </c>
      <c r="E33" s="115">
        <v>3189</v>
      </c>
      <c r="F33" s="114">
        <v>3064</v>
      </c>
      <c r="G33" s="114">
        <v>3165</v>
      </c>
      <c r="H33" s="114">
        <v>3149</v>
      </c>
      <c r="I33" s="140">
        <v>3152</v>
      </c>
      <c r="J33" s="115">
        <v>37</v>
      </c>
      <c r="K33" s="116">
        <v>1.1738578680203047</v>
      </c>
    </row>
    <row r="34" spans="1:11" ht="14.1" customHeight="1" x14ac:dyDescent="0.2">
      <c r="A34" s="306">
        <v>33</v>
      </c>
      <c r="B34" s="307" t="s">
        <v>253</v>
      </c>
      <c r="C34" s="308"/>
      <c r="D34" s="113">
        <v>1.1524580379206668</v>
      </c>
      <c r="E34" s="115">
        <v>2066</v>
      </c>
      <c r="F34" s="114">
        <v>2062</v>
      </c>
      <c r="G34" s="114">
        <v>2153</v>
      </c>
      <c r="H34" s="114">
        <v>2123</v>
      </c>
      <c r="I34" s="140">
        <v>2077</v>
      </c>
      <c r="J34" s="115">
        <v>-11</v>
      </c>
      <c r="K34" s="116">
        <v>-0.52961001444390954</v>
      </c>
    </row>
    <row r="35" spans="1:11" ht="14.1" customHeight="1" x14ac:dyDescent="0.2">
      <c r="A35" s="306">
        <v>34</v>
      </c>
      <c r="B35" s="307" t="s">
        <v>254</v>
      </c>
      <c r="C35" s="308"/>
      <c r="D35" s="113">
        <v>2.0711891068729118</v>
      </c>
      <c r="E35" s="115">
        <v>3713</v>
      </c>
      <c r="F35" s="114">
        <v>3706</v>
      </c>
      <c r="G35" s="114">
        <v>3709</v>
      </c>
      <c r="H35" s="114">
        <v>3603</v>
      </c>
      <c r="I35" s="140">
        <v>3626</v>
      </c>
      <c r="J35" s="115">
        <v>87</v>
      </c>
      <c r="K35" s="116">
        <v>2.3993381136238279</v>
      </c>
    </row>
    <row r="36" spans="1:11" ht="14.1" customHeight="1" x14ac:dyDescent="0.2">
      <c r="A36" s="306">
        <v>41</v>
      </c>
      <c r="B36" s="307" t="s">
        <v>255</v>
      </c>
      <c r="C36" s="308"/>
      <c r="D36" s="113">
        <v>1.7325918033792791</v>
      </c>
      <c r="E36" s="115">
        <v>3106</v>
      </c>
      <c r="F36" s="114">
        <v>3087</v>
      </c>
      <c r="G36" s="114">
        <v>3084</v>
      </c>
      <c r="H36" s="114">
        <v>3051</v>
      </c>
      <c r="I36" s="140">
        <v>3037</v>
      </c>
      <c r="J36" s="115">
        <v>69</v>
      </c>
      <c r="K36" s="116">
        <v>2.2719789265722752</v>
      </c>
    </row>
    <row r="37" spans="1:11" ht="14.1" customHeight="1" x14ac:dyDescent="0.2">
      <c r="A37" s="306">
        <v>42</v>
      </c>
      <c r="B37" s="307" t="s">
        <v>256</v>
      </c>
      <c r="C37" s="308"/>
      <c r="D37" s="113">
        <v>0.15061165064790902</v>
      </c>
      <c r="E37" s="115">
        <v>270</v>
      </c>
      <c r="F37" s="114">
        <v>269</v>
      </c>
      <c r="G37" s="114">
        <v>270</v>
      </c>
      <c r="H37" s="114">
        <v>272</v>
      </c>
      <c r="I37" s="140">
        <v>262</v>
      </c>
      <c r="J37" s="115">
        <v>8</v>
      </c>
      <c r="K37" s="116">
        <v>3.053435114503817</v>
      </c>
    </row>
    <row r="38" spans="1:11" ht="14.1" customHeight="1" x14ac:dyDescent="0.2">
      <c r="A38" s="306">
        <v>43</v>
      </c>
      <c r="B38" s="307" t="s">
        <v>257</v>
      </c>
      <c r="C38" s="308"/>
      <c r="D38" s="113">
        <v>11.513423960640155</v>
      </c>
      <c r="E38" s="115">
        <v>20640</v>
      </c>
      <c r="F38" s="114">
        <v>20439</v>
      </c>
      <c r="G38" s="114">
        <v>20307</v>
      </c>
      <c r="H38" s="114">
        <v>19935</v>
      </c>
      <c r="I38" s="140">
        <v>19820</v>
      </c>
      <c r="J38" s="115">
        <v>820</v>
      </c>
      <c r="K38" s="116">
        <v>4.1372351160443994</v>
      </c>
    </row>
    <row r="39" spans="1:11" ht="14.1" customHeight="1" x14ac:dyDescent="0.2">
      <c r="A39" s="306">
        <v>51</v>
      </c>
      <c r="B39" s="307" t="s">
        <v>258</v>
      </c>
      <c r="C39" s="308"/>
      <c r="D39" s="113">
        <v>5.7706575035282173</v>
      </c>
      <c r="E39" s="115">
        <v>10345</v>
      </c>
      <c r="F39" s="114">
        <v>10356</v>
      </c>
      <c r="G39" s="114">
        <v>10383</v>
      </c>
      <c r="H39" s="114">
        <v>10250</v>
      </c>
      <c r="I39" s="140">
        <v>10354</v>
      </c>
      <c r="J39" s="115">
        <v>-9</v>
      </c>
      <c r="K39" s="116">
        <v>-8.6922928336874636E-2</v>
      </c>
    </row>
    <row r="40" spans="1:11" ht="14.1" customHeight="1" x14ac:dyDescent="0.2">
      <c r="A40" s="306" t="s">
        <v>259</v>
      </c>
      <c r="B40" s="307" t="s">
        <v>260</v>
      </c>
      <c r="C40" s="308"/>
      <c r="D40" s="113">
        <v>5.1615170497966743</v>
      </c>
      <c r="E40" s="115">
        <v>9253</v>
      </c>
      <c r="F40" s="114">
        <v>9269</v>
      </c>
      <c r="G40" s="114">
        <v>9309</v>
      </c>
      <c r="H40" s="114">
        <v>9228</v>
      </c>
      <c r="I40" s="140">
        <v>9342</v>
      </c>
      <c r="J40" s="115">
        <v>-89</v>
      </c>
      <c r="K40" s="116">
        <v>-0.95268679083707986</v>
      </c>
    </row>
    <row r="41" spans="1:11" ht="14.1" customHeight="1" x14ac:dyDescent="0.2">
      <c r="A41" s="306"/>
      <c r="B41" s="307" t="s">
        <v>261</v>
      </c>
      <c r="C41" s="308"/>
      <c r="D41" s="113">
        <v>4.3699691525026632</v>
      </c>
      <c r="E41" s="115">
        <v>7834</v>
      </c>
      <c r="F41" s="114">
        <v>7823</v>
      </c>
      <c r="G41" s="114">
        <v>7882</v>
      </c>
      <c r="H41" s="114">
        <v>7855</v>
      </c>
      <c r="I41" s="140">
        <v>7905</v>
      </c>
      <c r="J41" s="115">
        <v>-71</v>
      </c>
      <c r="K41" s="116">
        <v>-0.89816571790006328</v>
      </c>
    </row>
    <row r="42" spans="1:11" ht="14.1" customHeight="1" x14ac:dyDescent="0.2">
      <c r="A42" s="306">
        <v>52</v>
      </c>
      <c r="B42" s="307" t="s">
        <v>262</v>
      </c>
      <c r="C42" s="308"/>
      <c r="D42" s="113">
        <v>2.7918937462695728</v>
      </c>
      <c r="E42" s="115">
        <v>5005</v>
      </c>
      <c r="F42" s="114">
        <v>4941</v>
      </c>
      <c r="G42" s="114">
        <v>5061</v>
      </c>
      <c r="H42" s="114">
        <v>5047</v>
      </c>
      <c r="I42" s="140">
        <v>5111</v>
      </c>
      <c r="J42" s="115">
        <v>-106</v>
      </c>
      <c r="K42" s="116">
        <v>-2.0739581295245548</v>
      </c>
    </row>
    <row r="43" spans="1:11" ht="14.1" customHeight="1" x14ac:dyDescent="0.2">
      <c r="A43" s="306" t="s">
        <v>263</v>
      </c>
      <c r="B43" s="307" t="s">
        <v>264</v>
      </c>
      <c r="C43" s="308"/>
      <c r="D43" s="113">
        <v>2.3249976292610546</v>
      </c>
      <c r="E43" s="115">
        <v>4168</v>
      </c>
      <c r="F43" s="114">
        <v>4112</v>
      </c>
      <c r="G43" s="114">
        <v>4209</v>
      </c>
      <c r="H43" s="114">
        <v>4182</v>
      </c>
      <c r="I43" s="140">
        <v>4244</v>
      </c>
      <c r="J43" s="115">
        <v>-76</v>
      </c>
      <c r="K43" s="116">
        <v>-1.7907634307257305</v>
      </c>
    </row>
    <row r="44" spans="1:11" ht="14.1" customHeight="1" x14ac:dyDescent="0.2">
      <c r="A44" s="306">
        <v>53</v>
      </c>
      <c r="B44" s="307" t="s">
        <v>265</v>
      </c>
      <c r="C44" s="308"/>
      <c r="D44" s="113">
        <v>0.58905890031182195</v>
      </c>
      <c r="E44" s="115">
        <v>1056</v>
      </c>
      <c r="F44" s="114">
        <v>1027</v>
      </c>
      <c r="G44" s="114">
        <v>1049</v>
      </c>
      <c r="H44" s="114">
        <v>1025</v>
      </c>
      <c r="I44" s="140">
        <v>1010</v>
      </c>
      <c r="J44" s="115">
        <v>46</v>
      </c>
      <c r="K44" s="116">
        <v>4.5544554455445541</v>
      </c>
    </row>
    <row r="45" spans="1:11" ht="14.1" customHeight="1" x14ac:dyDescent="0.2">
      <c r="A45" s="306" t="s">
        <v>266</v>
      </c>
      <c r="B45" s="307" t="s">
        <v>267</v>
      </c>
      <c r="C45" s="308"/>
      <c r="D45" s="113">
        <v>0.54778015161572835</v>
      </c>
      <c r="E45" s="115">
        <v>982</v>
      </c>
      <c r="F45" s="114">
        <v>955</v>
      </c>
      <c r="G45" s="114">
        <v>977</v>
      </c>
      <c r="H45" s="114">
        <v>957</v>
      </c>
      <c r="I45" s="140">
        <v>942</v>
      </c>
      <c r="J45" s="115">
        <v>40</v>
      </c>
      <c r="K45" s="116">
        <v>4.2462845010615711</v>
      </c>
    </row>
    <row r="46" spans="1:11" ht="14.1" customHeight="1" x14ac:dyDescent="0.2">
      <c r="A46" s="306">
        <v>54</v>
      </c>
      <c r="B46" s="307" t="s">
        <v>268</v>
      </c>
      <c r="C46" s="308"/>
      <c r="D46" s="113">
        <v>2.2329571760873326</v>
      </c>
      <c r="E46" s="115">
        <v>4003</v>
      </c>
      <c r="F46" s="114">
        <v>3946</v>
      </c>
      <c r="G46" s="114">
        <v>3951</v>
      </c>
      <c r="H46" s="114">
        <v>3965</v>
      </c>
      <c r="I46" s="140">
        <v>3912</v>
      </c>
      <c r="J46" s="115">
        <v>91</v>
      </c>
      <c r="K46" s="116">
        <v>2.3261758691206542</v>
      </c>
    </row>
    <row r="47" spans="1:11" ht="14.1" customHeight="1" x14ac:dyDescent="0.2">
      <c r="A47" s="306">
        <v>61</v>
      </c>
      <c r="B47" s="307" t="s">
        <v>269</v>
      </c>
      <c r="C47" s="308"/>
      <c r="D47" s="113">
        <v>3.2833339841244165</v>
      </c>
      <c r="E47" s="115">
        <v>5886</v>
      </c>
      <c r="F47" s="114">
        <v>5888</v>
      </c>
      <c r="G47" s="114">
        <v>5865</v>
      </c>
      <c r="H47" s="114">
        <v>5711</v>
      </c>
      <c r="I47" s="140">
        <v>5711</v>
      </c>
      <c r="J47" s="115">
        <v>175</v>
      </c>
      <c r="K47" s="116">
        <v>3.0642619506216073</v>
      </c>
    </row>
    <row r="48" spans="1:11" ht="14.1" customHeight="1" x14ac:dyDescent="0.2">
      <c r="A48" s="306">
        <v>62</v>
      </c>
      <c r="B48" s="307" t="s">
        <v>270</v>
      </c>
      <c r="C48" s="308"/>
      <c r="D48" s="113">
        <v>6.8349798347734412</v>
      </c>
      <c r="E48" s="115">
        <v>12253</v>
      </c>
      <c r="F48" s="114">
        <v>12034</v>
      </c>
      <c r="G48" s="114">
        <v>12230</v>
      </c>
      <c r="H48" s="114">
        <v>12162</v>
      </c>
      <c r="I48" s="140">
        <v>12100</v>
      </c>
      <c r="J48" s="115">
        <v>153</v>
      </c>
      <c r="K48" s="116">
        <v>1.2644628099173554</v>
      </c>
    </row>
    <row r="49" spans="1:11" ht="14.1" customHeight="1" x14ac:dyDescent="0.2">
      <c r="A49" s="306">
        <v>63</v>
      </c>
      <c r="B49" s="307" t="s">
        <v>271</v>
      </c>
      <c r="C49" s="308"/>
      <c r="D49" s="113">
        <v>1.8748361401023044</v>
      </c>
      <c r="E49" s="115">
        <v>3361</v>
      </c>
      <c r="F49" s="114">
        <v>3438</v>
      </c>
      <c r="G49" s="114">
        <v>3403</v>
      </c>
      <c r="H49" s="114">
        <v>3441</v>
      </c>
      <c r="I49" s="140">
        <v>3366</v>
      </c>
      <c r="J49" s="115">
        <v>-5</v>
      </c>
      <c r="K49" s="116">
        <v>-0.14854426619132502</v>
      </c>
    </row>
    <row r="50" spans="1:11" ht="14.1" customHeight="1" x14ac:dyDescent="0.2">
      <c r="A50" s="306" t="s">
        <v>272</v>
      </c>
      <c r="B50" s="307" t="s">
        <v>273</v>
      </c>
      <c r="C50" s="308"/>
      <c r="D50" s="113">
        <v>0.3982841428244705</v>
      </c>
      <c r="E50" s="115">
        <v>714</v>
      </c>
      <c r="F50" s="114">
        <v>736</v>
      </c>
      <c r="G50" s="114">
        <v>726</v>
      </c>
      <c r="H50" s="114">
        <v>709</v>
      </c>
      <c r="I50" s="140">
        <v>707</v>
      </c>
      <c r="J50" s="115">
        <v>7</v>
      </c>
      <c r="K50" s="116">
        <v>0.99009900990099009</v>
      </c>
    </row>
    <row r="51" spans="1:11" ht="14.1" customHeight="1" x14ac:dyDescent="0.2">
      <c r="A51" s="306" t="s">
        <v>274</v>
      </c>
      <c r="B51" s="307" t="s">
        <v>275</v>
      </c>
      <c r="C51" s="308"/>
      <c r="D51" s="113">
        <v>1.2054510261115976</v>
      </c>
      <c r="E51" s="115">
        <v>2161</v>
      </c>
      <c r="F51" s="114">
        <v>2214</v>
      </c>
      <c r="G51" s="114">
        <v>2197</v>
      </c>
      <c r="H51" s="114">
        <v>2249</v>
      </c>
      <c r="I51" s="140">
        <v>2191</v>
      </c>
      <c r="J51" s="115">
        <v>-30</v>
      </c>
      <c r="K51" s="116">
        <v>-1.3692377909630307</v>
      </c>
    </row>
    <row r="52" spans="1:11" ht="14.1" customHeight="1" x14ac:dyDescent="0.2">
      <c r="A52" s="306">
        <v>71</v>
      </c>
      <c r="B52" s="307" t="s">
        <v>276</v>
      </c>
      <c r="C52" s="308"/>
      <c r="D52" s="113">
        <v>12.210142300118816</v>
      </c>
      <c r="E52" s="115">
        <v>21889</v>
      </c>
      <c r="F52" s="114">
        <v>21847</v>
      </c>
      <c r="G52" s="114">
        <v>21845</v>
      </c>
      <c r="H52" s="114">
        <v>21619</v>
      </c>
      <c r="I52" s="140">
        <v>21648</v>
      </c>
      <c r="J52" s="115">
        <v>241</v>
      </c>
      <c r="K52" s="116">
        <v>1.1132668144863267</v>
      </c>
    </row>
    <row r="53" spans="1:11" ht="14.1" customHeight="1" x14ac:dyDescent="0.2">
      <c r="A53" s="306" t="s">
        <v>277</v>
      </c>
      <c r="B53" s="307" t="s">
        <v>278</v>
      </c>
      <c r="C53" s="308"/>
      <c r="D53" s="113">
        <v>4.3337107921614999</v>
      </c>
      <c r="E53" s="115">
        <v>7769</v>
      </c>
      <c r="F53" s="114">
        <v>7738</v>
      </c>
      <c r="G53" s="114">
        <v>7764</v>
      </c>
      <c r="H53" s="114">
        <v>7600</v>
      </c>
      <c r="I53" s="140">
        <v>7629</v>
      </c>
      <c r="J53" s="115">
        <v>140</v>
      </c>
      <c r="K53" s="116">
        <v>1.8351028968410015</v>
      </c>
    </row>
    <row r="54" spans="1:11" ht="14.1" customHeight="1" x14ac:dyDescent="0.2">
      <c r="A54" s="306" t="s">
        <v>279</v>
      </c>
      <c r="B54" s="307" t="s">
        <v>280</v>
      </c>
      <c r="C54" s="308"/>
      <c r="D54" s="113">
        <v>6.6743274074156718</v>
      </c>
      <c r="E54" s="115">
        <v>11965</v>
      </c>
      <c r="F54" s="114">
        <v>11960</v>
      </c>
      <c r="G54" s="114">
        <v>11926</v>
      </c>
      <c r="H54" s="114">
        <v>11867</v>
      </c>
      <c r="I54" s="140">
        <v>11878</v>
      </c>
      <c r="J54" s="115">
        <v>87</v>
      </c>
      <c r="K54" s="116">
        <v>0.73244653982151875</v>
      </c>
    </row>
    <row r="55" spans="1:11" ht="14.1" customHeight="1" x14ac:dyDescent="0.2">
      <c r="A55" s="306">
        <v>72</v>
      </c>
      <c r="B55" s="307" t="s">
        <v>281</v>
      </c>
      <c r="C55" s="308"/>
      <c r="D55" s="113">
        <v>3.4819182346083259</v>
      </c>
      <c r="E55" s="115">
        <v>6242</v>
      </c>
      <c r="F55" s="114">
        <v>6295</v>
      </c>
      <c r="G55" s="114">
        <v>6310</v>
      </c>
      <c r="H55" s="114">
        <v>6165</v>
      </c>
      <c r="I55" s="140">
        <v>6194</v>
      </c>
      <c r="J55" s="115">
        <v>48</v>
      </c>
      <c r="K55" s="116">
        <v>0.77494349370358406</v>
      </c>
    </row>
    <row r="56" spans="1:11" ht="14.1" customHeight="1" x14ac:dyDescent="0.2">
      <c r="A56" s="306" t="s">
        <v>282</v>
      </c>
      <c r="B56" s="307" t="s">
        <v>283</v>
      </c>
      <c r="C56" s="308"/>
      <c r="D56" s="113">
        <v>1.4720894298512293</v>
      </c>
      <c r="E56" s="115">
        <v>2639</v>
      </c>
      <c r="F56" s="114">
        <v>2677</v>
      </c>
      <c r="G56" s="114">
        <v>2695</v>
      </c>
      <c r="H56" s="114">
        <v>2616</v>
      </c>
      <c r="I56" s="140">
        <v>2650</v>
      </c>
      <c r="J56" s="115">
        <v>-11</v>
      </c>
      <c r="K56" s="116">
        <v>-0.41509433962264153</v>
      </c>
    </row>
    <row r="57" spans="1:11" ht="14.1" customHeight="1" x14ac:dyDescent="0.2">
      <c r="A57" s="306" t="s">
        <v>284</v>
      </c>
      <c r="B57" s="307" t="s">
        <v>285</v>
      </c>
      <c r="C57" s="308"/>
      <c r="D57" s="113">
        <v>1.4536813392164847</v>
      </c>
      <c r="E57" s="115">
        <v>2606</v>
      </c>
      <c r="F57" s="114">
        <v>2613</v>
      </c>
      <c r="G57" s="114">
        <v>2614</v>
      </c>
      <c r="H57" s="114">
        <v>2582</v>
      </c>
      <c r="I57" s="140">
        <v>2573</v>
      </c>
      <c r="J57" s="115">
        <v>33</v>
      </c>
      <c r="K57" s="116">
        <v>1.2825495530509132</v>
      </c>
    </row>
    <row r="58" spans="1:11" ht="14.1" customHeight="1" x14ac:dyDescent="0.2">
      <c r="A58" s="306">
        <v>73</v>
      </c>
      <c r="B58" s="307" t="s">
        <v>286</v>
      </c>
      <c r="C58" s="308"/>
      <c r="D58" s="113">
        <v>2.0873659137943537</v>
      </c>
      <c r="E58" s="115">
        <v>3742</v>
      </c>
      <c r="F58" s="114">
        <v>3706</v>
      </c>
      <c r="G58" s="114">
        <v>3681</v>
      </c>
      <c r="H58" s="114">
        <v>3581</v>
      </c>
      <c r="I58" s="140">
        <v>3567</v>
      </c>
      <c r="J58" s="115">
        <v>175</v>
      </c>
      <c r="K58" s="116">
        <v>4.9060835435940566</v>
      </c>
    </row>
    <row r="59" spans="1:11" ht="14.1" customHeight="1" x14ac:dyDescent="0.2">
      <c r="A59" s="306" t="s">
        <v>287</v>
      </c>
      <c r="B59" s="307" t="s">
        <v>288</v>
      </c>
      <c r="C59" s="308"/>
      <c r="D59" s="113">
        <v>1.7063742197479765</v>
      </c>
      <c r="E59" s="115">
        <v>3059</v>
      </c>
      <c r="F59" s="114">
        <v>3020</v>
      </c>
      <c r="G59" s="114">
        <v>2995</v>
      </c>
      <c r="H59" s="114">
        <v>2911</v>
      </c>
      <c r="I59" s="140">
        <v>2905</v>
      </c>
      <c r="J59" s="115">
        <v>154</v>
      </c>
      <c r="K59" s="116">
        <v>5.3012048192771086</v>
      </c>
    </row>
    <row r="60" spans="1:11" ht="14.1" customHeight="1" x14ac:dyDescent="0.2">
      <c r="A60" s="306">
        <v>81</v>
      </c>
      <c r="B60" s="307" t="s">
        <v>289</v>
      </c>
      <c r="C60" s="308"/>
      <c r="D60" s="113">
        <v>6.9649521110733028</v>
      </c>
      <c r="E60" s="115">
        <v>12486</v>
      </c>
      <c r="F60" s="114">
        <v>12537</v>
      </c>
      <c r="G60" s="114">
        <v>12461</v>
      </c>
      <c r="H60" s="114">
        <v>12179</v>
      </c>
      <c r="I60" s="140">
        <v>12296</v>
      </c>
      <c r="J60" s="115">
        <v>190</v>
      </c>
      <c r="K60" s="116">
        <v>1.5452179570592062</v>
      </c>
    </row>
    <row r="61" spans="1:11" ht="14.1" customHeight="1" x14ac:dyDescent="0.2">
      <c r="A61" s="306" t="s">
        <v>290</v>
      </c>
      <c r="B61" s="307" t="s">
        <v>291</v>
      </c>
      <c r="C61" s="308"/>
      <c r="D61" s="113">
        <v>2.2803719549950077</v>
      </c>
      <c r="E61" s="115">
        <v>4088</v>
      </c>
      <c r="F61" s="114">
        <v>4094</v>
      </c>
      <c r="G61" s="114">
        <v>4130</v>
      </c>
      <c r="H61" s="114">
        <v>4007</v>
      </c>
      <c r="I61" s="140">
        <v>4060</v>
      </c>
      <c r="J61" s="115">
        <v>28</v>
      </c>
      <c r="K61" s="116">
        <v>0.68965517241379315</v>
      </c>
    </row>
    <row r="62" spans="1:11" ht="14.1" customHeight="1" x14ac:dyDescent="0.2">
      <c r="A62" s="306" t="s">
        <v>292</v>
      </c>
      <c r="B62" s="307" t="s">
        <v>293</v>
      </c>
      <c r="C62" s="308"/>
      <c r="D62" s="113">
        <v>2.3902626778751483</v>
      </c>
      <c r="E62" s="115">
        <v>4285</v>
      </c>
      <c r="F62" s="114">
        <v>4270</v>
      </c>
      <c r="G62" s="114">
        <v>4197</v>
      </c>
      <c r="H62" s="114">
        <v>4102</v>
      </c>
      <c r="I62" s="140">
        <v>4076</v>
      </c>
      <c r="J62" s="115">
        <v>209</v>
      </c>
      <c r="K62" s="116">
        <v>5.1275760549558393</v>
      </c>
    </row>
    <row r="63" spans="1:11" ht="14.1" customHeight="1" x14ac:dyDescent="0.2">
      <c r="A63" s="306"/>
      <c r="B63" s="307" t="s">
        <v>294</v>
      </c>
      <c r="C63" s="308"/>
      <c r="D63" s="113">
        <v>2.1788485460397502</v>
      </c>
      <c r="E63" s="115">
        <v>3906</v>
      </c>
      <c r="F63" s="114">
        <v>3895</v>
      </c>
      <c r="G63" s="114">
        <v>3840</v>
      </c>
      <c r="H63" s="114">
        <v>3760</v>
      </c>
      <c r="I63" s="140">
        <v>3741</v>
      </c>
      <c r="J63" s="115">
        <v>165</v>
      </c>
      <c r="K63" s="116">
        <v>4.4105854049719326</v>
      </c>
    </row>
    <row r="64" spans="1:11" ht="14.1" customHeight="1" x14ac:dyDescent="0.2">
      <c r="A64" s="306" t="s">
        <v>295</v>
      </c>
      <c r="B64" s="307" t="s">
        <v>296</v>
      </c>
      <c r="C64" s="308"/>
      <c r="D64" s="113">
        <v>0.63201111179289227</v>
      </c>
      <c r="E64" s="115">
        <v>1133</v>
      </c>
      <c r="F64" s="114">
        <v>1136</v>
      </c>
      <c r="G64" s="114">
        <v>1110</v>
      </c>
      <c r="H64" s="114">
        <v>1075</v>
      </c>
      <c r="I64" s="140">
        <v>1084</v>
      </c>
      <c r="J64" s="115">
        <v>49</v>
      </c>
      <c r="K64" s="116">
        <v>4.5202952029520294</v>
      </c>
    </row>
    <row r="65" spans="1:11" ht="14.1" customHeight="1" x14ac:dyDescent="0.2">
      <c r="A65" s="306" t="s">
        <v>297</v>
      </c>
      <c r="B65" s="307" t="s">
        <v>298</v>
      </c>
      <c r="C65" s="308"/>
      <c r="D65" s="113">
        <v>0.67998371162889293</v>
      </c>
      <c r="E65" s="115">
        <v>1219</v>
      </c>
      <c r="F65" s="114">
        <v>1216</v>
      </c>
      <c r="G65" s="114">
        <v>1205</v>
      </c>
      <c r="H65" s="114">
        <v>1215</v>
      </c>
      <c r="I65" s="140">
        <v>1215</v>
      </c>
      <c r="J65" s="115">
        <v>4</v>
      </c>
      <c r="K65" s="116">
        <v>0.32921810699588477</v>
      </c>
    </row>
    <row r="66" spans="1:11" ht="14.1" customHeight="1" x14ac:dyDescent="0.2">
      <c r="A66" s="306">
        <v>82</v>
      </c>
      <c r="B66" s="307" t="s">
        <v>299</v>
      </c>
      <c r="C66" s="308"/>
      <c r="D66" s="113">
        <v>2.8828185575866434</v>
      </c>
      <c r="E66" s="115">
        <v>5168</v>
      </c>
      <c r="F66" s="114">
        <v>5234</v>
      </c>
      <c r="G66" s="114">
        <v>5164</v>
      </c>
      <c r="H66" s="114">
        <v>5128</v>
      </c>
      <c r="I66" s="140">
        <v>5109</v>
      </c>
      <c r="J66" s="115">
        <v>59</v>
      </c>
      <c r="K66" s="116">
        <v>1.1548248189469563</v>
      </c>
    </row>
    <row r="67" spans="1:11" ht="14.1" customHeight="1" x14ac:dyDescent="0.2">
      <c r="A67" s="306" t="s">
        <v>300</v>
      </c>
      <c r="B67" s="307" t="s">
        <v>301</v>
      </c>
      <c r="C67" s="308"/>
      <c r="D67" s="113">
        <v>1.8731626773173276</v>
      </c>
      <c r="E67" s="115">
        <v>3358</v>
      </c>
      <c r="F67" s="114">
        <v>3382</v>
      </c>
      <c r="G67" s="114">
        <v>3313</v>
      </c>
      <c r="H67" s="114">
        <v>3308</v>
      </c>
      <c r="I67" s="140">
        <v>3300</v>
      </c>
      <c r="J67" s="115">
        <v>58</v>
      </c>
      <c r="K67" s="116">
        <v>1.7575757575757576</v>
      </c>
    </row>
    <row r="68" spans="1:11" ht="14.1" customHeight="1" x14ac:dyDescent="0.2">
      <c r="A68" s="306" t="s">
        <v>302</v>
      </c>
      <c r="B68" s="307" t="s">
        <v>303</v>
      </c>
      <c r="C68" s="308"/>
      <c r="D68" s="113">
        <v>0.53606591212089094</v>
      </c>
      <c r="E68" s="115">
        <v>961</v>
      </c>
      <c r="F68" s="114">
        <v>993</v>
      </c>
      <c r="G68" s="114">
        <v>984</v>
      </c>
      <c r="H68" s="114">
        <v>949</v>
      </c>
      <c r="I68" s="140">
        <v>945</v>
      </c>
      <c r="J68" s="115">
        <v>16</v>
      </c>
      <c r="K68" s="116">
        <v>1.693121693121693</v>
      </c>
    </row>
    <row r="69" spans="1:11" ht="14.1" customHeight="1" x14ac:dyDescent="0.2">
      <c r="A69" s="306">
        <v>83</v>
      </c>
      <c r="B69" s="307" t="s">
        <v>304</v>
      </c>
      <c r="C69" s="308"/>
      <c r="D69" s="113">
        <v>5.9870920237185459</v>
      </c>
      <c r="E69" s="115">
        <v>10733</v>
      </c>
      <c r="F69" s="114">
        <v>10719</v>
      </c>
      <c r="G69" s="114">
        <v>10590</v>
      </c>
      <c r="H69" s="114">
        <v>10214</v>
      </c>
      <c r="I69" s="140">
        <v>10164</v>
      </c>
      <c r="J69" s="115">
        <v>569</v>
      </c>
      <c r="K69" s="116">
        <v>5.5981896890987803</v>
      </c>
    </row>
    <row r="70" spans="1:11" ht="14.1" customHeight="1" x14ac:dyDescent="0.2">
      <c r="A70" s="306" t="s">
        <v>305</v>
      </c>
      <c r="B70" s="307" t="s">
        <v>306</v>
      </c>
      <c r="C70" s="308"/>
      <c r="D70" s="113">
        <v>5.0895581500426736</v>
      </c>
      <c r="E70" s="115">
        <v>9124</v>
      </c>
      <c r="F70" s="114">
        <v>9130</v>
      </c>
      <c r="G70" s="114">
        <v>8996</v>
      </c>
      <c r="H70" s="114">
        <v>8638</v>
      </c>
      <c r="I70" s="140">
        <v>8603</v>
      </c>
      <c r="J70" s="115">
        <v>521</v>
      </c>
      <c r="K70" s="116">
        <v>6.0560269673369751</v>
      </c>
    </row>
    <row r="71" spans="1:11" ht="14.1" customHeight="1" x14ac:dyDescent="0.2">
      <c r="A71" s="306"/>
      <c r="B71" s="307" t="s">
        <v>307</v>
      </c>
      <c r="C71" s="308"/>
      <c r="D71" s="113">
        <v>3.5477411041507456</v>
      </c>
      <c r="E71" s="115">
        <v>6360</v>
      </c>
      <c r="F71" s="114">
        <v>6368</v>
      </c>
      <c r="G71" s="114">
        <v>6293</v>
      </c>
      <c r="H71" s="114">
        <v>6051</v>
      </c>
      <c r="I71" s="140">
        <v>6042</v>
      </c>
      <c r="J71" s="115">
        <v>318</v>
      </c>
      <c r="K71" s="116">
        <v>5.2631578947368425</v>
      </c>
    </row>
    <row r="72" spans="1:11" ht="14.1" customHeight="1" x14ac:dyDescent="0.2">
      <c r="A72" s="306">
        <v>84</v>
      </c>
      <c r="B72" s="307" t="s">
        <v>308</v>
      </c>
      <c r="C72" s="308"/>
      <c r="D72" s="113">
        <v>0.99180561056289707</v>
      </c>
      <c r="E72" s="115">
        <v>1778</v>
      </c>
      <c r="F72" s="114">
        <v>1736</v>
      </c>
      <c r="G72" s="114">
        <v>1692</v>
      </c>
      <c r="H72" s="114">
        <v>1771</v>
      </c>
      <c r="I72" s="140">
        <v>1756</v>
      </c>
      <c r="J72" s="115">
        <v>22</v>
      </c>
      <c r="K72" s="116">
        <v>1.2528473804100229</v>
      </c>
    </row>
    <row r="73" spans="1:11" ht="14.1" customHeight="1" x14ac:dyDescent="0.2">
      <c r="A73" s="306" t="s">
        <v>309</v>
      </c>
      <c r="B73" s="307" t="s">
        <v>310</v>
      </c>
      <c r="C73" s="308"/>
      <c r="D73" s="113">
        <v>0.28393085251772476</v>
      </c>
      <c r="E73" s="115">
        <v>509</v>
      </c>
      <c r="F73" s="114">
        <v>480</v>
      </c>
      <c r="G73" s="114">
        <v>463</v>
      </c>
      <c r="H73" s="114">
        <v>527</v>
      </c>
      <c r="I73" s="140">
        <v>523</v>
      </c>
      <c r="J73" s="115">
        <v>-14</v>
      </c>
      <c r="K73" s="116">
        <v>-2.676864244741874</v>
      </c>
    </row>
    <row r="74" spans="1:11" ht="14.1" customHeight="1" x14ac:dyDescent="0.2">
      <c r="A74" s="306" t="s">
        <v>311</v>
      </c>
      <c r="B74" s="307" t="s">
        <v>312</v>
      </c>
      <c r="C74" s="308"/>
      <c r="D74" s="113">
        <v>0.21810798297530526</v>
      </c>
      <c r="E74" s="115">
        <v>391</v>
      </c>
      <c r="F74" s="114">
        <v>390</v>
      </c>
      <c r="G74" s="114">
        <v>383</v>
      </c>
      <c r="H74" s="114">
        <v>403</v>
      </c>
      <c r="I74" s="140">
        <v>396</v>
      </c>
      <c r="J74" s="115">
        <v>-5</v>
      </c>
      <c r="K74" s="116">
        <v>-1.2626262626262625</v>
      </c>
    </row>
    <row r="75" spans="1:11" ht="14.1" customHeight="1" x14ac:dyDescent="0.2">
      <c r="A75" s="306" t="s">
        <v>313</v>
      </c>
      <c r="B75" s="307" t="s">
        <v>314</v>
      </c>
      <c r="C75" s="308"/>
      <c r="D75" s="113">
        <v>2.2870658061349147E-2</v>
      </c>
      <c r="E75" s="115">
        <v>41</v>
      </c>
      <c r="F75" s="114">
        <v>38</v>
      </c>
      <c r="G75" s="114">
        <v>37</v>
      </c>
      <c r="H75" s="114">
        <v>35</v>
      </c>
      <c r="I75" s="140">
        <v>37</v>
      </c>
      <c r="J75" s="115">
        <v>4</v>
      </c>
      <c r="K75" s="116">
        <v>10.810810810810811</v>
      </c>
    </row>
    <row r="76" spans="1:11" ht="14.1" customHeight="1" x14ac:dyDescent="0.2">
      <c r="A76" s="306">
        <v>91</v>
      </c>
      <c r="B76" s="307" t="s">
        <v>315</v>
      </c>
      <c r="C76" s="308"/>
      <c r="D76" s="113">
        <v>0.14224433672302517</v>
      </c>
      <c r="E76" s="115">
        <v>255</v>
      </c>
      <c r="F76" s="114">
        <v>253</v>
      </c>
      <c r="G76" s="114">
        <v>250</v>
      </c>
      <c r="H76" s="114">
        <v>252</v>
      </c>
      <c r="I76" s="140">
        <v>242</v>
      </c>
      <c r="J76" s="115">
        <v>13</v>
      </c>
      <c r="K76" s="116">
        <v>5.3719008264462813</v>
      </c>
    </row>
    <row r="77" spans="1:11" ht="14.1" customHeight="1" x14ac:dyDescent="0.2">
      <c r="A77" s="306">
        <v>92</v>
      </c>
      <c r="B77" s="307" t="s">
        <v>316</v>
      </c>
      <c r="C77" s="308"/>
      <c r="D77" s="113">
        <v>1.3527157511895531</v>
      </c>
      <c r="E77" s="115">
        <v>2425</v>
      </c>
      <c r="F77" s="114">
        <v>2452</v>
      </c>
      <c r="G77" s="114">
        <v>2443</v>
      </c>
      <c r="H77" s="114">
        <v>2402</v>
      </c>
      <c r="I77" s="140">
        <v>2362</v>
      </c>
      <c r="J77" s="115">
        <v>63</v>
      </c>
      <c r="K77" s="116">
        <v>2.6672311600338694</v>
      </c>
    </row>
    <row r="78" spans="1:11" ht="14.1" customHeight="1" x14ac:dyDescent="0.2">
      <c r="A78" s="306">
        <v>93</v>
      </c>
      <c r="B78" s="307" t="s">
        <v>317</v>
      </c>
      <c r="C78" s="308"/>
      <c r="D78" s="113">
        <v>0.13387702279814134</v>
      </c>
      <c r="E78" s="115">
        <v>240</v>
      </c>
      <c r="F78" s="114">
        <v>246</v>
      </c>
      <c r="G78" s="114">
        <v>250</v>
      </c>
      <c r="H78" s="114">
        <v>245</v>
      </c>
      <c r="I78" s="140">
        <v>249</v>
      </c>
      <c r="J78" s="115">
        <v>-9</v>
      </c>
      <c r="K78" s="116">
        <v>-3.6144578313253013</v>
      </c>
    </row>
    <row r="79" spans="1:11" ht="14.1" customHeight="1" x14ac:dyDescent="0.2">
      <c r="A79" s="306">
        <v>94</v>
      </c>
      <c r="B79" s="307" t="s">
        <v>318</v>
      </c>
      <c r="C79" s="308"/>
      <c r="D79" s="113">
        <v>0.19858425048390965</v>
      </c>
      <c r="E79" s="115">
        <v>356</v>
      </c>
      <c r="F79" s="114">
        <v>362</v>
      </c>
      <c r="G79" s="114">
        <v>371</v>
      </c>
      <c r="H79" s="114">
        <v>347</v>
      </c>
      <c r="I79" s="140">
        <v>348</v>
      </c>
      <c r="J79" s="115">
        <v>8</v>
      </c>
      <c r="K79" s="116">
        <v>2.2988505747126435</v>
      </c>
    </row>
    <row r="80" spans="1:11" ht="14.1" customHeight="1" x14ac:dyDescent="0.2">
      <c r="A80" s="306" t="s">
        <v>319</v>
      </c>
      <c r="B80" s="307" t="s">
        <v>320</v>
      </c>
      <c r="C80" s="308"/>
      <c r="D80" s="113">
        <v>4.4625674266047114E-3</v>
      </c>
      <c r="E80" s="115">
        <v>8</v>
      </c>
      <c r="F80" s="114">
        <v>7</v>
      </c>
      <c r="G80" s="114">
        <v>8</v>
      </c>
      <c r="H80" s="114">
        <v>10</v>
      </c>
      <c r="I80" s="140">
        <v>11</v>
      </c>
      <c r="J80" s="115">
        <v>-3</v>
      </c>
      <c r="K80" s="116">
        <v>-27.272727272727273</v>
      </c>
    </row>
    <row r="81" spans="1:11" ht="14.1" customHeight="1" x14ac:dyDescent="0.2">
      <c r="A81" s="310" t="s">
        <v>321</v>
      </c>
      <c r="B81" s="311" t="s">
        <v>224</v>
      </c>
      <c r="C81" s="312"/>
      <c r="D81" s="125">
        <v>0.17348230870925815</v>
      </c>
      <c r="E81" s="143">
        <v>311</v>
      </c>
      <c r="F81" s="144">
        <v>291</v>
      </c>
      <c r="G81" s="144">
        <v>279</v>
      </c>
      <c r="H81" s="144">
        <v>291</v>
      </c>
      <c r="I81" s="145">
        <v>319</v>
      </c>
      <c r="J81" s="143">
        <v>-8</v>
      </c>
      <c r="K81" s="146">
        <v>-2.5078369905956115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46404</v>
      </c>
      <c r="E12" s="114">
        <v>47995</v>
      </c>
      <c r="F12" s="114">
        <v>48053</v>
      </c>
      <c r="G12" s="114">
        <v>48107</v>
      </c>
      <c r="H12" s="140">
        <v>47514</v>
      </c>
      <c r="I12" s="115">
        <v>-1110</v>
      </c>
      <c r="J12" s="116">
        <v>-2.3361535547417605</v>
      </c>
      <c r="K12"/>
      <c r="L12"/>
      <c r="M12"/>
      <c r="N12"/>
      <c r="O12"/>
      <c r="P12"/>
    </row>
    <row r="13" spans="1:16" s="110" customFormat="1" ht="14.45" customHeight="1" x14ac:dyDescent="0.2">
      <c r="A13" s="120" t="s">
        <v>105</v>
      </c>
      <c r="B13" s="119" t="s">
        <v>106</v>
      </c>
      <c r="C13" s="113">
        <v>39.531074907335572</v>
      </c>
      <c r="D13" s="115">
        <v>18344</v>
      </c>
      <c r="E13" s="114">
        <v>18838</v>
      </c>
      <c r="F13" s="114">
        <v>18817</v>
      </c>
      <c r="G13" s="114">
        <v>18641</v>
      </c>
      <c r="H13" s="140">
        <v>18385</v>
      </c>
      <c r="I13" s="115">
        <v>-41</v>
      </c>
      <c r="J13" s="116">
        <v>-0.22300788686429154</v>
      </c>
      <c r="K13"/>
      <c r="L13"/>
      <c r="M13"/>
      <c r="N13"/>
      <c r="O13"/>
      <c r="P13"/>
    </row>
    <row r="14" spans="1:16" s="110" customFormat="1" ht="14.45" customHeight="1" x14ac:dyDescent="0.2">
      <c r="A14" s="120"/>
      <c r="B14" s="119" t="s">
        <v>107</v>
      </c>
      <c r="C14" s="113">
        <v>60.468925092664428</v>
      </c>
      <c r="D14" s="115">
        <v>28060</v>
      </c>
      <c r="E14" s="114">
        <v>29157</v>
      </c>
      <c r="F14" s="114">
        <v>29236</v>
      </c>
      <c r="G14" s="114">
        <v>29466</v>
      </c>
      <c r="H14" s="140">
        <v>29129</v>
      </c>
      <c r="I14" s="115">
        <v>-1069</v>
      </c>
      <c r="J14" s="116">
        <v>-3.6698822479316147</v>
      </c>
      <c r="K14"/>
      <c r="L14"/>
      <c r="M14"/>
      <c r="N14"/>
      <c r="O14"/>
      <c r="P14"/>
    </row>
    <row r="15" spans="1:16" s="110" customFormat="1" ht="14.45" customHeight="1" x14ac:dyDescent="0.2">
      <c r="A15" s="118" t="s">
        <v>105</v>
      </c>
      <c r="B15" s="121" t="s">
        <v>108</v>
      </c>
      <c r="C15" s="113">
        <v>15.578398413929834</v>
      </c>
      <c r="D15" s="115">
        <v>7229</v>
      </c>
      <c r="E15" s="114">
        <v>7625</v>
      </c>
      <c r="F15" s="114">
        <v>7708</v>
      </c>
      <c r="G15" s="114">
        <v>7818</v>
      </c>
      <c r="H15" s="140">
        <v>7450</v>
      </c>
      <c r="I15" s="115">
        <v>-221</v>
      </c>
      <c r="J15" s="116">
        <v>-2.9664429530201342</v>
      </c>
      <c r="K15"/>
      <c r="L15"/>
      <c r="M15"/>
      <c r="N15"/>
      <c r="O15"/>
      <c r="P15"/>
    </row>
    <row r="16" spans="1:16" s="110" customFormat="1" ht="14.45" customHeight="1" x14ac:dyDescent="0.2">
      <c r="A16" s="118"/>
      <c r="B16" s="121" t="s">
        <v>109</v>
      </c>
      <c r="C16" s="113">
        <v>48.730712869580209</v>
      </c>
      <c r="D16" s="115">
        <v>22613</v>
      </c>
      <c r="E16" s="114">
        <v>23583</v>
      </c>
      <c r="F16" s="114">
        <v>23583</v>
      </c>
      <c r="G16" s="114">
        <v>23795</v>
      </c>
      <c r="H16" s="140">
        <v>23769</v>
      </c>
      <c r="I16" s="115">
        <v>-1156</v>
      </c>
      <c r="J16" s="116">
        <v>-4.863477638941478</v>
      </c>
      <c r="K16"/>
      <c r="L16"/>
      <c r="M16"/>
      <c r="N16"/>
      <c r="O16"/>
      <c r="P16"/>
    </row>
    <row r="17" spans="1:16" s="110" customFormat="1" ht="14.45" customHeight="1" x14ac:dyDescent="0.2">
      <c r="A17" s="118"/>
      <c r="B17" s="121" t="s">
        <v>110</v>
      </c>
      <c r="C17" s="113">
        <v>19.597448495819325</v>
      </c>
      <c r="D17" s="115">
        <v>9094</v>
      </c>
      <c r="E17" s="114">
        <v>9263</v>
      </c>
      <c r="F17" s="114">
        <v>9329</v>
      </c>
      <c r="G17" s="114">
        <v>9202</v>
      </c>
      <c r="H17" s="140">
        <v>9157</v>
      </c>
      <c r="I17" s="115">
        <v>-63</v>
      </c>
      <c r="J17" s="116">
        <v>-0.68799825270285031</v>
      </c>
      <c r="K17"/>
      <c r="L17"/>
      <c r="M17"/>
      <c r="N17"/>
      <c r="O17"/>
      <c r="P17"/>
    </row>
    <row r="18" spans="1:16" s="110" customFormat="1" ht="14.45" customHeight="1" x14ac:dyDescent="0.2">
      <c r="A18" s="120"/>
      <c r="B18" s="121" t="s">
        <v>111</v>
      </c>
      <c r="C18" s="113">
        <v>16.091285234031549</v>
      </c>
      <c r="D18" s="115">
        <v>7467</v>
      </c>
      <c r="E18" s="114">
        <v>7524</v>
      </c>
      <c r="F18" s="114">
        <v>7433</v>
      </c>
      <c r="G18" s="114">
        <v>7291</v>
      </c>
      <c r="H18" s="140">
        <v>7137</v>
      </c>
      <c r="I18" s="115">
        <v>330</v>
      </c>
      <c r="J18" s="116">
        <v>4.6237915090374111</v>
      </c>
      <c r="K18"/>
      <c r="L18"/>
      <c r="M18"/>
      <c r="N18"/>
      <c r="O18"/>
      <c r="P18"/>
    </row>
    <row r="19" spans="1:16" s="110" customFormat="1" ht="14.45" customHeight="1" x14ac:dyDescent="0.2">
      <c r="A19" s="120"/>
      <c r="B19" s="121" t="s">
        <v>112</v>
      </c>
      <c r="C19" s="113">
        <v>1.4632359279372469</v>
      </c>
      <c r="D19" s="115">
        <v>679</v>
      </c>
      <c r="E19" s="114">
        <v>702</v>
      </c>
      <c r="F19" s="114">
        <v>732</v>
      </c>
      <c r="G19" s="114">
        <v>623</v>
      </c>
      <c r="H19" s="140">
        <v>580</v>
      </c>
      <c r="I19" s="115">
        <v>99</v>
      </c>
      <c r="J19" s="116">
        <v>17.068965517241381</v>
      </c>
      <c r="K19"/>
      <c r="L19"/>
      <c r="M19"/>
      <c r="N19"/>
      <c r="O19"/>
      <c r="P19"/>
    </row>
    <row r="20" spans="1:16" s="110" customFormat="1" ht="14.45" customHeight="1" x14ac:dyDescent="0.2">
      <c r="A20" s="120" t="s">
        <v>113</v>
      </c>
      <c r="B20" s="119" t="s">
        <v>116</v>
      </c>
      <c r="C20" s="113">
        <v>84.919403499698305</v>
      </c>
      <c r="D20" s="115">
        <v>39406</v>
      </c>
      <c r="E20" s="114">
        <v>40753</v>
      </c>
      <c r="F20" s="114">
        <v>40893</v>
      </c>
      <c r="G20" s="114">
        <v>40915</v>
      </c>
      <c r="H20" s="140">
        <v>40434</v>
      </c>
      <c r="I20" s="115">
        <v>-1028</v>
      </c>
      <c r="J20" s="116">
        <v>-2.5424147994262256</v>
      </c>
      <c r="K20"/>
      <c r="L20"/>
      <c r="M20"/>
      <c r="N20"/>
      <c r="O20"/>
      <c r="P20"/>
    </row>
    <row r="21" spans="1:16" s="110" customFormat="1" ht="14.45" customHeight="1" x14ac:dyDescent="0.2">
      <c r="A21" s="123"/>
      <c r="B21" s="124" t="s">
        <v>117</v>
      </c>
      <c r="C21" s="125">
        <v>14.722868718213947</v>
      </c>
      <c r="D21" s="143">
        <v>6832</v>
      </c>
      <c r="E21" s="144">
        <v>7069</v>
      </c>
      <c r="F21" s="144">
        <v>7003</v>
      </c>
      <c r="G21" s="144">
        <v>7049</v>
      </c>
      <c r="H21" s="145">
        <v>6942</v>
      </c>
      <c r="I21" s="143">
        <v>-110</v>
      </c>
      <c r="J21" s="146">
        <v>-1.5845577643330453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50375</v>
      </c>
      <c r="E56" s="114">
        <v>52158</v>
      </c>
      <c r="F56" s="114">
        <v>52076</v>
      </c>
      <c r="G56" s="114">
        <v>52305</v>
      </c>
      <c r="H56" s="140">
        <v>51697</v>
      </c>
      <c r="I56" s="115">
        <v>-1322</v>
      </c>
      <c r="J56" s="116">
        <v>-2.5572083486469235</v>
      </c>
      <c r="K56"/>
      <c r="L56"/>
      <c r="M56"/>
      <c r="N56"/>
      <c r="O56"/>
      <c r="P56"/>
    </row>
    <row r="57" spans="1:16" s="110" customFormat="1" ht="14.45" customHeight="1" x14ac:dyDescent="0.2">
      <c r="A57" s="120" t="s">
        <v>105</v>
      </c>
      <c r="B57" s="119" t="s">
        <v>106</v>
      </c>
      <c r="C57" s="113">
        <v>40.317617866004966</v>
      </c>
      <c r="D57" s="115">
        <v>20310</v>
      </c>
      <c r="E57" s="114">
        <v>20870</v>
      </c>
      <c r="F57" s="114">
        <v>20878</v>
      </c>
      <c r="G57" s="114">
        <v>20797</v>
      </c>
      <c r="H57" s="140">
        <v>20501</v>
      </c>
      <c r="I57" s="115">
        <v>-191</v>
      </c>
      <c r="J57" s="116">
        <v>-0.93166187015267543</v>
      </c>
    </row>
    <row r="58" spans="1:16" s="110" customFormat="1" ht="14.45" customHeight="1" x14ac:dyDescent="0.2">
      <c r="A58" s="120"/>
      <c r="B58" s="119" t="s">
        <v>107</v>
      </c>
      <c r="C58" s="113">
        <v>59.682382133995034</v>
      </c>
      <c r="D58" s="115">
        <v>30065</v>
      </c>
      <c r="E58" s="114">
        <v>31288</v>
      </c>
      <c r="F58" s="114">
        <v>31198</v>
      </c>
      <c r="G58" s="114">
        <v>31508</v>
      </c>
      <c r="H58" s="140">
        <v>31196</v>
      </c>
      <c r="I58" s="115">
        <v>-1131</v>
      </c>
      <c r="J58" s="116">
        <v>-3.6254648031798951</v>
      </c>
    </row>
    <row r="59" spans="1:16" s="110" customFormat="1" ht="14.45" customHeight="1" x14ac:dyDescent="0.2">
      <c r="A59" s="118" t="s">
        <v>105</v>
      </c>
      <c r="B59" s="121" t="s">
        <v>108</v>
      </c>
      <c r="C59" s="113">
        <v>16.684863523573203</v>
      </c>
      <c r="D59" s="115">
        <v>8405</v>
      </c>
      <c r="E59" s="114">
        <v>8918</v>
      </c>
      <c r="F59" s="114">
        <v>8904</v>
      </c>
      <c r="G59" s="114">
        <v>9115</v>
      </c>
      <c r="H59" s="140">
        <v>8757</v>
      </c>
      <c r="I59" s="115">
        <v>-352</v>
      </c>
      <c r="J59" s="116">
        <v>-4.0196414297133725</v>
      </c>
    </row>
    <row r="60" spans="1:16" s="110" customFormat="1" ht="14.45" customHeight="1" x14ac:dyDescent="0.2">
      <c r="A60" s="118"/>
      <c r="B60" s="121" t="s">
        <v>109</v>
      </c>
      <c r="C60" s="113">
        <v>48.54987593052109</v>
      </c>
      <c r="D60" s="115">
        <v>24457</v>
      </c>
      <c r="E60" s="114">
        <v>25490</v>
      </c>
      <c r="F60" s="114">
        <v>25512</v>
      </c>
      <c r="G60" s="114">
        <v>25783</v>
      </c>
      <c r="H60" s="140">
        <v>25666</v>
      </c>
      <c r="I60" s="115">
        <v>-1209</v>
      </c>
      <c r="J60" s="116">
        <v>-4.7105119613496456</v>
      </c>
    </row>
    <row r="61" spans="1:16" s="110" customFormat="1" ht="14.45" customHeight="1" x14ac:dyDescent="0.2">
      <c r="A61" s="118"/>
      <c r="B61" s="121" t="s">
        <v>110</v>
      </c>
      <c r="C61" s="113">
        <v>18.765260545905708</v>
      </c>
      <c r="D61" s="115">
        <v>9453</v>
      </c>
      <c r="E61" s="114">
        <v>9618</v>
      </c>
      <c r="F61" s="114">
        <v>9567</v>
      </c>
      <c r="G61" s="114">
        <v>9459</v>
      </c>
      <c r="H61" s="140">
        <v>9461</v>
      </c>
      <c r="I61" s="115">
        <v>-8</v>
      </c>
      <c r="J61" s="116">
        <v>-8.4557657752880239E-2</v>
      </c>
    </row>
    <row r="62" spans="1:16" s="110" customFormat="1" ht="14.45" customHeight="1" x14ac:dyDescent="0.2">
      <c r="A62" s="120"/>
      <c r="B62" s="121" t="s">
        <v>111</v>
      </c>
      <c r="C62" s="113">
        <v>15.998014888337469</v>
      </c>
      <c r="D62" s="115">
        <v>8059</v>
      </c>
      <c r="E62" s="114">
        <v>8132</v>
      </c>
      <c r="F62" s="114">
        <v>8093</v>
      </c>
      <c r="G62" s="114">
        <v>7948</v>
      </c>
      <c r="H62" s="140">
        <v>7813</v>
      </c>
      <c r="I62" s="115">
        <v>246</v>
      </c>
      <c r="J62" s="116">
        <v>3.1485984896966595</v>
      </c>
    </row>
    <row r="63" spans="1:16" s="110" customFormat="1" ht="14.45" customHeight="1" x14ac:dyDescent="0.2">
      <c r="A63" s="120"/>
      <c r="B63" s="121" t="s">
        <v>112</v>
      </c>
      <c r="C63" s="113">
        <v>1.4352357320099256</v>
      </c>
      <c r="D63" s="115">
        <v>723</v>
      </c>
      <c r="E63" s="114">
        <v>739</v>
      </c>
      <c r="F63" s="114">
        <v>790</v>
      </c>
      <c r="G63" s="114">
        <v>673</v>
      </c>
      <c r="H63" s="140">
        <v>635</v>
      </c>
      <c r="I63" s="115">
        <v>88</v>
      </c>
      <c r="J63" s="116">
        <v>13.858267716535433</v>
      </c>
    </row>
    <row r="64" spans="1:16" s="110" customFormat="1" ht="14.45" customHeight="1" x14ac:dyDescent="0.2">
      <c r="A64" s="120" t="s">
        <v>113</v>
      </c>
      <c r="B64" s="119" t="s">
        <v>116</v>
      </c>
      <c r="C64" s="113">
        <v>84.841687344913154</v>
      </c>
      <c r="D64" s="115">
        <v>42739</v>
      </c>
      <c r="E64" s="114">
        <v>44277</v>
      </c>
      <c r="F64" s="114">
        <v>44259</v>
      </c>
      <c r="G64" s="114">
        <v>44472</v>
      </c>
      <c r="H64" s="140">
        <v>43911</v>
      </c>
      <c r="I64" s="115">
        <v>-1172</v>
      </c>
      <c r="J64" s="116">
        <v>-2.6690350937122815</v>
      </c>
    </row>
    <row r="65" spans="1:10" s="110" customFormat="1" ht="14.45" customHeight="1" x14ac:dyDescent="0.2">
      <c r="A65" s="123"/>
      <c r="B65" s="124" t="s">
        <v>117</v>
      </c>
      <c r="C65" s="125">
        <v>14.86650124069479</v>
      </c>
      <c r="D65" s="143">
        <v>7489</v>
      </c>
      <c r="E65" s="144">
        <v>7741</v>
      </c>
      <c r="F65" s="144">
        <v>7679</v>
      </c>
      <c r="G65" s="144">
        <v>7702</v>
      </c>
      <c r="H65" s="145">
        <v>7651</v>
      </c>
      <c r="I65" s="143">
        <v>-162</v>
      </c>
      <c r="J65" s="146">
        <v>-2.117370278394981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46404</v>
      </c>
      <c r="G11" s="114">
        <v>47995</v>
      </c>
      <c r="H11" s="114">
        <v>48053</v>
      </c>
      <c r="I11" s="114">
        <v>48107</v>
      </c>
      <c r="J11" s="140">
        <v>47514</v>
      </c>
      <c r="K11" s="114">
        <v>-1110</v>
      </c>
      <c r="L11" s="116">
        <v>-2.3361535547417605</v>
      </c>
    </row>
    <row r="12" spans="1:17" s="110" customFormat="1" ht="24" customHeight="1" x14ac:dyDescent="0.2">
      <c r="A12" s="604" t="s">
        <v>185</v>
      </c>
      <c r="B12" s="605"/>
      <c r="C12" s="605"/>
      <c r="D12" s="606"/>
      <c r="E12" s="113">
        <v>39.531074907335572</v>
      </c>
      <c r="F12" s="115">
        <v>18344</v>
      </c>
      <c r="G12" s="114">
        <v>18838</v>
      </c>
      <c r="H12" s="114">
        <v>18817</v>
      </c>
      <c r="I12" s="114">
        <v>18641</v>
      </c>
      <c r="J12" s="140">
        <v>18385</v>
      </c>
      <c r="K12" s="114">
        <v>-41</v>
      </c>
      <c r="L12" s="116">
        <v>-0.22300788686429154</v>
      </c>
    </row>
    <row r="13" spans="1:17" s="110" customFormat="1" ht="15" customHeight="1" x14ac:dyDescent="0.2">
      <c r="A13" s="120"/>
      <c r="B13" s="612" t="s">
        <v>107</v>
      </c>
      <c r="C13" s="612"/>
      <c r="E13" s="113">
        <v>60.468925092664428</v>
      </c>
      <c r="F13" s="115">
        <v>28060</v>
      </c>
      <c r="G13" s="114">
        <v>29157</v>
      </c>
      <c r="H13" s="114">
        <v>29236</v>
      </c>
      <c r="I13" s="114">
        <v>29466</v>
      </c>
      <c r="J13" s="140">
        <v>29129</v>
      </c>
      <c r="K13" s="114">
        <v>-1069</v>
      </c>
      <c r="L13" s="116">
        <v>-3.6698822479316147</v>
      </c>
    </row>
    <row r="14" spans="1:17" s="110" customFormat="1" ht="22.5" customHeight="1" x14ac:dyDescent="0.2">
      <c r="A14" s="604" t="s">
        <v>186</v>
      </c>
      <c r="B14" s="605"/>
      <c r="C14" s="605"/>
      <c r="D14" s="606"/>
      <c r="E14" s="113">
        <v>15.578398413929834</v>
      </c>
      <c r="F14" s="115">
        <v>7229</v>
      </c>
      <c r="G14" s="114">
        <v>7625</v>
      </c>
      <c r="H14" s="114">
        <v>7708</v>
      </c>
      <c r="I14" s="114">
        <v>7818</v>
      </c>
      <c r="J14" s="140">
        <v>7450</v>
      </c>
      <c r="K14" s="114">
        <v>-221</v>
      </c>
      <c r="L14" s="116">
        <v>-2.9664429530201342</v>
      </c>
    </row>
    <row r="15" spans="1:17" s="110" customFormat="1" ht="15" customHeight="1" x14ac:dyDescent="0.2">
      <c r="A15" s="120"/>
      <c r="B15" s="119"/>
      <c r="C15" s="258" t="s">
        <v>106</v>
      </c>
      <c r="E15" s="113">
        <v>47.378613916170977</v>
      </c>
      <c r="F15" s="115">
        <v>3425</v>
      </c>
      <c r="G15" s="114">
        <v>3535</v>
      </c>
      <c r="H15" s="114">
        <v>3549</v>
      </c>
      <c r="I15" s="114">
        <v>3560</v>
      </c>
      <c r="J15" s="140">
        <v>3418</v>
      </c>
      <c r="K15" s="114">
        <v>7</v>
      </c>
      <c r="L15" s="116">
        <v>0.20479812755997659</v>
      </c>
    </row>
    <row r="16" spans="1:17" s="110" customFormat="1" ht="15" customHeight="1" x14ac:dyDescent="0.2">
      <c r="A16" s="120"/>
      <c r="B16" s="119"/>
      <c r="C16" s="258" t="s">
        <v>107</v>
      </c>
      <c r="E16" s="113">
        <v>52.621386083829023</v>
      </c>
      <c r="F16" s="115">
        <v>3804</v>
      </c>
      <c r="G16" s="114">
        <v>4090</v>
      </c>
      <c r="H16" s="114">
        <v>4159</v>
      </c>
      <c r="I16" s="114">
        <v>4258</v>
      </c>
      <c r="J16" s="140">
        <v>4032</v>
      </c>
      <c r="K16" s="114">
        <v>-228</v>
      </c>
      <c r="L16" s="116">
        <v>-5.6547619047619051</v>
      </c>
    </row>
    <row r="17" spans="1:12" s="110" customFormat="1" ht="15" customHeight="1" x14ac:dyDescent="0.2">
      <c r="A17" s="120"/>
      <c r="B17" s="121" t="s">
        <v>109</v>
      </c>
      <c r="C17" s="258"/>
      <c r="E17" s="113">
        <v>48.730712869580209</v>
      </c>
      <c r="F17" s="115">
        <v>22613</v>
      </c>
      <c r="G17" s="114">
        <v>23583</v>
      </c>
      <c r="H17" s="114">
        <v>23583</v>
      </c>
      <c r="I17" s="114">
        <v>23795</v>
      </c>
      <c r="J17" s="140">
        <v>23769</v>
      </c>
      <c r="K17" s="114">
        <v>-1156</v>
      </c>
      <c r="L17" s="116">
        <v>-4.863477638941478</v>
      </c>
    </row>
    <row r="18" spans="1:12" s="110" customFormat="1" ht="15" customHeight="1" x14ac:dyDescent="0.2">
      <c r="A18" s="120"/>
      <c r="B18" s="119"/>
      <c r="C18" s="258" t="s">
        <v>106</v>
      </c>
      <c r="E18" s="113">
        <v>35.652058550391367</v>
      </c>
      <c r="F18" s="115">
        <v>8062</v>
      </c>
      <c r="G18" s="114">
        <v>8378</v>
      </c>
      <c r="H18" s="114">
        <v>8364</v>
      </c>
      <c r="I18" s="114">
        <v>8348</v>
      </c>
      <c r="J18" s="140">
        <v>8304</v>
      </c>
      <c r="K18" s="114">
        <v>-242</v>
      </c>
      <c r="L18" s="116">
        <v>-2.9142581888246628</v>
      </c>
    </row>
    <row r="19" spans="1:12" s="110" customFormat="1" ht="15" customHeight="1" x14ac:dyDescent="0.2">
      <c r="A19" s="120"/>
      <c r="B19" s="119"/>
      <c r="C19" s="258" t="s">
        <v>107</v>
      </c>
      <c r="E19" s="113">
        <v>64.347941449608626</v>
      </c>
      <c r="F19" s="115">
        <v>14551</v>
      </c>
      <c r="G19" s="114">
        <v>15205</v>
      </c>
      <c r="H19" s="114">
        <v>15219</v>
      </c>
      <c r="I19" s="114">
        <v>15447</v>
      </c>
      <c r="J19" s="140">
        <v>15465</v>
      </c>
      <c r="K19" s="114">
        <v>-914</v>
      </c>
      <c r="L19" s="116">
        <v>-5.9101196249595862</v>
      </c>
    </row>
    <row r="20" spans="1:12" s="110" customFormat="1" ht="15" customHeight="1" x14ac:dyDescent="0.2">
      <c r="A20" s="120"/>
      <c r="B20" s="121" t="s">
        <v>110</v>
      </c>
      <c r="C20" s="258"/>
      <c r="E20" s="113">
        <v>19.597448495819325</v>
      </c>
      <c r="F20" s="115">
        <v>9094</v>
      </c>
      <c r="G20" s="114">
        <v>9263</v>
      </c>
      <c r="H20" s="114">
        <v>9329</v>
      </c>
      <c r="I20" s="114">
        <v>9202</v>
      </c>
      <c r="J20" s="140">
        <v>9157</v>
      </c>
      <c r="K20" s="114">
        <v>-63</v>
      </c>
      <c r="L20" s="116">
        <v>-0.68799825270285031</v>
      </c>
    </row>
    <row r="21" spans="1:12" s="110" customFormat="1" ht="15" customHeight="1" x14ac:dyDescent="0.2">
      <c r="A21" s="120"/>
      <c r="B21" s="119"/>
      <c r="C21" s="258" t="s">
        <v>106</v>
      </c>
      <c r="E21" s="113">
        <v>33.934462282823837</v>
      </c>
      <c r="F21" s="115">
        <v>3086</v>
      </c>
      <c r="G21" s="114">
        <v>3129</v>
      </c>
      <c r="H21" s="114">
        <v>3147</v>
      </c>
      <c r="I21" s="114">
        <v>3068</v>
      </c>
      <c r="J21" s="140">
        <v>3088</v>
      </c>
      <c r="K21" s="114">
        <v>-2</v>
      </c>
      <c r="L21" s="116">
        <v>-6.4766839378238336E-2</v>
      </c>
    </row>
    <row r="22" spans="1:12" s="110" customFormat="1" ht="15" customHeight="1" x14ac:dyDescent="0.2">
      <c r="A22" s="120"/>
      <c r="B22" s="119"/>
      <c r="C22" s="258" t="s">
        <v>107</v>
      </c>
      <c r="E22" s="113">
        <v>66.065537717176156</v>
      </c>
      <c r="F22" s="115">
        <v>6008</v>
      </c>
      <c r="G22" s="114">
        <v>6134</v>
      </c>
      <c r="H22" s="114">
        <v>6182</v>
      </c>
      <c r="I22" s="114">
        <v>6134</v>
      </c>
      <c r="J22" s="140">
        <v>6069</v>
      </c>
      <c r="K22" s="114">
        <v>-61</v>
      </c>
      <c r="L22" s="116">
        <v>-1.0051079255231505</v>
      </c>
    </row>
    <row r="23" spans="1:12" s="110" customFormat="1" ht="15" customHeight="1" x14ac:dyDescent="0.2">
      <c r="A23" s="120"/>
      <c r="B23" s="121" t="s">
        <v>111</v>
      </c>
      <c r="C23" s="258"/>
      <c r="E23" s="113">
        <v>16.091285234031549</v>
      </c>
      <c r="F23" s="115">
        <v>7467</v>
      </c>
      <c r="G23" s="114">
        <v>7524</v>
      </c>
      <c r="H23" s="114">
        <v>7433</v>
      </c>
      <c r="I23" s="114">
        <v>7291</v>
      </c>
      <c r="J23" s="140">
        <v>7137</v>
      </c>
      <c r="K23" s="114">
        <v>330</v>
      </c>
      <c r="L23" s="116">
        <v>4.6237915090374111</v>
      </c>
    </row>
    <row r="24" spans="1:12" s="110" customFormat="1" ht="15" customHeight="1" x14ac:dyDescent="0.2">
      <c r="A24" s="120"/>
      <c r="B24" s="119"/>
      <c r="C24" s="258" t="s">
        <v>106</v>
      </c>
      <c r="E24" s="113">
        <v>50.488817463506095</v>
      </c>
      <c r="F24" s="115">
        <v>3770</v>
      </c>
      <c r="G24" s="114">
        <v>3796</v>
      </c>
      <c r="H24" s="114">
        <v>3757</v>
      </c>
      <c r="I24" s="114">
        <v>3664</v>
      </c>
      <c r="J24" s="140">
        <v>3574</v>
      </c>
      <c r="K24" s="114">
        <v>196</v>
      </c>
      <c r="L24" s="116">
        <v>5.4840514829322888</v>
      </c>
    </row>
    <row r="25" spans="1:12" s="110" customFormat="1" ht="15" customHeight="1" x14ac:dyDescent="0.2">
      <c r="A25" s="120"/>
      <c r="B25" s="119"/>
      <c r="C25" s="258" t="s">
        <v>107</v>
      </c>
      <c r="E25" s="113">
        <v>49.511182536493905</v>
      </c>
      <c r="F25" s="115">
        <v>3697</v>
      </c>
      <c r="G25" s="114">
        <v>3728</v>
      </c>
      <c r="H25" s="114">
        <v>3676</v>
      </c>
      <c r="I25" s="114">
        <v>3627</v>
      </c>
      <c r="J25" s="140">
        <v>3563</v>
      </c>
      <c r="K25" s="114">
        <v>134</v>
      </c>
      <c r="L25" s="116">
        <v>3.7608756665731127</v>
      </c>
    </row>
    <row r="26" spans="1:12" s="110" customFormat="1" ht="15" customHeight="1" x14ac:dyDescent="0.2">
      <c r="A26" s="120"/>
      <c r="C26" s="121" t="s">
        <v>187</v>
      </c>
      <c r="D26" s="110" t="s">
        <v>188</v>
      </c>
      <c r="E26" s="113">
        <v>1.4632359279372469</v>
      </c>
      <c r="F26" s="115">
        <v>679</v>
      </c>
      <c r="G26" s="114">
        <v>702</v>
      </c>
      <c r="H26" s="114">
        <v>732</v>
      </c>
      <c r="I26" s="114">
        <v>623</v>
      </c>
      <c r="J26" s="140">
        <v>580</v>
      </c>
      <c r="K26" s="114">
        <v>99</v>
      </c>
      <c r="L26" s="116">
        <v>17.068965517241381</v>
      </c>
    </row>
    <row r="27" spans="1:12" s="110" customFormat="1" ht="15" customHeight="1" x14ac:dyDescent="0.2">
      <c r="A27" s="120"/>
      <c r="B27" s="119"/>
      <c r="D27" s="259" t="s">
        <v>106</v>
      </c>
      <c r="E27" s="113">
        <v>43.298969072164951</v>
      </c>
      <c r="F27" s="115">
        <v>294</v>
      </c>
      <c r="G27" s="114">
        <v>321</v>
      </c>
      <c r="H27" s="114">
        <v>315</v>
      </c>
      <c r="I27" s="114">
        <v>274</v>
      </c>
      <c r="J27" s="140">
        <v>256</v>
      </c>
      <c r="K27" s="114">
        <v>38</v>
      </c>
      <c r="L27" s="116">
        <v>14.84375</v>
      </c>
    </row>
    <row r="28" spans="1:12" s="110" customFormat="1" ht="15" customHeight="1" x14ac:dyDescent="0.2">
      <c r="A28" s="120"/>
      <c r="B28" s="119"/>
      <c r="D28" s="259" t="s">
        <v>107</v>
      </c>
      <c r="E28" s="113">
        <v>56.701030927835049</v>
      </c>
      <c r="F28" s="115">
        <v>385</v>
      </c>
      <c r="G28" s="114">
        <v>381</v>
      </c>
      <c r="H28" s="114">
        <v>417</v>
      </c>
      <c r="I28" s="114">
        <v>349</v>
      </c>
      <c r="J28" s="140">
        <v>324</v>
      </c>
      <c r="K28" s="114">
        <v>61</v>
      </c>
      <c r="L28" s="116">
        <v>18.827160493827162</v>
      </c>
    </row>
    <row r="29" spans="1:12" s="110" customFormat="1" ht="24" customHeight="1" x14ac:dyDescent="0.2">
      <c r="A29" s="604" t="s">
        <v>189</v>
      </c>
      <c r="B29" s="605"/>
      <c r="C29" s="605"/>
      <c r="D29" s="606"/>
      <c r="E29" s="113">
        <v>84.919403499698305</v>
      </c>
      <c r="F29" s="115">
        <v>39406</v>
      </c>
      <c r="G29" s="114">
        <v>40753</v>
      </c>
      <c r="H29" s="114">
        <v>40893</v>
      </c>
      <c r="I29" s="114">
        <v>40915</v>
      </c>
      <c r="J29" s="140">
        <v>40434</v>
      </c>
      <c r="K29" s="114">
        <v>-1028</v>
      </c>
      <c r="L29" s="116">
        <v>-2.5424147994262256</v>
      </c>
    </row>
    <row r="30" spans="1:12" s="110" customFormat="1" ht="15" customHeight="1" x14ac:dyDescent="0.2">
      <c r="A30" s="120"/>
      <c r="B30" s="119"/>
      <c r="C30" s="258" t="s">
        <v>106</v>
      </c>
      <c r="E30" s="113">
        <v>39.788357102979241</v>
      </c>
      <c r="F30" s="115">
        <v>15679</v>
      </c>
      <c r="G30" s="114">
        <v>16060</v>
      </c>
      <c r="H30" s="114">
        <v>16068</v>
      </c>
      <c r="I30" s="114">
        <v>15901</v>
      </c>
      <c r="J30" s="140">
        <v>15723</v>
      </c>
      <c r="K30" s="114">
        <v>-44</v>
      </c>
      <c r="L30" s="116">
        <v>-0.27984481333078931</v>
      </c>
    </row>
    <row r="31" spans="1:12" s="110" customFormat="1" ht="15" customHeight="1" x14ac:dyDescent="0.2">
      <c r="A31" s="120"/>
      <c r="B31" s="119"/>
      <c r="C31" s="258" t="s">
        <v>107</v>
      </c>
      <c r="E31" s="113">
        <v>60.211642897020759</v>
      </c>
      <c r="F31" s="115">
        <v>23727</v>
      </c>
      <c r="G31" s="114">
        <v>24693</v>
      </c>
      <c r="H31" s="114">
        <v>24825</v>
      </c>
      <c r="I31" s="114">
        <v>25014</v>
      </c>
      <c r="J31" s="140">
        <v>24711</v>
      </c>
      <c r="K31" s="114">
        <v>-984</v>
      </c>
      <c r="L31" s="116">
        <v>-3.9820322933106715</v>
      </c>
    </row>
    <row r="32" spans="1:12" s="110" customFormat="1" ht="15" customHeight="1" x14ac:dyDescent="0.2">
      <c r="A32" s="120"/>
      <c r="B32" s="119" t="s">
        <v>117</v>
      </c>
      <c r="C32" s="258"/>
      <c r="E32" s="113">
        <v>14.722868718213947</v>
      </c>
      <c r="F32" s="114">
        <v>6832</v>
      </c>
      <c r="G32" s="114">
        <v>7069</v>
      </c>
      <c r="H32" s="114">
        <v>7003</v>
      </c>
      <c r="I32" s="114">
        <v>7049</v>
      </c>
      <c r="J32" s="140">
        <v>6942</v>
      </c>
      <c r="K32" s="114">
        <v>-110</v>
      </c>
      <c r="L32" s="116">
        <v>-1.5845577643330453</v>
      </c>
    </row>
    <row r="33" spans="1:12" s="110" customFormat="1" ht="15" customHeight="1" x14ac:dyDescent="0.2">
      <c r="A33" s="120"/>
      <c r="B33" s="119"/>
      <c r="C33" s="258" t="s">
        <v>106</v>
      </c>
      <c r="E33" s="113">
        <v>38.378220140515225</v>
      </c>
      <c r="F33" s="114">
        <v>2622</v>
      </c>
      <c r="G33" s="114">
        <v>2737</v>
      </c>
      <c r="H33" s="114">
        <v>2717</v>
      </c>
      <c r="I33" s="114">
        <v>2717</v>
      </c>
      <c r="J33" s="140">
        <v>2641</v>
      </c>
      <c r="K33" s="114">
        <v>-19</v>
      </c>
      <c r="L33" s="116">
        <v>-0.71942446043165464</v>
      </c>
    </row>
    <row r="34" spans="1:12" s="110" customFormat="1" ht="15" customHeight="1" x14ac:dyDescent="0.2">
      <c r="A34" s="120"/>
      <c r="B34" s="119"/>
      <c r="C34" s="258" t="s">
        <v>107</v>
      </c>
      <c r="E34" s="113">
        <v>61.621779859484775</v>
      </c>
      <c r="F34" s="114">
        <v>4210</v>
      </c>
      <c r="G34" s="114">
        <v>4332</v>
      </c>
      <c r="H34" s="114">
        <v>4286</v>
      </c>
      <c r="I34" s="114">
        <v>4332</v>
      </c>
      <c r="J34" s="140">
        <v>4301</v>
      </c>
      <c r="K34" s="114">
        <v>-91</v>
      </c>
      <c r="L34" s="116">
        <v>-2.1157870262729599</v>
      </c>
    </row>
    <row r="35" spans="1:12" s="110" customFormat="1" ht="24" customHeight="1" x14ac:dyDescent="0.2">
      <c r="A35" s="604" t="s">
        <v>192</v>
      </c>
      <c r="B35" s="605"/>
      <c r="C35" s="605"/>
      <c r="D35" s="606"/>
      <c r="E35" s="113">
        <v>19.916386518403584</v>
      </c>
      <c r="F35" s="114">
        <v>9242</v>
      </c>
      <c r="G35" s="114">
        <v>9615</v>
      </c>
      <c r="H35" s="114">
        <v>9739</v>
      </c>
      <c r="I35" s="114">
        <v>9983</v>
      </c>
      <c r="J35" s="114">
        <v>9596</v>
      </c>
      <c r="K35" s="318">
        <v>-354</v>
      </c>
      <c r="L35" s="319">
        <v>-3.6890370987911631</v>
      </c>
    </row>
    <row r="36" spans="1:12" s="110" customFormat="1" ht="15" customHeight="1" x14ac:dyDescent="0.2">
      <c r="A36" s="120"/>
      <c r="B36" s="119"/>
      <c r="C36" s="258" t="s">
        <v>106</v>
      </c>
      <c r="E36" s="113">
        <v>40.878597706124218</v>
      </c>
      <c r="F36" s="114">
        <v>3778</v>
      </c>
      <c r="G36" s="114">
        <v>3876</v>
      </c>
      <c r="H36" s="114">
        <v>3921</v>
      </c>
      <c r="I36" s="114">
        <v>4010</v>
      </c>
      <c r="J36" s="114">
        <v>3824</v>
      </c>
      <c r="K36" s="318">
        <v>-46</v>
      </c>
      <c r="L36" s="116">
        <v>-1.2029288702928871</v>
      </c>
    </row>
    <row r="37" spans="1:12" s="110" customFormat="1" ht="15" customHeight="1" x14ac:dyDescent="0.2">
      <c r="A37" s="120"/>
      <c r="B37" s="119"/>
      <c r="C37" s="258" t="s">
        <v>107</v>
      </c>
      <c r="E37" s="113">
        <v>59.121402293875782</v>
      </c>
      <c r="F37" s="114">
        <v>5464</v>
      </c>
      <c r="G37" s="114">
        <v>5739</v>
      </c>
      <c r="H37" s="114">
        <v>5818</v>
      </c>
      <c r="I37" s="114">
        <v>5973</v>
      </c>
      <c r="J37" s="140">
        <v>5772</v>
      </c>
      <c r="K37" s="114">
        <v>-308</v>
      </c>
      <c r="L37" s="116">
        <v>-5.3361053361053363</v>
      </c>
    </row>
    <row r="38" spans="1:12" s="110" customFormat="1" ht="15" customHeight="1" x14ac:dyDescent="0.2">
      <c r="A38" s="120"/>
      <c r="B38" s="119" t="s">
        <v>328</v>
      </c>
      <c r="C38" s="258"/>
      <c r="E38" s="113">
        <v>53.835876217567453</v>
      </c>
      <c r="F38" s="114">
        <v>24982</v>
      </c>
      <c r="G38" s="114">
        <v>25690</v>
      </c>
      <c r="H38" s="114">
        <v>25712</v>
      </c>
      <c r="I38" s="114">
        <v>25571</v>
      </c>
      <c r="J38" s="140">
        <v>25382</v>
      </c>
      <c r="K38" s="114">
        <v>-400</v>
      </c>
      <c r="L38" s="116">
        <v>-1.575919943266882</v>
      </c>
    </row>
    <row r="39" spans="1:12" s="110" customFormat="1" ht="15" customHeight="1" x14ac:dyDescent="0.2">
      <c r="A39" s="120"/>
      <c r="B39" s="119"/>
      <c r="C39" s="258" t="s">
        <v>106</v>
      </c>
      <c r="E39" s="113">
        <v>40.212953326395002</v>
      </c>
      <c r="F39" s="115">
        <v>10046</v>
      </c>
      <c r="G39" s="114">
        <v>10263</v>
      </c>
      <c r="H39" s="114">
        <v>10221</v>
      </c>
      <c r="I39" s="114">
        <v>10067</v>
      </c>
      <c r="J39" s="140">
        <v>10005</v>
      </c>
      <c r="K39" s="114">
        <v>41</v>
      </c>
      <c r="L39" s="116">
        <v>0.40979510244877559</v>
      </c>
    </row>
    <row r="40" spans="1:12" s="110" customFormat="1" ht="15" customHeight="1" x14ac:dyDescent="0.2">
      <c r="A40" s="120"/>
      <c r="B40" s="119"/>
      <c r="C40" s="258" t="s">
        <v>107</v>
      </c>
      <c r="E40" s="113">
        <v>59.787046673604998</v>
      </c>
      <c r="F40" s="115">
        <v>14936</v>
      </c>
      <c r="G40" s="114">
        <v>15427</v>
      </c>
      <c r="H40" s="114">
        <v>15491</v>
      </c>
      <c r="I40" s="114">
        <v>15504</v>
      </c>
      <c r="J40" s="140">
        <v>15377</v>
      </c>
      <c r="K40" s="114">
        <v>-441</v>
      </c>
      <c r="L40" s="116">
        <v>-2.867919620212005</v>
      </c>
    </row>
    <row r="41" spans="1:12" s="110" customFormat="1" ht="15" customHeight="1" x14ac:dyDescent="0.2">
      <c r="A41" s="120"/>
      <c r="B41" s="320" t="s">
        <v>516</v>
      </c>
      <c r="C41" s="258"/>
      <c r="E41" s="113">
        <v>8.2514438410481858</v>
      </c>
      <c r="F41" s="115">
        <v>3829</v>
      </c>
      <c r="G41" s="114">
        <v>3919</v>
      </c>
      <c r="H41" s="114">
        <v>3834</v>
      </c>
      <c r="I41" s="114">
        <v>3820</v>
      </c>
      <c r="J41" s="140">
        <v>3674</v>
      </c>
      <c r="K41" s="114">
        <v>155</v>
      </c>
      <c r="L41" s="116">
        <v>4.2188350571584108</v>
      </c>
    </row>
    <row r="42" spans="1:12" s="110" customFormat="1" ht="15" customHeight="1" x14ac:dyDescent="0.2">
      <c r="A42" s="120"/>
      <c r="B42" s="119"/>
      <c r="C42" s="268" t="s">
        <v>106</v>
      </c>
      <c r="D42" s="182"/>
      <c r="E42" s="113">
        <v>44.633063463045183</v>
      </c>
      <c r="F42" s="115">
        <v>1709</v>
      </c>
      <c r="G42" s="114">
        <v>1740</v>
      </c>
      <c r="H42" s="114">
        <v>1700</v>
      </c>
      <c r="I42" s="114">
        <v>1670</v>
      </c>
      <c r="J42" s="140">
        <v>1598</v>
      </c>
      <c r="K42" s="114">
        <v>111</v>
      </c>
      <c r="L42" s="116">
        <v>6.9461827284105135</v>
      </c>
    </row>
    <row r="43" spans="1:12" s="110" customFormat="1" ht="15" customHeight="1" x14ac:dyDescent="0.2">
      <c r="A43" s="120"/>
      <c r="B43" s="119"/>
      <c r="C43" s="268" t="s">
        <v>107</v>
      </c>
      <c r="D43" s="182"/>
      <c r="E43" s="113">
        <v>55.366936536954817</v>
      </c>
      <c r="F43" s="115">
        <v>2120</v>
      </c>
      <c r="G43" s="114">
        <v>2179</v>
      </c>
      <c r="H43" s="114">
        <v>2134</v>
      </c>
      <c r="I43" s="114">
        <v>2150</v>
      </c>
      <c r="J43" s="140">
        <v>2076</v>
      </c>
      <c r="K43" s="114">
        <v>44</v>
      </c>
      <c r="L43" s="116">
        <v>2.1194605009633913</v>
      </c>
    </row>
    <row r="44" spans="1:12" s="110" customFormat="1" ht="15" customHeight="1" x14ac:dyDescent="0.2">
      <c r="A44" s="120"/>
      <c r="B44" s="119" t="s">
        <v>205</v>
      </c>
      <c r="C44" s="268"/>
      <c r="D44" s="182"/>
      <c r="E44" s="113">
        <v>17.996293422980777</v>
      </c>
      <c r="F44" s="115">
        <v>8351</v>
      </c>
      <c r="G44" s="114">
        <v>8771</v>
      </c>
      <c r="H44" s="114">
        <v>8768</v>
      </c>
      <c r="I44" s="114">
        <v>8733</v>
      </c>
      <c r="J44" s="140">
        <v>8862</v>
      </c>
      <c r="K44" s="114">
        <v>-511</v>
      </c>
      <c r="L44" s="116">
        <v>-5.7661927330173777</v>
      </c>
    </row>
    <row r="45" spans="1:12" s="110" customFormat="1" ht="15" customHeight="1" x14ac:dyDescent="0.2">
      <c r="A45" s="120"/>
      <c r="B45" s="119"/>
      <c r="C45" s="268" t="s">
        <v>106</v>
      </c>
      <c r="D45" s="182"/>
      <c r="E45" s="113">
        <v>33.660639444377921</v>
      </c>
      <c r="F45" s="115">
        <v>2811</v>
      </c>
      <c r="G45" s="114">
        <v>2959</v>
      </c>
      <c r="H45" s="114">
        <v>2975</v>
      </c>
      <c r="I45" s="114">
        <v>2894</v>
      </c>
      <c r="J45" s="140">
        <v>2958</v>
      </c>
      <c r="K45" s="114">
        <v>-147</v>
      </c>
      <c r="L45" s="116">
        <v>-4.9695740365111565</v>
      </c>
    </row>
    <row r="46" spans="1:12" s="110" customFormat="1" ht="15" customHeight="1" x14ac:dyDescent="0.2">
      <c r="A46" s="123"/>
      <c r="B46" s="124"/>
      <c r="C46" s="260" t="s">
        <v>107</v>
      </c>
      <c r="D46" s="261"/>
      <c r="E46" s="125">
        <v>66.339360555622079</v>
      </c>
      <c r="F46" s="143">
        <v>5540</v>
      </c>
      <c r="G46" s="144">
        <v>5812</v>
      </c>
      <c r="H46" s="144">
        <v>5793</v>
      </c>
      <c r="I46" s="144">
        <v>5839</v>
      </c>
      <c r="J46" s="145">
        <v>5904</v>
      </c>
      <c r="K46" s="144">
        <v>-364</v>
      </c>
      <c r="L46" s="146">
        <v>-6.1653116531165315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46404</v>
      </c>
      <c r="E11" s="114">
        <v>47995</v>
      </c>
      <c r="F11" s="114">
        <v>48053</v>
      </c>
      <c r="G11" s="114">
        <v>48107</v>
      </c>
      <c r="H11" s="140">
        <v>47514</v>
      </c>
      <c r="I11" s="115">
        <v>-1110</v>
      </c>
      <c r="J11" s="116">
        <v>-2.3361535547417605</v>
      </c>
    </row>
    <row r="12" spans="1:15" s="110" customFormat="1" ht="24.95" customHeight="1" x14ac:dyDescent="0.2">
      <c r="A12" s="193" t="s">
        <v>132</v>
      </c>
      <c r="B12" s="194" t="s">
        <v>133</v>
      </c>
      <c r="C12" s="113">
        <v>0.67451081803292823</v>
      </c>
      <c r="D12" s="115">
        <v>313</v>
      </c>
      <c r="E12" s="114">
        <v>307</v>
      </c>
      <c r="F12" s="114">
        <v>326</v>
      </c>
      <c r="G12" s="114">
        <v>320</v>
      </c>
      <c r="H12" s="140">
        <v>309</v>
      </c>
      <c r="I12" s="115">
        <v>4</v>
      </c>
      <c r="J12" s="116">
        <v>1.2944983818770226</v>
      </c>
    </row>
    <row r="13" spans="1:15" s="110" customFormat="1" ht="24.95" customHeight="1" x14ac:dyDescent="0.2">
      <c r="A13" s="193" t="s">
        <v>134</v>
      </c>
      <c r="B13" s="199" t="s">
        <v>214</v>
      </c>
      <c r="C13" s="113">
        <v>0.58400137919144901</v>
      </c>
      <c r="D13" s="115">
        <v>271</v>
      </c>
      <c r="E13" s="114">
        <v>267</v>
      </c>
      <c r="F13" s="114">
        <v>259</v>
      </c>
      <c r="G13" s="114">
        <v>257</v>
      </c>
      <c r="H13" s="140">
        <v>253</v>
      </c>
      <c r="I13" s="115">
        <v>18</v>
      </c>
      <c r="J13" s="116">
        <v>7.1146245059288535</v>
      </c>
    </row>
    <row r="14" spans="1:15" s="287" customFormat="1" ht="24.95" customHeight="1" x14ac:dyDescent="0.2">
      <c r="A14" s="193" t="s">
        <v>215</v>
      </c>
      <c r="B14" s="199" t="s">
        <v>137</v>
      </c>
      <c r="C14" s="113">
        <v>8.1975691750711146</v>
      </c>
      <c r="D14" s="115">
        <v>3804</v>
      </c>
      <c r="E14" s="114">
        <v>3945</v>
      </c>
      <c r="F14" s="114">
        <v>4013</v>
      </c>
      <c r="G14" s="114">
        <v>4003</v>
      </c>
      <c r="H14" s="140">
        <v>4073</v>
      </c>
      <c r="I14" s="115">
        <v>-269</v>
      </c>
      <c r="J14" s="116">
        <v>-6.6044684507733855</v>
      </c>
      <c r="K14" s="110"/>
      <c r="L14" s="110"/>
      <c r="M14" s="110"/>
      <c r="N14" s="110"/>
      <c r="O14" s="110"/>
    </row>
    <row r="15" spans="1:15" s="110" customFormat="1" ht="24.95" customHeight="1" x14ac:dyDescent="0.2">
      <c r="A15" s="193" t="s">
        <v>216</v>
      </c>
      <c r="B15" s="199" t="s">
        <v>217</v>
      </c>
      <c r="C15" s="113">
        <v>3.5277131281786054</v>
      </c>
      <c r="D15" s="115">
        <v>1637</v>
      </c>
      <c r="E15" s="114">
        <v>1717</v>
      </c>
      <c r="F15" s="114">
        <v>1732</v>
      </c>
      <c r="G15" s="114">
        <v>1710</v>
      </c>
      <c r="H15" s="140">
        <v>1717</v>
      </c>
      <c r="I15" s="115">
        <v>-80</v>
      </c>
      <c r="J15" s="116">
        <v>-4.6592894583576001</v>
      </c>
    </row>
    <row r="16" spans="1:15" s="287" customFormat="1" ht="24.95" customHeight="1" x14ac:dyDescent="0.2">
      <c r="A16" s="193" t="s">
        <v>218</v>
      </c>
      <c r="B16" s="199" t="s">
        <v>141</v>
      </c>
      <c r="C16" s="113">
        <v>3.5298681148176883</v>
      </c>
      <c r="D16" s="115">
        <v>1638</v>
      </c>
      <c r="E16" s="114">
        <v>1665</v>
      </c>
      <c r="F16" s="114">
        <v>1692</v>
      </c>
      <c r="G16" s="114">
        <v>1696</v>
      </c>
      <c r="H16" s="140">
        <v>1741</v>
      </c>
      <c r="I16" s="115">
        <v>-103</v>
      </c>
      <c r="J16" s="116">
        <v>-5.9161401493394603</v>
      </c>
      <c r="K16" s="110"/>
      <c r="L16" s="110"/>
      <c r="M16" s="110"/>
      <c r="N16" s="110"/>
      <c r="O16" s="110"/>
    </row>
    <row r="17" spans="1:15" s="110" customFormat="1" ht="24.95" customHeight="1" x14ac:dyDescent="0.2">
      <c r="A17" s="193" t="s">
        <v>142</v>
      </c>
      <c r="B17" s="199" t="s">
        <v>220</v>
      </c>
      <c r="C17" s="113">
        <v>1.1399879320748212</v>
      </c>
      <c r="D17" s="115">
        <v>529</v>
      </c>
      <c r="E17" s="114">
        <v>563</v>
      </c>
      <c r="F17" s="114">
        <v>589</v>
      </c>
      <c r="G17" s="114">
        <v>597</v>
      </c>
      <c r="H17" s="140">
        <v>615</v>
      </c>
      <c r="I17" s="115">
        <v>-86</v>
      </c>
      <c r="J17" s="116">
        <v>-13.983739837398375</v>
      </c>
    </row>
    <row r="18" spans="1:15" s="287" customFormat="1" ht="24.95" customHeight="1" x14ac:dyDescent="0.2">
      <c r="A18" s="201" t="s">
        <v>144</v>
      </c>
      <c r="B18" s="202" t="s">
        <v>145</v>
      </c>
      <c r="C18" s="113">
        <v>4.7840703387638994</v>
      </c>
      <c r="D18" s="115">
        <v>2220</v>
      </c>
      <c r="E18" s="114">
        <v>2201</v>
      </c>
      <c r="F18" s="114">
        <v>2212</v>
      </c>
      <c r="G18" s="114">
        <v>2232</v>
      </c>
      <c r="H18" s="140">
        <v>2216</v>
      </c>
      <c r="I18" s="115">
        <v>4</v>
      </c>
      <c r="J18" s="116">
        <v>0.18050541516245489</v>
      </c>
      <c r="K18" s="110"/>
      <c r="L18" s="110"/>
      <c r="M18" s="110"/>
      <c r="N18" s="110"/>
      <c r="O18" s="110"/>
    </row>
    <row r="19" spans="1:15" s="110" customFormat="1" ht="24.95" customHeight="1" x14ac:dyDescent="0.2">
      <c r="A19" s="193" t="s">
        <v>146</v>
      </c>
      <c r="B19" s="199" t="s">
        <v>147</v>
      </c>
      <c r="C19" s="113">
        <v>16.858460477545041</v>
      </c>
      <c r="D19" s="115">
        <v>7823</v>
      </c>
      <c r="E19" s="114">
        <v>7916</v>
      </c>
      <c r="F19" s="114">
        <v>7824</v>
      </c>
      <c r="G19" s="114">
        <v>7929</v>
      </c>
      <c r="H19" s="140">
        <v>7792</v>
      </c>
      <c r="I19" s="115">
        <v>31</v>
      </c>
      <c r="J19" s="116">
        <v>0.3978439425051335</v>
      </c>
    </row>
    <row r="20" spans="1:15" s="287" customFormat="1" ht="24.95" customHeight="1" x14ac:dyDescent="0.2">
      <c r="A20" s="193" t="s">
        <v>148</v>
      </c>
      <c r="B20" s="199" t="s">
        <v>149</v>
      </c>
      <c r="C20" s="113">
        <v>4.9543142832514437</v>
      </c>
      <c r="D20" s="115">
        <v>2299</v>
      </c>
      <c r="E20" s="114">
        <v>2383</v>
      </c>
      <c r="F20" s="114">
        <v>2355</v>
      </c>
      <c r="G20" s="114">
        <v>2291</v>
      </c>
      <c r="H20" s="140">
        <v>2285</v>
      </c>
      <c r="I20" s="115">
        <v>14</v>
      </c>
      <c r="J20" s="116">
        <v>0.61269146608315095</v>
      </c>
      <c r="K20" s="110"/>
      <c r="L20" s="110"/>
      <c r="M20" s="110"/>
      <c r="N20" s="110"/>
      <c r="O20" s="110"/>
    </row>
    <row r="21" spans="1:15" s="110" customFormat="1" ht="24.95" customHeight="1" x14ac:dyDescent="0.2">
      <c r="A21" s="201" t="s">
        <v>150</v>
      </c>
      <c r="B21" s="202" t="s">
        <v>151</v>
      </c>
      <c r="C21" s="113">
        <v>11.124041030945609</v>
      </c>
      <c r="D21" s="115">
        <v>5162</v>
      </c>
      <c r="E21" s="114">
        <v>5881</v>
      </c>
      <c r="F21" s="114">
        <v>6032</v>
      </c>
      <c r="G21" s="114">
        <v>6104</v>
      </c>
      <c r="H21" s="140">
        <v>5825</v>
      </c>
      <c r="I21" s="115">
        <v>-663</v>
      </c>
      <c r="J21" s="116">
        <v>-11.381974248927039</v>
      </c>
    </row>
    <row r="22" spans="1:15" s="110" customFormat="1" ht="24.95" customHeight="1" x14ac:dyDescent="0.2">
      <c r="A22" s="201" t="s">
        <v>152</v>
      </c>
      <c r="B22" s="199" t="s">
        <v>153</v>
      </c>
      <c r="C22" s="113">
        <v>1.4718558744935781</v>
      </c>
      <c r="D22" s="115">
        <v>683</v>
      </c>
      <c r="E22" s="114">
        <v>675</v>
      </c>
      <c r="F22" s="114">
        <v>669</v>
      </c>
      <c r="G22" s="114">
        <v>670</v>
      </c>
      <c r="H22" s="140">
        <v>657</v>
      </c>
      <c r="I22" s="115">
        <v>26</v>
      </c>
      <c r="J22" s="116">
        <v>3.9573820395738202</v>
      </c>
    </row>
    <row r="23" spans="1:15" s="110" customFormat="1" ht="24.95" customHeight="1" x14ac:dyDescent="0.2">
      <c r="A23" s="193" t="s">
        <v>154</v>
      </c>
      <c r="B23" s="199" t="s">
        <v>155</v>
      </c>
      <c r="C23" s="113">
        <v>1.2563572105852945</v>
      </c>
      <c r="D23" s="115">
        <v>583</v>
      </c>
      <c r="E23" s="114">
        <v>555</v>
      </c>
      <c r="F23" s="114">
        <v>562</v>
      </c>
      <c r="G23" s="114">
        <v>564</v>
      </c>
      <c r="H23" s="140">
        <v>561</v>
      </c>
      <c r="I23" s="115">
        <v>22</v>
      </c>
      <c r="J23" s="116">
        <v>3.9215686274509802</v>
      </c>
    </row>
    <row r="24" spans="1:15" s="110" customFormat="1" ht="24.95" customHeight="1" x14ac:dyDescent="0.2">
      <c r="A24" s="193" t="s">
        <v>156</v>
      </c>
      <c r="B24" s="199" t="s">
        <v>221</v>
      </c>
      <c r="C24" s="113">
        <v>9.3504870269804332</v>
      </c>
      <c r="D24" s="115">
        <v>4339</v>
      </c>
      <c r="E24" s="114">
        <v>4350</v>
      </c>
      <c r="F24" s="114">
        <v>4354</v>
      </c>
      <c r="G24" s="114">
        <v>4344</v>
      </c>
      <c r="H24" s="140">
        <v>4306</v>
      </c>
      <c r="I24" s="115">
        <v>33</v>
      </c>
      <c r="J24" s="116">
        <v>0.76637250348351138</v>
      </c>
    </row>
    <row r="25" spans="1:15" s="110" customFormat="1" ht="24.95" customHeight="1" x14ac:dyDescent="0.2">
      <c r="A25" s="193" t="s">
        <v>222</v>
      </c>
      <c r="B25" s="204" t="s">
        <v>159</v>
      </c>
      <c r="C25" s="113">
        <v>12.65192655805534</v>
      </c>
      <c r="D25" s="115">
        <v>5871</v>
      </c>
      <c r="E25" s="114">
        <v>6051</v>
      </c>
      <c r="F25" s="114">
        <v>6116</v>
      </c>
      <c r="G25" s="114">
        <v>6108</v>
      </c>
      <c r="H25" s="140">
        <v>6084</v>
      </c>
      <c r="I25" s="115">
        <v>-213</v>
      </c>
      <c r="J25" s="116">
        <v>-3.5009861932938855</v>
      </c>
    </row>
    <row r="26" spans="1:15" s="110" customFormat="1" ht="24.95" customHeight="1" x14ac:dyDescent="0.2">
      <c r="A26" s="201">
        <v>782.78300000000002</v>
      </c>
      <c r="B26" s="203" t="s">
        <v>160</v>
      </c>
      <c r="C26" s="113">
        <v>0.331867942418757</v>
      </c>
      <c r="D26" s="115">
        <v>154</v>
      </c>
      <c r="E26" s="114">
        <v>168</v>
      </c>
      <c r="F26" s="114">
        <v>175</v>
      </c>
      <c r="G26" s="114">
        <v>180</v>
      </c>
      <c r="H26" s="140">
        <v>176</v>
      </c>
      <c r="I26" s="115">
        <v>-22</v>
      </c>
      <c r="J26" s="116">
        <v>-12.5</v>
      </c>
    </row>
    <row r="27" spans="1:15" s="110" customFormat="1" ht="24.95" customHeight="1" x14ac:dyDescent="0.2">
      <c r="A27" s="193" t="s">
        <v>161</v>
      </c>
      <c r="B27" s="199" t="s">
        <v>162</v>
      </c>
      <c r="C27" s="113">
        <v>1.6054650461167141</v>
      </c>
      <c r="D27" s="115">
        <v>745</v>
      </c>
      <c r="E27" s="114">
        <v>751</v>
      </c>
      <c r="F27" s="114">
        <v>766</v>
      </c>
      <c r="G27" s="114">
        <v>768</v>
      </c>
      <c r="H27" s="140">
        <v>765</v>
      </c>
      <c r="I27" s="115">
        <v>-20</v>
      </c>
      <c r="J27" s="116">
        <v>-2.6143790849673203</v>
      </c>
    </row>
    <row r="28" spans="1:15" s="110" customFormat="1" ht="24.95" customHeight="1" x14ac:dyDescent="0.2">
      <c r="A28" s="193" t="s">
        <v>163</v>
      </c>
      <c r="B28" s="199" t="s">
        <v>164</v>
      </c>
      <c r="C28" s="113">
        <v>2.8294974571157661</v>
      </c>
      <c r="D28" s="115">
        <v>1313</v>
      </c>
      <c r="E28" s="114">
        <v>1393</v>
      </c>
      <c r="F28" s="114">
        <v>1375</v>
      </c>
      <c r="G28" s="114">
        <v>1398</v>
      </c>
      <c r="H28" s="140">
        <v>1338</v>
      </c>
      <c r="I28" s="115">
        <v>-25</v>
      </c>
      <c r="J28" s="116">
        <v>-1.8684603886397608</v>
      </c>
    </row>
    <row r="29" spans="1:15" s="110" customFormat="1" ht="24.95" customHeight="1" x14ac:dyDescent="0.2">
      <c r="A29" s="193">
        <v>86</v>
      </c>
      <c r="B29" s="199" t="s">
        <v>165</v>
      </c>
      <c r="C29" s="113">
        <v>5.7322644599603478</v>
      </c>
      <c r="D29" s="115">
        <v>2660</v>
      </c>
      <c r="E29" s="114">
        <v>2667</v>
      </c>
      <c r="F29" s="114">
        <v>2661</v>
      </c>
      <c r="G29" s="114">
        <v>2647</v>
      </c>
      <c r="H29" s="140">
        <v>2660</v>
      </c>
      <c r="I29" s="115">
        <v>0</v>
      </c>
      <c r="J29" s="116">
        <v>0</v>
      </c>
    </row>
    <row r="30" spans="1:15" s="110" customFormat="1" ht="24.95" customHeight="1" x14ac:dyDescent="0.2">
      <c r="A30" s="193">
        <v>87.88</v>
      </c>
      <c r="B30" s="204" t="s">
        <v>166</v>
      </c>
      <c r="C30" s="113">
        <v>3.8638910438755278</v>
      </c>
      <c r="D30" s="115">
        <v>1793</v>
      </c>
      <c r="E30" s="114">
        <v>1864</v>
      </c>
      <c r="F30" s="114">
        <v>1834</v>
      </c>
      <c r="G30" s="114">
        <v>1872</v>
      </c>
      <c r="H30" s="140">
        <v>1875</v>
      </c>
      <c r="I30" s="115">
        <v>-82</v>
      </c>
      <c r="J30" s="116">
        <v>-4.3733333333333331</v>
      </c>
    </row>
    <row r="31" spans="1:15" s="110" customFormat="1" ht="24.95" customHeight="1" x14ac:dyDescent="0.2">
      <c r="A31" s="193" t="s">
        <v>167</v>
      </c>
      <c r="B31" s="199" t="s">
        <v>168</v>
      </c>
      <c r="C31" s="113">
        <v>13.72941987759676</v>
      </c>
      <c r="D31" s="115">
        <v>6371</v>
      </c>
      <c r="E31" s="114">
        <v>6621</v>
      </c>
      <c r="F31" s="114">
        <v>6520</v>
      </c>
      <c r="G31" s="114">
        <v>6420</v>
      </c>
      <c r="H31" s="140">
        <v>6339</v>
      </c>
      <c r="I31" s="115">
        <v>32</v>
      </c>
      <c r="J31" s="116">
        <v>0.50481148446127144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0.67451081803292823</v>
      </c>
      <c r="D34" s="115">
        <v>313</v>
      </c>
      <c r="E34" s="114">
        <v>307</v>
      </c>
      <c r="F34" s="114">
        <v>326</v>
      </c>
      <c r="G34" s="114">
        <v>320</v>
      </c>
      <c r="H34" s="140">
        <v>309</v>
      </c>
      <c r="I34" s="115">
        <v>4</v>
      </c>
      <c r="J34" s="116">
        <v>1.2944983818770226</v>
      </c>
    </row>
    <row r="35" spans="1:10" s="110" customFormat="1" ht="24.95" customHeight="1" x14ac:dyDescent="0.2">
      <c r="A35" s="292" t="s">
        <v>171</v>
      </c>
      <c r="B35" s="293" t="s">
        <v>172</v>
      </c>
      <c r="C35" s="113">
        <v>13.565640893026464</v>
      </c>
      <c r="D35" s="115">
        <v>6295</v>
      </c>
      <c r="E35" s="114">
        <v>6413</v>
      </c>
      <c r="F35" s="114">
        <v>6484</v>
      </c>
      <c r="G35" s="114">
        <v>6492</v>
      </c>
      <c r="H35" s="140">
        <v>6542</v>
      </c>
      <c r="I35" s="115">
        <v>-247</v>
      </c>
      <c r="J35" s="116">
        <v>-3.7756037908896363</v>
      </c>
    </row>
    <row r="36" spans="1:10" s="110" customFormat="1" ht="24.95" customHeight="1" x14ac:dyDescent="0.2">
      <c r="A36" s="294" t="s">
        <v>173</v>
      </c>
      <c r="B36" s="295" t="s">
        <v>174</v>
      </c>
      <c r="C36" s="125">
        <v>85.759848288940603</v>
      </c>
      <c r="D36" s="143">
        <v>39796</v>
      </c>
      <c r="E36" s="144">
        <v>41275</v>
      </c>
      <c r="F36" s="144">
        <v>41243</v>
      </c>
      <c r="G36" s="144">
        <v>41295</v>
      </c>
      <c r="H36" s="145">
        <v>40663</v>
      </c>
      <c r="I36" s="143">
        <v>-867</v>
      </c>
      <c r="J36" s="146">
        <v>-2.1321594570002214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46404</v>
      </c>
      <c r="F11" s="264">
        <v>47995</v>
      </c>
      <c r="G11" s="264">
        <v>48053</v>
      </c>
      <c r="H11" s="264">
        <v>48107</v>
      </c>
      <c r="I11" s="265">
        <v>47514</v>
      </c>
      <c r="J11" s="263">
        <v>-1110</v>
      </c>
      <c r="K11" s="266">
        <v>-2.3361535547417605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43.647099387983793</v>
      </c>
      <c r="E13" s="115">
        <v>20254</v>
      </c>
      <c r="F13" s="114">
        <v>20856</v>
      </c>
      <c r="G13" s="114">
        <v>21051</v>
      </c>
      <c r="H13" s="114">
        <v>21109</v>
      </c>
      <c r="I13" s="140">
        <v>20817</v>
      </c>
      <c r="J13" s="115">
        <v>-563</v>
      </c>
      <c r="K13" s="116">
        <v>-2.7045203439496563</v>
      </c>
    </row>
    <row r="14" spans="1:15" ht="15.95" customHeight="1" x14ac:dyDescent="0.2">
      <c r="A14" s="306" t="s">
        <v>230</v>
      </c>
      <c r="B14" s="307"/>
      <c r="C14" s="308"/>
      <c r="D14" s="113">
        <v>43.207482113610894</v>
      </c>
      <c r="E14" s="115">
        <v>20050</v>
      </c>
      <c r="F14" s="114">
        <v>20889</v>
      </c>
      <c r="G14" s="114">
        <v>20836</v>
      </c>
      <c r="H14" s="114">
        <v>20783</v>
      </c>
      <c r="I14" s="140">
        <v>20601</v>
      </c>
      <c r="J14" s="115">
        <v>-551</v>
      </c>
      <c r="K14" s="116">
        <v>-2.674627445269647</v>
      </c>
    </row>
    <row r="15" spans="1:15" ht="15.95" customHeight="1" x14ac:dyDescent="0.2">
      <c r="A15" s="306" t="s">
        <v>231</v>
      </c>
      <c r="B15" s="307"/>
      <c r="C15" s="308"/>
      <c r="D15" s="113">
        <v>6.1805016808895781</v>
      </c>
      <c r="E15" s="115">
        <v>2868</v>
      </c>
      <c r="F15" s="114">
        <v>2962</v>
      </c>
      <c r="G15" s="114">
        <v>2949</v>
      </c>
      <c r="H15" s="114">
        <v>2924</v>
      </c>
      <c r="I15" s="140">
        <v>2922</v>
      </c>
      <c r="J15" s="115">
        <v>-54</v>
      </c>
      <c r="K15" s="116">
        <v>-1.8480492813141685</v>
      </c>
    </row>
    <row r="16" spans="1:15" ht="15.95" customHeight="1" x14ac:dyDescent="0.2">
      <c r="A16" s="306" t="s">
        <v>232</v>
      </c>
      <c r="B16" s="307"/>
      <c r="C16" s="308"/>
      <c r="D16" s="113">
        <v>2.4976295146970089</v>
      </c>
      <c r="E16" s="115">
        <v>1159</v>
      </c>
      <c r="F16" s="114">
        <v>1149</v>
      </c>
      <c r="G16" s="114">
        <v>1131</v>
      </c>
      <c r="H16" s="114">
        <v>1157</v>
      </c>
      <c r="I16" s="140">
        <v>1128</v>
      </c>
      <c r="J16" s="115">
        <v>31</v>
      </c>
      <c r="K16" s="116">
        <v>2.74822695035461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0.63572105852943717</v>
      </c>
      <c r="E18" s="115">
        <v>295</v>
      </c>
      <c r="F18" s="114">
        <v>288</v>
      </c>
      <c r="G18" s="114">
        <v>289</v>
      </c>
      <c r="H18" s="114">
        <v>276</v>
      </c>
      <c r="I18" s="140">
        <v>264</v>
      </c>
      <c r="J18" s="115">
        <v>31</v>
      </c>
      <c r="K18" s="116">
        <v>11.742424242424242</v>
      </c>
    </row>
    <row r="19" spans="1:11" ht="14.1" customHeight="1" x14ac:dyDescent="0.2">
      <c r="A19" s="306" t="s">
        <v>235</v>
      </c>
      <c r="B19" s="307" t="s">
        <v>236</v>
      </c>
      <c r="C19" s="308"/>
      <c r="D19" s="113">
        <v>0.34910783553141972</v>
      </c>
      <c r="E19" s="115">
        <v>162</v>
      </c>
      <c r="F19" s="114">
        <v>157</v>
      </c>
      <c r="G19" s="114">
        <v>152</v>
      </c>
      <c r="H19" s="114">
        <v>156</v>
      </c>
      <c r="I19" s="140">
        <v>148</v>
      </c>
      <c r="J19" s="115">
        <v>14</v>
      </c>
      <c r="K19" s="116">
        <v>9.4594594594594597</v>
      </c>
    </row>
    <row r="20" spans="1:11" ht="14.1" customHeight="1" x14ac:dyDescent="0.2">
      <c r="A20" s="306">
        <v>12</v>
      </c>
      <c r="B20" s="307" t="s">
        <v>237</v>
      </c>
      <c r="C20" s="308"/>
      <c r="D20" s="113">
        <v>1.155072838548401</v>
      </c>
      <c r="E20" s="115">
        <v>536</v>
      </c>
      <c r="F20" s="114">
        <v>523</v>
      </c>
      <c r="G20" s="114">
        <v>559</v>
      </c>
      <c r="H20" s="114">
        <v>580</v>
      </c>
      <c r="I20" s="140">
        <v>533</v>
      </c>
      <c r="J20" s="115">
        <v>3</v>
      </c>
      <c r="K20" s="116">
        <v>0.56285178236397748</v>
      </c>
    </row>
    <row r="21" spans="1:11" ht="14.1" customHeight="1" x14ac:dyDescent="0.2">
      <c r="A21" s="306">
        <v>21</v>
      </c>
      <c r="B21" s="307" t="s">
        <v>238</v>
      </c>
      <c r="C21" s="308"/>
      <c r="D21" s="113">
        <v>0.10774933195414188</v>
      </c>
      <c r="E21" s="115">
        <v>50</v>
      </c>
      <c r="F21" s="114">
        <v>53</v>
      </c>
      <c r="G21" s="114">
        <v>53</v>
      </c>
      <c r="H21" s="114">
        <v>49</v>
      </c>
      <c r="I21" s="140">
        <v>45</v>
      </c>
      <c r="J21" s="115">
        <v>5</v>
      </c>
      <c r="K21" s="116">
        <v>11.111111111111111</v>
      </c>
    </row>
    <row r="22" spans="1:11" ht="14.1" customHeight="1" x14ac:dyDescent="0.2">
      <c r="A22" s="306">
        <v>22</v>
      </c>
      <c r="B22" s="307" t="s">
        <v>239</v>
      </c>
      <c r="C22" s="308"/>
      <c r="D22" s="113">
        <v>0.87923454874579776</v>
      </c>
      <c r="E22" s="115">
        <v>408</v>
      </c>
      <c r="F22" s="114">
        <v>437</v>
      </c>
      <c r="G22" s="114">
        <v>439</v>
      </c>
      <c r="H22" s="114">
        <v>426</v>
      </c>
      <c r="I22" s="140">
        <v>429</v>
      </c>
      <c r="J22" s="115">
        <v>-21</v>
      </c>
      <c r="K22" s="116">
        <v>-4.895104895104895</v>
      </c>
    </row>
    <row r="23" spans="1:11" ht="14.1" customHeight="1" x14ac:dyDescent="0.2">
      <c r="A23" s="306">
        <v>23</v>
      </c>
      <c r="B23" s="307" t="s">
        <v>240</v>
      </c>
      <c r="C23" s="308"/>
      <c r="D23" s="113">
        <v>0.68097577795017672</v>
      </c>
      <c r="E23" s="115">
        <v>316</v>
      </c>
      <c r="F23" s="114">
        <v>301</v>
      </c>
      <c r="G23" s="114">
        <v>300</v>
      </c>
      <c r="H23" s="114">
        <v>285</v>
      </c>
      <c r="I23" s="140">
        <v>317</v>
      </c>
      <c r="J23" s="115">
        <v>-1</v>
      </c>
      <c r="K23" s="116">
        <v>-0.31545741324921134</v>
      </c>
    </row>
    <row r="24" spans="1:11" ht="14.1" customHeight="1" x14ac:dyDescent="0.2">
      <c r="A24" s="306">
        <v>24</v>
      </c>
      <c r="B24" s="307" t="s">
        <v>241</v>
      </c>
      <c r="C24" s="308"/>
      <c r="D24" s="113">
        <v>1.1766227049392293</v>
      </c>
      <c r="E24" s="115">
        <v>546</v>
      </c>
      <c r="F24" s="114">
        <v>573</v>
      </c>
      <c r="G24" s="114">
        <v>600</v>
      </c>
      <c r="H24" s="114">
        <v>607</v>
      </c>
      <c r="I24" s="140">
        <v>627</v>
      </c>
      <c r="J24" s="115">
        <v>-81</v>
      </c>
      <c r="K24" s="116">
        <v>-12.918660287081339</v>
      </c>
    </row>
    <row r="25" spans="1:11" ht="14.1" customHeight="1" x14ac:dyDescent="0.2">
      <c r="A25" s="306">
        <v>25</v>
      </c>
      <c r="B25" s="307" t="s">
        <v>242</v>
      </c>
      <c r="C25" s="308"/>
      <c r="D25" s="113">
        <v>1.3619515559003534</v>
      </c>
      <c r="E25" s="115">
        <v>632</v>
      </c>
      <c r="F25" s="114">
        <v>623</v>
      </c>
      <c r="G25" s="114">
        <v>615</v>
      </c>
      <c r="H25" s="114">
        <v>606</v>
      </c>
      <c r="I25" s="140">
        <v>611</v>
      </c>
      <c r="J25" s="115">
        <v>21</v>
      </c>
      <c r="K25" s="116">
        <v>3.4369885433715219</v>
      </c>
    </row>
    <row r="26" spans="1:11" ht="14.1" customHeight="1" x14ac:dyDescent="0.2">
      <c r="A26" s="306">
        <v>26</v>
      </c>
      <c r="B26" s="307" t="s">
        <v>243</v>
      </c>
      <c r="C26" s="308"/>
      <c r="D26" s="113">
        <v>0.77795017670890443</v>
      </c>
      <c r="E26" s="115">
        <v>361</v>
      </c>
      <c r="F26" s="114">
        <v>367</v>
      </c>
      <c r="G26" s="114">
        <v>365</v>
      </c>
      <c r="H26" s="114">
        <v>385</v>
      </c>
      <c r="I26" s="140">
        <v>391</v>
      </c>
      <c r="J26" s="115">
        <v>-30</v>
      </c>
      <c r="K26" s="116">
        <v>-7.6726342710997439</v>
      </c>
    </row>
    <row r="27" spans="1:11" ht="14.1" customHeight="1" x14ac:dyDescent="0.2">
      <c r="A27" s="306">
        <v>27</v>
      </c>
      <c r="B27" s="307" t="s">
        <v>244</v>
      </c>
      <c r="C27" s="308"/>
      <c r="D27" s="113">
        <v>0.42884234117748471</v>
      </c>
      <c r="E27" s="115">
        <v>199</v>
      </c>
      <c r="F27" s="114">
        <v>207</v>
      </c>
      <c r="G27" s="114">
        <v>208</v>
      </c>
      <c r="H27" s="114">
        <v>204</v>
      </c>
      <c r="I27" s="140">
        <v>200</v>
      </c>
      <c r="J27" s="115">
        <v>-1</v>
      </c>
      <c r="K27" s="116">
        <v>-0.5</v>
      </c>
    </row>
    <row r="28" spans="1:11" ht="14.1" customHeight="1" x14ac:dyDescent="0.2">
      <c r="A28" s="306">
        <v>28</v>
      </c>
      <c r="B28" s="307" t="s">
        <v>245</v>
      </c>
      <c r="C28" s="308"/>
      <c r="D28" s="113">
        <v>0.24351349021636065</v>
      </c>
      <c r="E28" s="115">
        <v>113</v>
      </c>
      <c r="F28" s="114">
        <v>123</v>
      </c>
      <c r="G28" s="114">
        <v>124</v>
      </c>
      <c r="H28" s="114">
        <v>114</v>
      </c>
      <c r="I28" s="140">
        <v>112</v>
      </c>
      <c r="J28" s="115">
        <v>1</v>
      </c>
      <c r="K28" s="116">
        <v>0.8928571428571429</v>
      </c>
    </row>
    <row r="29" spans="1:11" ht="14.1" customHeight="1" x14ac:dyDescent="0.2">
      <c r="A29" s="306">
        <v>29</v>
      </c>
      <c r="B29" s="307" t="s">
        <v>246</v>
      </c>
      <c r="C29" s="308"/>
      <c r="D29" s="113">
        <v>3.4803034221187827</v>
      </c>
      <c r="E29" s="115">
        <v>1615</v>
      </c>
      <c r="F29" s="114">
        <v>1820</v>
      </c>
      <c r="G29" s="114">
        <v>1802</v>
      </c>
      <c r="H29" s="114">
        <v>1820</v>
      </c>
      <c r="I29" s="140">
        <v>1770</v>
      </c>
      <c r="J29" s="115">
        <v>-155</v>
      </c>
      <c r="K29" s="116">
        <v>-8.7570621468926557</v>
      </c>
    </row>
    <row r="30" spans="1:11" ht="14.1" customHeight="1" x14ac:dyDescent="0.2">
      <c r="A30" s="306" t="s">
        <v>247</v>
      </c>
      <c r="B30" s="307" t="s">
        <v>248</v>
      </c>
      <c r="C30" s="308"/>
      <c r="D30" s="113">
        <v>0.69821567106283944</v>
      </c>
      <c r="E30" s="115">
        <v>324</v>
      </c>
      <c r="F30" s="114">
        <v>320</v>
      </c>
      <c r="G30" s="114">
        <v>323</v>
      </c>
      <c r="H30" s="114">
        <v>315</v>
      </c>
      <c r="I30" s="140">
        <v>302</v>
      </c>
      <c r="J30" s="115">
        <v>22</v>
      </c>
      <c r="K30" s="116">
        <v>7.2847682119205297</v>
      </c>
    </row>
    <row r="31" spans="1:11" ht="14.1" customHeight="1" x14ac:dyDescent="0.2">
      <c r="A31" s="306" t="s">
        <v>249</v>
      </c>
      <c r="B31" s="307" t="s">
        <v>250</v>
      </c>
      <c r="C31" s="308"/>
      <c r="D31" s="113">
        <v>2.7734678044996119</v>
      </c>
      <c r="E31" s="115">
        <v>1287</v>
      </c>
      <c r="F31" s="114">
        <v>1496</v>
      </c>
      <c r="G31" s="114">
        <v>1474</v>
      </c>
      <c r="H31" s="114">
        <v>1501</v>
      </c>
      <c r="I31" s="140">
        <v>1464</v>
      </c>
      <c r="J31" s="115">
        <v>-177</v>
      </c>
      <c r="K31" s="116">
        <v>-12.090163934426229</v>
      </c>
    </row>
    <row r="32" spans="1:11" ht="14.1" customHeight="1" x14ac:dyDescent="0.2">
      <c r="A32" s="306">
        <v>31</v>
      </c>
      <c r="B32" s="307" t="s">
        <v>251</v>
      </c>
      <c r="C32" s="308"/>
      <c r="D32" s="113">
        <v>0.15300405137488149</v>
      </c>
      <c r="E32" s="115">
        <v>71</v>
      </c>
      <c r="F32" s="114">
        <v>72</v>
      </c>
      <c r="G32" s="114">
        <v>79</v>
      </c>
      <c r="H32" s="114">
        <v>82</v>
      </c>
      <c r="I32" s="140">
        <v>82</v>
      </c>
      <c r="J32" s="115">
        <v>-11</v>
      </c>
      <c r="K32" s="116">
        <v>-13.414634146341463</v>
      </c>
    </row>
    <row r="33" spans="1:11" ht="14.1" customHeight="1" x14ac:dyDescent="0.2">
      <c r="A33" s="306">
        <v>32</v>
      </c>
      <c r="B33" s="307" t="s">
        <v>252</v>
      </c>
      <c r="C33" s="308"/>
      <c r="D33" s="113">
        <v>0.76502025687440733</v>
      </c>
      <c r="E33" s="115">
        <v>355</v>
      </c>
      <c r="F33" s="114">
        <v>343</v>
      </c>
      <c r="G33" s="114">
        <v>343</v>
      </c>
      <c r="H33" s="114">
        <v>336</v>
      </c>
      <c r="I33" s="140">
        <v>338</v>
      </c>
      <c r="J33" s="115">
        <v>17</v>
      </c>
      <c r="K33" s="116">
        <v>5.0295857988165684</v>
      </c>
    </row>
    <row r="34" spans="1:11" ht="14.1" customHeight="1" x14ac:dyDescent="0.2">
      <c r="A34" s="306">
        <v>33</v>
      </c>
      <c r="B34" s="307" t="s">
        <v>253</v>
      </c>
      <c r="C34" s="308"/>
      <c r="D34" s="113">
        <v>0.52797172657529523</v>
      </c>
      <c r="E34" s="115">
        <v>245</v>
      </c>
      <c r="F34" s="114">
        <v>243</v>
      </c>
      <c r="G34" s="114">
        <v>259</v>
      </c>
      <c r="H34" s="114">
        <v>259</v>
      </c>
      <c r="I34" s="140">
        <v>263</v>
      </c>
      <c r="J34" s="115">
        <v>-18</v>
      </c>
      <c r="K34" s="116">
        <v>-6.8441064638783269</v>
      </c>
    </row>
    <row r="35" spans="1:11" ht="14.1" customHeight="1" x14ac:dyDescent="0.2">
      <c r="A35" s="306">
        <v>34</v>
      </c>
      <c r="B35" s="307" t="s">
        <v>254</v>
      </c>
      <c r="C35" s="308"/>
      <c r="D35" s="113">
        <v>4.4780622360141367</v>
      </c>
      <c r="E35" s="115">
        <v>2078</v>
      </c>
      <c r="F35" s="114">
        <v>2097</v>
      </c>
      <c r="G35" s="114">
        <v>2094</v>
      </c>
      <c r="H35" s="114">
        <v>2103</v>
      </c>
      <c r="I35" s="140">
        <v>2083</v>
      </c>
      <c r="J35" s="115">
        <v>-5</v>
      </c>
      <c r="K35" s="116">
        <v>-0.2400384061449832</v>
      </c>
    </row>
    <row r="36" spans="1:11" ht="14.1" customHeight="1" x14ac:dyDescent="0.2">
      <c r="A36" s="306">
        <v>41</v>
      </c>
      <c r="B36" s="307" t="s">
        <v>255</v>
      </c>
      <c r="C36" s="308"/>
      <c r="D36" s="113">
        <v>0.16377898457029566</v>
      </c>
      <c r="E36" s="115">
        <v>76</v>
      </c>
      <c r="F36" s="114">
        <v>70</v>
      </c>
      <c r="G36" s="114">
        <v>78</v>
      </c>
      <c r="H36" s="114">
        <v>92</v>
      </c>
      <c r="I36" s="140">
        <v>84</v>
      </c>
      <c r="J36" s="115">
        <v>-8</v>
      </c>
      <c r="K36" s="116">
        <v>-9.5238095238095237</v>
      </c>
    </row>
    <row r="37" spans="1:11" ht="14.1" customHeight="1" x14ac:dyDescent="0.2">
      <c r="A37" s="306">
        <v>42</v>
      </c>
      <c r="B37" s="307" t="s">
        <v>256</v>
      </c>
      <c r="C37" s="308"/>
      <c r="D37" s="113">
        <v>4.7409706059822428E-2</v>
      </c>
      <c r="E37" s="115">
        <v>22</v>
      </c>
      <c r="F37" s="114">
        <v>22</v>
      </c>
      <c r="G37" s="114">
        <v>24</v>
      </c>
      <c r="H37" s="114">
        <v>24</v>
      </c>
      <c r="I37" s="140">
        <v>25</v>
      </c>
      <c r="J37" s="115">
        <v>-3</v>
      </c>
      <c r="K37" s="116">
        <v>-12</v>
      </c>
    </row>
    <row r="38" spans="1:11" ht="14.1" customHeight="1" x14ac:dyDescent="0.2">
      <c r="A38" s="306">
        <v>43</v>
      </c>
      <c r="B38" s="307" t="s">
        <v>257</v>
      </c>
      <c r="C38" s="308"/>
      <c r="D38" s="113">
        <v>0.63572105852943717</v>
      </c>
      <c r="E38" s="115">
        <v>295</v>
      </c>
      <c r="F38" s="114">
        <v>298</v>
      </c>
      <c r="G38" s="114">
        <v>293</v>
      </c>
      <c r="H38" s="114">
        <v>291</v>
      </c>
      <c r="I38" s="140">
        <v>275</v>
      </c>
      <c r="J38" s="115">
        <v>20</v>
      </c>
      <c r="K38" s="116">
        <v>7.2727272727272725</v>
      </c>
    </row>
    <row r="39" spans="1:11" ht="14.1" customHeight="1" x14ac:dyDescent="0.2">
      <c r="A39" s="306">
        <v>51</v>
      </c>
      <c r="B39" s="307" t="s">
        <v>258</v>
      </c>
      <c r="C39" s="308"/>
      <c r="D39" s="113">
        <v>5.5490905956383072</v>
      </c>
      <c r="E39" s="115">
        <v>2575</v>
      </c>
      <c r="F39" s="114">
        <v>2621</v>
      </c>
      <c r="G39" s="114">
        <v>2603</v>
      </c>
      <c r="H39" s="114">
        <v>2611</v>
      </c>
      <c r="I39" s="140">
        <v>2642</v>
      </c>
      <c r="J39" s="115">
        <v>-67</v>
      </c>
      <c r="K39" s="116">
        <v>-2.5359576078728234</v>
      </c>
    </row>
    <row r="40" spans="1:11" ht="14.1" customHeight="1" x14ac:dyDescent="0.2">
      <c r="A40" s="306" t="s">
        <v>259</v>
      </c>
      <c r="B40" s="307" t="s">
        <v>260</v>
      </c>
      <c r="C40" s="308"/>
      <c r="D40" s="113">
        <v>5.3249719851736916</v>
      </c>
      <c r="E40" s="115">
        <v>2471</v>
      </c>
      <c r="F40" s="114">
        <v>2522</v>
      </c>
      <c r="G40" s="114">
        <v>2510</v>
      </c>
      <c r="H40" s="114">
        <v>2512</v>
      </c>
      <c r="I40" s="140">
        <v>2539</v>
      </c>
      <c r="J40" s="115">
        <v>-68</v>
      </c>
      <c r="K40" s="116">
        <v>-2.6782197715636076</v>
      </c>
    </row>
    <row r="41" spans="1:11" ht="14.1" customHeight="1" x14ac:dyDescent="0.2">
      <c r="A41" s="306"/>
      <c r="B41" s="307" t="s">
        <v>261</v>
      </c>
      <c r="C41" s="308"/>
      <c r="D41" s="113">
        <v>3.1247306266701145</v>
      </c>
      <c r="E41" s="115">
        <v>1450</v>
      </c>
      <c r="F41" s="114">
        <v>1500</v>
      </c>
      <c r="G41" s="114">
        <v>1468</v>
      </c>
      <c r="H41" s="114">
        <v>1490</v>
      </c>
      <c r="I41" s="140">
        <v>1504</v>
      </c>
      <c r="J41" s="115">
        <v>-54</v>
      </c>
      <c r="K41" s="116">
        <v>-3.5904255319148937</v>
      </c>
    </row>
    <row r="42" spans="1:11" ht="14.1" customHeight="1" x14ac:dyDescent="0.2">
      <c r="A42" s="306">
        <v>52</v>
      </c>
      <c r="B42" s="307" t="s">
        <v>262</v>
      </c>
      <c r="C42" s="308"/>
      <c r="D42" s="113">
        <v>5.0749935350400825</v>
      </c>
      <c r="E42" s="115">
        <v>2355</v>
      </c>
      <c r="F42" s="114">
        <v>2444</v>
      </c>
      <c r="G42" s="114">
        <v>2443</v>
      </c>
      <c r="H42" s="114">
        <v>2365</v>
      </c>
      <c r="I42" s="140">
        <v>2382</v>
      </c>
      <c r="J42" s="115">
        <v>-27</v>
      </c>
      <c r="K42" s="116">
        <v>-1.1335012594458438</v>
      </c>
    </row>
    <row r="43" spans="1:11" ht="14.1" customHeight="1" x14ac:dyDescent="0.2">
      <c r="A43" s="306" t="s">
        <v>263</v>
      </c>
      <c r="B43" s="307" t="s">
        <v>264</v>
      </c>
      <c r="C43" s="308"/>
      <c r="D43" s="113">
        <v>4.9069045771916215</v>
      </c>
      <c r="E43" s="115">
        <v>2277</v>
      </c>
      <c r="F43" s="114">
        <v>2366</v>
      </c>
      <c r="G43" s="114">
        <v>2363</v>
      </c>
      <c r="H43" s="114">
        <v>2289</v>
      </c>
      <c r="I43" s="140">
        <v>2308</v>
      </c>
      <c r="J43" s="115">
        <v>-31</v>
      </c>
      <c r="K43" s="116">
        <v>-1.3431542461005199</v>
      </c>
    </row>
    <row r="44" spans="1:11" ht="14.1" customHeight="1" x14ac:dyDescent="0.2">
      <c r="A44" s="306">
        <v>53</v>
      </c>
      <c r="B44" s="307" t="s">
        <v>265</v>
      </c>
      <c r="C44" s="308"/>
      <c r="D44" s="113">
        <v>1.3382467028704421</v>
      </c>
      <c r="E44" s="115">
        <v>621</v>
      </c>
      <c r="F44" s="114">
        <v>634</v>
      </c>
      <c r="G44" s="114">
        <v>657</v>
      </c>
      <c r="H44" s="114">
        <v>646</v>
      </c>
      <c r="I44" s="140">
        <v>633</v>
      </c>
      <c r="J44" s="115">
        <v>-12</v>
      </c>
      <c r="K44" s="116">
        <v>-1.8957345971563981</v>
      </c>
    </row>
    <row r="45" spans="1:11" ht="14.1" customHeight="1" x14ac:dyDescent="0.2">
      <c r="A45" s="306" t="s">
        <v>266</v>
      </c>
      <c r="B45" s="307" t="s">
        <v>267</v>
      </c>
      <c r="C45" s="308"/>
      <c r="D45" s="113">
        <v>1.3037669166451169</v>
      </c>
      <c r="E45" s="115">
        <v>605</v>
      </c>
      <c r="F45" s="114">
        <v>617</v>
      </c>
      <c r="G45" s="114">
        <v>641</v>
      </c>
      <c r="H45" s="114">
        <v>632</v>
      </c>
      <c r="I45" s="140">
        <v>624</v>
      </c>
      <c r="J45" s="115">
        <v>-19</v>
      </c>
      <c r="K45" s="116">
        <v>-3.0448717948717947</v>
      </c>
    </row>
    <row r="46" spans="1:11" ht="14.1" customHeight="1" x14ac:dyDescent="0.2">
      <c r="A46" s="306">
        <v>54</v>
      </c>
      <c r="B46" s="307" t="s">
        <v>268</v>
      </c>
      <c r="C46" s="308"/>
      <c r="D46" s="113">
        <v>15.593483320403413</v>
      </c>
      <c r="E46" s="115">
        <v>7236</v>
      </c>
      <c r="F46" s="114">
        <v>7355</v>
      </c>
      <c r="G46" s="114">
        <v>7400</v>
      </c>
      <c r="H46" s="114">
        <v>7332</v>
      </c>
      <c r="I46" s="140">
        <v>7324</v>
      </c>
      <c r="J46" s="115">
        <v>-88</v>
      </c>
      <c r="K46" s="116">
        <v>-1.2015292190060076</v>
      </c>
    </row>
    <row r="47" spans="1:11" ht="14.1" customHeight="1" x14ac:dyDescent="0.2">
      <c r="A47" s="306">
        <v>61</v>
      </c>
      <c r="B47" s="307" t="s">
        <v>269</v>
      </c>
      <c r="C47" s="308"/>
      <c r="D47" s="113">
        <v>0.73054047064908201</v>
      </c>
      <c r="E47" s="115">
        <v>339</v>
      </c>
      <c r="F47" s="114">
        <v>337</v>
      </c>
      <c r="G47" s="114">
        <v>347</v>
      </c>
      <c r="H47" s="114">
        <v>370</v>
      </c>
      <c r="I47" s="140">
        <v>361</v>
      </c>
      <c r="J47" s="115">
        <v>-22</v>
      </c>
      <c r="K47" s="116">
        <v>-6.094182825484765</v>
      </c>
    </row>
    <row r="48" spans="1:11" ht="14.1" customHeight="1" x14ac:dyDescent="0.2">
      <c r="A48" s="306">
        <v>62</v>
      </c>
      <c r="B48" s="307" t="s">
        <v>270</v>
      </c>
      <c r="C48" s="308"/>
      <c r="D48" s="113">
        <v>10.792173088526852</v>
      </c>
      <c r="E48" s="115">
        <v>5008</v>
      </c>
      <c r="F48" s="114">
        <v>5142</v>
      </c>
      <c r="G48" s="114">
        <v>5134</v>
      </c>
      <c r="H48" s="114">
        <v>5224</v>
      </c>
      <c r="I48" s="140">
        <v>5073</v>
      </c>
      <c r="J48" s="115">
        <v>-65</v>
      </c>
      <c r="K48" s="116">
        <v>-1.2812931204415534</v>
      </c>
    </row>
    <row r="49" spans="1:11" ht="14.1" customHeight="1" x14ac:dyDescent="0.2">
      <c r="A49" s="306">
        <v>63</v>
      </c>
      <c r="B49" s="307" t="s">
        <v>271</v>
      </c>
      <c r="C49" s="308"/>
      <c r="D49" s="113">
        <v>10.447375226273596</v>
      </c>
      <c r="E49" s="115">
        <v>4848</v>
      </c>
      <c r="F49" s="114">
        <v>5504</v>
      </c>
      <c r="G49" s="114">
        <v>5607</v>
      </c>
      <c r="H49" s="114">
        <v>5622</v>
      </c>
      <c r="I49" s="140">
        <v>5362</v>
      </c>
      <c r="J49" s="115">
        <v>-514</v>
      </c>
      <c r="K49" s="116">
        <v>-9.5859753823200293</v>
      </c>
    </row>
    <row r="50" spans="1:11" ht="14.1" customHeight="1" x14ac:dyDescent="0.2">
      <c r="A50" s="306" t="s">
        <v>272</v>
      </c>
      <c r="B50" s="307" t="s">
        <v>273</v>
      </c>
      <c r="C50" s="308"/>
      <c r="D50" s="113">
        <v>0.63572105852943717</v>
      </c>
      <c r="E50" s="115">
        <v>295</v>
      </c>
      <c r="F50" s="114">
        <v>309</v>
      </c>
      <c r="G50" s="114">
        <v>333</v>
      </c>
      <c r="H50" s="114">
        <v>337</v>
      </c>
      <c r="I50" s="140">
        <v>321</v>
      </c>
      <c r="J50" s="115">
        <v>-26</v>
      </c>
      <c r="K50" s="116">
        <v>-8.0996884735202492</v>
      </c>
    </row>
    <row r="51" spans="1:11" ht="14.1" customHeight="1" x14ac:dyDescent="0.2">
      <c r="A51" s="306" t="s">
        <v>274</v>
      </c>
      <c r="B51" s="307" t="s">
        <v>275</v>
      </c>
      <c r="C51" s="308"/>
      <c r="D51" s="113">
        <v>9.1371433497112324</v>
      </c>
      <c r="E51" s="115">
        <v>4240</v>
      </c>
      <c r="F51" s="114">
        <v>4823</v>
      </c>
      <c r="G51" s="114">
        <v>4924</v>
      </c>
      <c r="H51" s="114">
        <v>4965</v>
      </c>
      <c r="I51" s="140">
        <v>4750</v>
      </c>
      <c r="J51" s="115">
        <v>-510</v>
      </c>
      <c r="K51" s="116">
        <v>-10.736842105263158</v>
      </c>
    </row>
    <row r="52" spans="1:11" ht="14.1" customHeight="1" x14ac:dyDescent="0.2">
      <c r="A52" s="306">
        <v>71</v>
      </c>
      <c r="B52" s="307" t="s">
        <v>276</v>
      </c>
      <c r="C52" s="308"/>
      <c r="D52" s="113">
        <v>13.68416515817602</v>
      </c>
      <c r="E52" s="115">
        <v>6350</v>
      </c>
      <c r="F52" s="114">
        <v>6378</v>
      </c>
      <c r="G52" s="114">
        <v>6379</v>
      </c>
      <c r="H52" s="114">
        <v>6370</v>
      </c>
      <c r="I52" s="140">
        <v>6366</v>
      </c>
      <c r="J52" s="115">
        <v>-16</v>
      </c>
      <c r="K52" s="116">
        <v>-0.25133521834747091</v>
      </c>
    </row>
    <row r="53" spans="1:11" ht="14.1" customHeight="1" x14ac:dyDescent="0.2">
      <c r="A53" s="306" t="s">
        <v>277</v>
      </c>
      <c r="B53" s="307" t="s">
        <v>278</v>
      </c>
      <c r="C53" s="308"/>
      <c r="D53" s="113">
        <v>1.0947332126540816</v>
      </c>
      <c r="E53" s="115">
        <v>508</v>
      </c>
      <c r="F53" s="114">
        <v>499</v>
      </c>
      <c r="G53" s="114">
        <v>492</v>
      </c>
      <c r="H53" s="114">
        <v>487</v>
      </c>
      <c r="I53" s="140">
        <v>492</v>
      </c>
      <c r="J53" s="115">
        <v>16</v>
      </c>
      <c r="K53" s="116">
        <v>3.2520325203252032</v>
      </c>
    </row>
    <row r="54" spans="1:11" ht="14.1" customHeight="1" x14ac:dyDescent="0.2">
      <c r="A54" s="306" t="s">
        <v>279</v>
      </c>
      <c r="B54" s="307" t="s">
        <v>280</v>
      </c>
      <c r="C54" s="308"/>
      <c r="D54" s="113">
        <v>12.21877424359969</v>
      </c>
      <c r="E54" s="115">
        <v>5670</v>
      </c>
      <c r="F54" s="114">
        <v>5714</v>
      </c>
      <c r="G54" s="114">
        <v>5733</v>
      </c>
      <c r="H54" s="114">
        <v>5725</v>
      </c>
      <c r="I54" s="140">
        <v>5715</v>
      </c>
      <c r="J54" s="115">
        <v>-45</v>
      </c>
      <c r="K54" s="116">
        <v>-0.78740157480314965</v>
      </c>
    </row>
    <row r="55" spans="1:11" ht="14.1" customHeight="1" x14ac:dyDescent="0.2">
      <c r="A55" s="306">
        <v>72</v>
      </c>
      <c r="B55" s="307" t="s">
        <v>281</v>
      </c>
      <c r="C55" s="308"/>
      <c r="D55" s="113">
        <v>1.2434272907507973</v>
      </c>
      <c r="E55" s="115">
        <v>577</v>
      </c>
      <c r="F55" s="114">
        <v>579</v>
      </c>
      <c r="G55" s="114">
        <v>586</v>
      </c>
      <c r="H55" s="114">
        <v>584</v>
      </c>
      <c r="I55" s="140">
        <v>580</v>
      </c>
      <c r="J55" s="115">
        <v>-3</v>
      </c>
      <c r="K55" s="116">
        <v>-0.51724137931034486</v>
      </c>
    </row>
    <row r="56" spans="1:11" ht="14.1" customHeight="1" x14ac:dyDescent="0.2">
      <c r="A56" s="306" t="s">
        <v>282</v>
      </c>
      <c r="B56" s="307" t="s">
        <v>283</v>
      </c>
      <c r="C56" s="308"/>
      <c r="D56" s="113">
        <v>0.15731402465304714</v>
      </c>
      <c r="E56" s="115">
        <v>73</v>
      </c>
      <c r="F56" s="114">
        <v>71</v>
      </c>
      <c r="G56" s="114">
        <v>72</v>
      </c>
      <c r="H56" s="114">
        <v>67</v>
      </c>
      <c r="I56" s="140">
        <v>61</v>
      </c>
      <c r="J56" s="115">
        <v>12</v>
      </c>
      <c r="K56" s="116">
        <v>19.672131147540984</v>
      </c>
    </row>
    <row r="57" spans="1:11" ht="14.1" customHeight="1" x14ac:dyDescent="0.2">
      <c r="A57" s="306" t="s">
        <v>284</v>
      </c>
      <c r="B57" s="307" t="s">
        <v>285</v>
      </c>
      <c r="C57" s="308"/>
      <c r="D57" s="113">
        <v>0.7801051633479873</v>
      </c>
      <c r="E57" s="115">
        <v>362</v>
      </c>
      <c r="F57" s="114">
        <v>370</v>
      </c>
      <c r="G57" s="114">
        <v>373</v>
      </c>
      <c r="H57" s="114">
        <v>374</v>
      </c>
      <c r="I57" s="140">
        <v>379</v>
      </c>
      <c r="J57" s="115">
        <v>-17</v>
      </c>
      <c r="K57" s="116">
        <v>-4.4854881266490763</v>
      </c>
    </row>
    <row r="58" spans="1:11" ht="14.1" customHeight="1" x14ac:dyDescent="0.2">
      <c r="A58" s="306">
        <v>73</v>
      </c>
      <c r="B58" s="307" t="s">
        <v>286</v>
      </c>
      <c r="C58" s="308"/>
      <c r="D58" s="113">
        <v>0.88785449530212912</v>
      </c>
      <c r="E58" s="115">
        <v>412</v>
      </c>
      <c r="F58" s="114">
        <v>401</v>
      </c>
      <c r="G58" s="114">
        <v>393</v>
      </c>
      <c r="H58" s="114">
        <v>389</v>
      </c>
      <c r="I58" s="140">
        <v>405</v>
      </c>
      <c r="J58" s="115">
        <v>7</v>
      </c>
      <c r="K58" s="116">
        <v>1.728395061728395</v>
      </c>
    </row>
    <row r="59" spans="1:11" ht="14.1" customHeight="1" x14ac:dyDescent="0.2">
      <c r="A59" s="306" t="s">
        <v>287</v>
      </c>
      <c r="B59" s="307" t="s">
        <v>288</v>
      </c>
      <c r="C59" s="308"/>
      <c r="D59" s="113">
        <v>0.64434100508576841</v>
      </c>
      <c r="E59" s="115">
        <v>299</v>
      </c>
      <c r="F59" s="114">
        <v>294</v>
      </c>
      <c r="G59" s="114">
        <v>286</v>
      </c>
      <c r="H59" s="114">
        <v>290</v>
      </c>
      <c r="I59" s="140">
        <v>303</v>
      </c>
      <c r="J59" s="115">
        <v>-4</v>
      </c>
      <c r="K59" s="116">
        <v>-1.3201320132013201</v>
      </c>
    </row>
    <row r="60" spans="1:11" ht="14.1" customHeight="1" x14ac:dyDescent="0.2">
      <c r="A60" s="306">
        <v>81</v>
      </c>
      <c r="B60" s="307" t="s">
        <v>289</v>
      </c>
      <c r="C60" s="308"/>
      <c r="D60" s="113">
        <v>3.8875958969054394</v>
      </c>
      <c r="E60" s="115">
        <v>1804</v>
      </c>
      <c r="F60" s="114">
        <v>1824</v>
      </c>
      <c r="G60" s="114">
        <v>1803</v>
      </c>
      <c r="H60" s="114">
        <v>1794</v>
      </c>
      <c r="I60" s="140">
        <v>1808</v>
      </c>
      <c r="J60" s="115">
        <v>-4</v>
      </c>
      <c r="K60" s="116">
        <v>-0.22123893805309736</v>
      </c>
    </row>
    <row r="61" spans="1:11" ht="14.1" customHeight="1" x14ac:dyDescent="0.2">
      <c r="A61" s="306" t="s">
        <v>290</v>
      </c>
      <c r="B61" s="307" t="s">
        <v>291</v>
      </c>
      <c r="C61" s="308"/>
      <c r="D61" s="113">
        <v>1.4222911817946728</v>
      </c>
      <c r="E61" s="115">
        <v>660</v>
      </c>
      <c r="F61" s="114">
        <v>667</v>
      </c>
      <c r="G61" s="114">
        <v>663</v>
      </c>
      <c r="H61" s="114">
        <v>660</v>
      </c>
      <c r="I61" s="140">
        <v>662</v>
      </c>
      <c r="J61" s="115">
        <v>-2</v>
      </c>
      <c r="K61" s="116">
        <v>-0.30211480362537763</v>
      </c>
    </row>
    <row r="62" spans="1:11" ht="14.1" customHeight="1" x14ac:dyDescent="0.2">
      <c r="A62" s="306" t="s">
        <v>292</v>
      </c>
      <c r="B62" s="307" t="s">
        <v>293</v>
      </c>
      <c r="C62" s="308"/>
      <c r="D62" s="113">
        <v>0.97836393414360834</v>
      </c>
      <c r="E62" s="115">
        <v>454</v>
      </c>
      <c r="F62" s="114">
        <v>459</v>
      </c>
      <c r="G62" s="114">
        <v>457</v>
      </c>
      <c r="H62" s="114">
        <v>468</v>
      </c>
      <c r="I62" s="140">
        <v>474</v>
      </c>
      <c r="J62" s="115">
        <v>-20</v>
      </c>
      <c r="K62" s="116">
        <v>-4.2194092827004219</v>
      </c>
    </row>
    <row r="63" spans="1:11" ht="14.1" customHeight="1" x14ac:dyDescent="0.2">
      <c r="A63" s="306"/>
      <c r="B63" s="307" t="s">
        <v>294</v>
      </c>
      <c r="C63" s="308"/>
      <c r="D63" s="113">
        <v>0.87707956210671489</v>
      </c>
      <c r="E63" s="115">
        <v>407</v>
      </c>
      <c r="F63" s="114">
        <v>409</v>
      </c>
      <c r="G63" s="114">
        <v>406</v>
      </c>
      <c r="H63" s="114">
        <v>416</v>
      </c>
      <c r="I63" s="140">
        <v>420</v>
      </c>
      <c r="J63" s="115">
        <v>-13</v>
      </c>
      <c r="K63" s="116">
        <v>-3.0952380952380953</v>
      </c>
    </row>
    <row r="64" spans="1:11" ht="14.1" customHeight="1" x14ac:dyDescent="0.2">
      <c r="A64" s="306" t="s">
        <v>295</v>
      </c>
      <c r="B64" s="307" t="s">
        <v>296</v>
      </c>
      <c r="C64" s="308"/>
      <c r="D64" s="113">
        <v>0.12067925178863891</v>
      </c>
      <c r="E64" s="115">
        <v>56</v>
      </c>
      <c r="F64" s="114">
        <v>54</v>
      </c>
      <c r="G64" s="114">
        <v>53</v>
      </c>
      <c r="H64" s="114">
        <v>51</v>
      </c>
      <c r="I64" s="140">
        <v>50</v>
      </c>
      <c r="J64" s="115">
        <v>6</v>
      </c>
      <c r="K64" s="116">
        <v>12</v>
      </c>
    </row>
    <row r="65" spans="1:11" ht="14.1" customHeight="1" x14ac:dyDescent="0.2">
      <c r="A65" s="306" t="s">
        <v>297</v>
      </c>
      <c r="B65" s="307" t="s">
        <v>298</v>
      </c>
      <c r="C65" s="308"/>
      <c r="D65" s="113">
        <v>0.92233428152745456</v>
      </c>
      <c r="E65" s="115">
        <v>428</v>
      </c>
      <c r="F65" s="114">
        <v>453</v>
      </c>
      <c r="G65" s="114">
        <v>438</v>
      </c>
      <c r="H65" s="114">
        <v>431</v>
      </c>
      <c r="I65" s="140">
        <v>438</v>
      </c>
      <c r="J65" s="115">
        <v>-10</v>
      </c>
      <c r="K65" s="116">
        <v>-2.2831050228310503</v>
      </c>
    </row>
    <row r="66" spans="1:11" ht="14.1" customHeight="1" x14ac:dyDescent="0.2">
      <c r="A66" s="306">
        <v>82</v>
      </c>
      <c r="B66" s="307" t="s">
        <v>299</v>
      </c>
      <c r="C66" s="308"/>
      <c r="D66" s="113">
        <v>1.9696577881217137</v>
      </c>
      <c r="E66" s="115">
        <v>914</v>
      </c>
      <c r="F66" s="114">
        <v>980</v>
      </c>
      <c r="G66" s="114">
        <v>942</v>
      </c>
      <c r="H66" s="114">
        <v>958</v>
      </c>
      <c r="I66" s="140">
        <v>963</v>
      </c>
      <c r="J66" s="115">
        <v>-49</v>
      </c>
      <c r="K66" s="116">
        <v>-5.0882658359293877</v>
      </c>
    </row>
    <row r="67" spans="1:11" ht="14.1" customHeight="1" x14ac:dyDescent="0.2">
      <c r="A67" s="306" t="s">
        <v>300</v>
      </c>
      <c r="B67" s="307" t="s">
        <v>301</v>
      </c>
      <c r="C67" s="308"/>
      <c r="D67" s="113">
        <v>0.95681406775277988</v>
      </c>
      <c r="E67" s="115">
        <v>444</v>
      </c>
      <c r="F67" s="114">
        <v>455</v>
      </c>
      <c r="G67" s="114">
        <v>439</v>
      </c>
      <c r="H67" s="114">
        <v>444</v>
      </c>
      <c r="I67" s="140">
        <v>442</v>
      </c>
      <c r="J67" s="115">
        <v>2</v>
      </c>
      <c r="K67" s="116">
        <v>0.45248868778280543</v>
      </c>
    </row>
    <row r="68" spans="1:11" ht="14.1" customHeight="1" x14ac:dyDescent="0.2">
      <c r="A68" s="306" t="s">
        <v>302</v>
      </c>
      <c r="B68" s="307" t="s">
        <v>303</v>
      </c>
      <c r="C68" s="308"/>
      <c r="D68" s="113">
        <v>0.61201620549952596</v>
      </c>
      <c r="E68" s="115">
        <v>284</v>
      </c>
      <c r="F68" s="114">
        <v>326</v>
      </c>
      <c r="G68" s="114">
        <v>303</v>
      </c>
      <c r="H68" s="114">
        <v>314</v>
      </c>
      <c r="I68" s="140">
        <v>327</v>
      </c>
      <c r="J68" s="115">
        <v>-43</v>
      </c>
      <c r="K68" s="116">
        <v>-13.149847094801224</v>
      </c>
    </row>
    <row r="69" spans="1:11" ht="14.1" customHeight="1" x14ac:dyDescent="0.2">
      <c r="A69" s="306">
        <v>83</v>
      </c>
      <c r="B69" s="307" t="s">
        <v>304</v>
      </c>
      <c r="C69" s="308"/>
      <c r="D69" s="113">
        <v>3.107490733557452</v>
      </c>
      <c r="E69" s="115">
        <v>1442</v>
      </c>
      <c r="F69" s="114">
        <v>1462</v>
      </c>
      <c r="G69" s="114">
        <v>1429</v>
      </c>
      <c r="H69" s="114">
        <v>1457</v>
      </c>
      <c r="I69" s="140">
        <v>1411</v>
      </c>
      <c r="J69" s="115">
        <v>31</v>
      </c>
      <c r="K69" s="116">
        <v>2.1970233876683203</v>
      </c>
    </row>
    <row r="70" spans="1:11" ht="14.1" customHeight="1" x14ac:dyDescent="0.2">
      <c r="A70" s="306" t="s">
        <v>305</v>
      </c>
      <c r="B70" s="307" t="s">
        <v>306</v>
      </c>
      <c r="C70" s="308"/>
      <c r="D70" s="113">
        <v>1.9739677613998794</v>
      </c>
      <c r="E70" s="115">
        <v>916</v>
      </c>
      <c r="F70" s="114">
        <v>930</v>
      </c>
      <c r="G70" s="114">
        <v>907</v>
      </c>
      <c r="H70" s="114">
        <v>903</v>
      </c>
      <c r="I70" s="140">
        <v>865</v>
      </c>
      <c r="J70" s="115">
        <v>51</v>
      </c>
      <c r="K70" s="116">
        <v>5.8959537572254339</v>
      </c>
    </row>
    <row r="71" spans="1:11" ht="14.1" customHeight="1" x14ac:dyDescent="0.2">
      <c r="A71" s="306"/>
      <c r="B71" s="307" t="s">
        <v>307</v>
      </c>
      <c r="C71" s="308"/>
      <c r="D71" s="113">
        <v>1.5709852598913887</v>
      </c>
      <c r="E71" s="115">
        <v>729</v>
      </c>
      <c r="F71" s="114">
        <v>728</v>
      </c>
      <c r="G71" s="114">
        <v>713</v>
      </c>
      <c r="H71" s="114">
        <v>699</v>
      </c>
      <c r="I71" s="140">
        <v>664</v>
      </c>
      <c r="J71" s="115">
        <v>65</v>
      </c>
      <c r="K71" s="116">
        <v>9.7891566265060241</v>
      </c>
    </row>
    <row r="72" spans="1:11" ht="14.1" customHeight="1" x14ac:dyDescent="0.2">
      <c r="A72" s="306">
        <v>84</v>
      </c>
      <c r="B72" s="307" t="s">
        <v>308</v>
      </c>
      <c r="C72" s="308"/>
      <c r="D72" s="113">
        <v>2.0493922937677786</v>
      </c>
      <c r="E72" s="115">
        <v>951</v>
      </c>
      <c r="F72" s="114">
        <v>1025</v>
      </c>
      <c r="G72" s="114">
        <v>1008</v>
      </c>
      <c r="H72" s="114">
        <v>1013</v>
      </c>
      <c r="I72" s="140">
        <v>1001</v>
      </c>
      <c r="J72" s="115">
        <v>-50</v>
      </c>
      <c r="K72" s="116">
        <v>-4.9950049950049946</v>
      </c>
    </row>
    <row r="73" spans="1:11" ht="14.1" customHeight="1" x14ac:dyDescent="0.2">
      <c r="A73" s="306" t="s">
        <v>309</v>
      </c>
      <c r="B73" s="307" t="s">
        <v>310</v>
      </c>
      <c r="C73" s="308"/>
      <c r="D73" s="113">
        <v>0.29954314283251443</v>
      </c>
      <c r="E73" s="115">
        <v>139</v>
      </c>
      <c r="F73" s="114">
        <v>123</v>
      </c>
      <c r="G73" s="114">
        <v>119</v>
      </c>
      <c r="H73" s="114">
        <v>140</v>
      </c>
      <c r="I73" s="140">
        <v>145</v>
      </c>
      <c r="J73" s="115">
        <v>-6</v>
      </c>
      <c r="K73" s="116">
        <v>-4.1379310344827589</v>
      </c>
    </row>
    <row r="74" spans="1:11" ht="14.1" customHeight="1" x14ac:dyDescent="0.2">
      <c r="A74" s="306" t="s">
        <v>311</v>
      </c>
      <c r="B74" s="307" t="s">
        <v>312</v>
      </c>
      <c r="C74" s="308"/>
      <c r="D74" s="113">
        <v>3.6634772864408242E-2</v>
      </c>
      <c r="E74" s="115">
        <v>17</v>
      </c>
      <c r="F74" s="114">
        <v>22</v>
      </c>
      <c r="G74" s="114">
        <v>22</v>
      </c>
      <c r="H74" s="114">
        <v>21</v>
      </c>
      <c r="I74" s="140">
        <v>21</v>
      </c>
      <c r="J74" s="115">
        <v>-4</v>
      </c>
      <c r="K74" s="116">
        <v>-19.047619047619047</v>
      </c>
    </row>
    <row r="75" spans="1:11" ht="14.1" customHeight="1" x14ac:dyDescent="0.2">
      <c r="A75" s="306" t="s">
        <v>313</v>
      </c>
      <c r="B75" s="307" t="s">
        <v>314</v>
      </c>
      <c r="C75" s="308"/>
      <c r="D75" s="113">
        <v>2.1549866390828377E-2</v>
      </c>
      <c r="E75" s="115">
        <v>10</v>
      </c>
      <c r="F75" s="114">
        <v>10</v>
      </c>
      <c r="G75" s="114">
        <v>8</v>
      </c>
      <c r="H75" s="114">
        <v>9</v>
      </c>
      <c r="I75" s="140">
        <v>9</v>
      </c>
      <c r="J75" s="115">
        <v>1</v>
      </c>
      <c r="K75" s="116">
        <v>11.111111111111111</v>
      </c>
    </row>
    <row r="76" spans="1:11" ht="14.1" customHeight="1" x14ac:dyDescent="0.2">
      <c r="A76" s="306">
        <v>91</v>
      </c>
      <c r="B76" s="307" t="s">
        <v>315</v>
      </c>
      <c r="C76" s="308"/>
      <c r="D76" s="113">
        <v>6.0339625894319453E-2</v>
      </c>
      <c r="E76" s="115">
        <v>28</v>
      </c>
      <c r="F76" s="114">
        <v>24</v>
      </c>
      <c r="G76" s="114">
        <v>24</v>
      </c>
      <c r="H76" s="114">
        <v>27</v>
      </c>
      <c r="I76" s="140">
        <v>23</v>
      </c>
      <c r="J76" s="115">
        <v>5</v>
      </c>
      <c r="K76" s="116">
        <v>21.739130434782609</v>
      </c>
    </row>
    <row r="77" spans="1:11" ht="14.1" customHeight="1" x14ac:dyDescent="0.2">
      <c r="A77" s="306">
        <v>92</v>
      </c>
      <c r="B77" s="307" t="s">
        <v>316</v>
      </c>
      <c r="C77" s="308"/>
      <c r="D77" s="113">
        <v>0.27799327644168609</v>
      </c>
      <c r="E77" s="115">
        <v>129</v>
      </c>
      <c r="F77" s="114">
        <v>130</v>
      </c>
      <c r="G77" s="114">
        <v>129</v>
      </c>
      <c r="H77" s="114">
        <v>129</v>
      </c>
      <c r="I77" s="140">
        <v>129</v>
      </c>
      <c r="J77" s="115">
        <v>0</v>
      </c>
      <c r="K77" s="116">
        <v>0</v>
      </c>
    </row>
    <row r="78" spans="1:11" ht="14.1" customHeight="1" x14ac:dyDescent="0.2">
      <c r="A78" s="306">
        <v>93</v>
      </c>
      <c r="B78" s="307" t="s">
        <v>317</v>
      </c>
      <c r="C78" s="308"/>
      <c r="D78" s="113">
        <v>9.4819412119644855E-2</v>
      </c>
      <c r="E78" s="115">
        <v>44</v>
      </c>
      <c r="F78" s="114">
        <v>47</v>
      </c>
      <c r="G78" s="114">
        <v>50</v>
      </c>
      <c r="H78" s="114">
        <v>58</v>
      </c>
      <c r="I78" s="140">
        <v>54</v>
      </c>
      <c r="J78" s="115">
        <v>-10</v>
      </c>
      <c r="K78" s="116">
        <v>-18.518518518518519</v>
      </c>
    </row>
    <row r="79" spans="1:11" ht="14.1" customHeight="1" x14ac:dyDescent="0.2">
      <c r="A79" s="306">
        <v>94</v>
      </c>
      <c r="B79" s="307" t="s">
        <v>318</v>
      </c>
      <c r="C79" s="308"/>
      <c r="D79" s="113">
        <v>1.0279286268425136</v>
      </c>
      <c r="E79" s="115">
        <v>477</v>
      </c>
      <c r="F79" s="114">
        <v>500</v>
      </c>
      <c r="G79" s="114">
        <v>503</v>
      </c>
      <c r="H79" s="114">
        <v>478</v>
      </c>
      <c r="I79" s="140">
        <v>496</v>
      </c>
      <c r="J79" s="115">
        <v>-19</v>
      </c>
      <c r="K79" s="116">
        <v>-3.8306451612903225</v>
      </c>
    </row>
    <row r="80" spans="1:11" ht="14.1" customHeight="1" x14ac:dyDescent="0.2">
      <c r="A80" s="306" t="s">
        <v>319</v>
      </c>
      <c r="B80" s="307" t="s">
        <v>320</v>
      </c>
      <c r="C80" s="308"/>
      <c r="D80" s="113">
        <v>1.7239893112662701E-2</v>
      </c>
      <c r="E80" s="115">
        <v>8</v>
      </c>
      <c r="F80" s="114">
        <v>9</v>
      </c>
      <c r="G80" s="114">
        <v>6</v>
      </c>
      <c r="H80" s="114">
        <v>7</v>
      </c>
      <c r="I80" s="140">
        <v>6</v>
      </c>
      <c r="J80" s="115">
        <v>2</v>
      </c>
      <c r="K80" s="116">
        <v>33.333333333333336</v>
      </c>
    </row>
    <row r="81" spans="1:11" ht="14.1" customHeight="1" x14ac:dyDescent="0.2">
      <c r="A81" s="310" t="s">
        <v>321</v>
      </c>
      <c r="B81" s="311" t="s">
        <v>333</v>
      </c>
      <c r="C81" s="312"/>
      <c r="D81" s="125">
        <v>4.4672873028187228</v>
      </c>
      <c r="E81" s="143">
        <v>2073</v>
      </c>
      <c r="F81" s="144">
        <v>2139</v>
      </c>
      <c r="G81" s="144">
        <v>2086</v>
      </c>
      <c r="H81" s="144">
        <v>2134</v>
      </c>
      <c r="I81" s="145">
        <v>2046</v>
      </c>
      <c r="J81" s="143">
        <v>27</v>
      </c>
      <c r="K81" s="146">
        <v>1.3196480938416422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13597</v>
      </c>
      <c r="G12" s="536">
        <v>11232</v>
      </c>
      <c r="H12" s="536">
        <v>17051</v>
      </c>
      <c r="I12" s="536">
        <v>11523</v>
      </c>
      <c r="J12" s="537">
        <v>13423</v>
      </c>
      <c r="K12" s="538">
        <v>174</v>
      </c>
      <c r="L12" s="349">
        <v>1.2962825001862475</v>
      </c>
    </row>
    <row r="13" spans="1:17" s="110" customFormat="1" ht="15" customHeight="1" x14ac:dyDescent="0.2">
      <c r="A13" s="350" t="s">
        <v>344</v>
      </c>
      <c r="B13" s="351" t="s">
        <v>345</v>
      </c>
      <c r="C13" s="347"/>
      <c r="D13" s="347"/>
      <c r="E13" s="348"/>
      <c r="F13" s="536">
        <v>7908</v>
      </c>
      <c r="G13" s="536">
        <v>6195</v>
      </c>
      <c r="H13" s="536">
        <v>9738</v>
      </c>
      <c r="I13" s="536">
        <v>6770</v>
      </c>
      <c r="J13" s="537">
        <v>7964</v>
      </c>
      <c r="K13" s="538">
        <v>-56</v>
      </c>
      <c r="L13" s="349">
        <v>-0.70316423907584125</v>
      </c>
    </row>
    <row r="14" spans="1:17" s="110" customFormat="1" ht="22.5" customHeight="1" x14ac:dyDescent="0.2">
      <c r="A14" s="350"/>
      <c r="B14" s="351" t="s">
        <v>346</v>
      </c>
      <c r="C14" s="347"/>
      <c r="D14" s="347"/>
      <c r="E14" s="348"/>
      <c r="F14" s="536">
        <v>5689</v>
      </c>
      <c r="G14" s="536">
        <v>5037</v>
      </c>
      <c r="H14" s="536">
        <v>7313</v>
      </c>
      <c r="I14" s="536">
        <v>4753</v>
      </c>
      <c r="J14" s="537">
        <v>5459</v>
      </c>
      <c r="K14" s="538">
        <v>230</v>
      </c>
      <c r="L14" s="349">
        <v>4.2132258655431398</v>
      </c>
    </row>
    <row r="15" spans="1:17" s="110" customFormat="1" ht="15" customHeight="1" x14ac:dyDescent="0.2">
      <c r="A15" s="350" t="s">
        <v>347</v>
      </c>
      <c r="B15" s="351" t="s">
        <v>108</v>
      </c>
      <c r="C15" s="347"/>
      <c r="D15" s="347"/>
      <c r="E15" s="348"/>
      <c r="F15" s="536">
        <v>2787</v>
      </c>
      <c r="G15" s="536">
        <v>2851</v>
      </c>
      <c r="H15" s="536">
        <v>6703</v>
      </c>
      <c r="I15" s="536">
        <v>2378</v>
      </c>
      <c r="J15" s="537">
        <v>2821</v>
      </c>
      <c r="K15" s="538">
        <v>-34</v>
      </c>
      <c r="L15" s="349">
        <v>-1.205246366536689</v>
      </c>
    </row>
    <row r="16" spans="1:17" s="110" customFormat="1" ht="15" customHeight="1" x14ac:dyDescent="0.2">
      <c r="A16" s="350"/>
      <c r="B16" s="351" t="s">
        <v>109</v>
      </c>
      <c r="C16" s="347"/>
      <c r="D16" s="347"/>
      <c r="E16" s="348"/>
      <c r="F16" s="536">
        <v>9363</v>
      </c>
      <c r="G16" s="536">
        <v>7371</v>
      </c>
      <c r="H16" s="536">
        <v>9181</v>
      </c>
      <c r="I16" s="536">
        <v>8006</v>
      </c>
      <c r="J16" s="537">
        <v>9267</v>
      </c>
      <c r="K16" s="538">
        <v>96</v>
      </c>
      <c r="L16" s="349">
        <v>1.0359339592101005</v>
      </c>
    </row>
    <row r="17" spans="1:12" s="110" customFormat="1" ht="15" customHeight="1" x14ac:dyDescent="0.2">
      <c r="A17" s="350"/>
      <c r="B17" s="351" t="s">
        <v>110</v>
      </c>
      <c r="C17" s="347"/>
      <c r="D17" s="347"/>
      <c r="E17" s="348"/>
      <c r="F17" s="536">
        <v>1248</v>
      </c>
      <c r="G17" s="536">
        <v>869</v>
      </c>
      <c r="H17" s="536">
        <v>1009</v>
      </c>
      <c r="I17" s="536">
        <v>976</v>
      </c>
      <c r="J17" s="537">
        <v>1158</v>
      </c>
      <c r="K17" s="538">
        <v>90</v>
      </c>
      <c r="L17" s="349">
        <v>7.7720207253886011</v>
      </c>
    </row>
    <row r="18" spans="1:12" s="110" customFormat="1" ht="15" customHeight="1" x14ac:dyDescent="0.2">
      <c r="A18" s="350"/>
      <c r="B18" s="351" t="s">
        <v>111</v>
      </c>
      <c r="C18" s="347"/>
      <c r="D18" s="347"/>
      <c r="E18" s="348"/>
      <c r="F18" s="536">
        <v>198</v>
      </c>
      <c r="G18" s="536">
        <v>141</v>
      </c>
      <c r="H18" s="536">
        <v>158</v>
      </c>
      <c r="I18" s="536">
        <v>163</v>
      </c>
      <c r="J18" s="537">
        <v>177</v>
      </c>
      <c r="K18" s="538">
        <v>21</v>
      </c>
      <c r="L18" s="349">
        <v>11.864406779661017</v>
      </c>
    </row>
    <row r="19" spans="1:12" s="110" customFormat="1" ht="15" customHeight="1" x14ac:dyDescent="0.2">
      <c r="A19" s="118" t="s">
        <v>113</v>
      </c>
      <c r="B19" s="119" t="s">
        <v>181</v>
      </c>
      <c r="C19" s="347"/>
      <c r="D19" s="347"/>
      <c r="E19" s="348"/>
      <c r="F19" s="536">
        <v>8511</v>
      </c>
      <c r="G19" s="536">
        <v>6689</v>
      </c>
      <c r="H19" s="536">
        <v>11735</v>
      </c>
      <c r="I19" s="536">
        <v>6820</v>
      </c>
      <c r="J19" s="537">
        <v>8488</v>
      </c>
      <c r="K19" s="538">
        <v>23</v>
      </c>
      <c r="L19" s="349">
        <v>0.27097078228086713</v>
      </c>
    </row>
    <row r="20" spans="1:12" s="110" customFormat="1" ht="15" customHeight="1" x14ac:dyDescent="0.2">
      <c r="A20" s="118"/>
      <c r="B20" s="119" t="s">
        <v>182</v>
      </c>
      <c r="C20" s="347"/>
      <c r="D20" s="347"/>
      <c r="E20" s="348"/>
      <c r="F20" s="536">
        <v>5086</v>
      </c>
      <c r="G20" s="536">
        <v>4543</v>
      </c>
      <c r="H20" s="536">
        <v>5316</v>
      </c>
      <c r="I20" s="536">
        <v>4703</v>
      </c>
      <c r="J20" s="537">
        <v>4935</v>
      </c>
      <c r="K20" s="538">
        <v>151</v>
      </c>
      <c r="L20" s="349">
        <v>3.059777102330294</v>
      </c>
    </row>
    <row r="21" spans="1:12" s="110" customFormat="1" ht="15" customHeight="1" x14ac:dyDescent="0.2">
      <c r="A21" s="118" t="s">
        <v>113</v>
      </c>
      <c r="B21" s="119" t="s">
        <v>116</v>
      </c>
      <c r="C21" s="347"/>
      <c r="D21" s="347"/>
      <c r="E21" s="348"/>
      <c r="F21" s="536">
        <v>9415</v>
      </c>
      <c r="G21" s="536">
        <v>7998</v>
      </c>
      <c r="H21" s="536">
        <v>12631</v>
      </c>
      <c r="I21" s="536">
        <v>7635</v>
      </c>
      <c r="J21" s="537">
        <v>9313</v>
      </c>
      <c r="K21" s="538">
        <v>102</v>
      </c>
      <c r="L21" s="349">
        <v>1.0952432084183399</v>
      </c>
    </row>
    <row r="22" spans="1:12" s="110" customFormat="1" ht="15" customHeight="1" x14ac:dyDescent="0.2">
      <c r="A22" s="118"/>
      <c r="B22" s="119" t="s">
        <v>117</v>
      </c>
      <c r="C22" s="347"/>
      <c r="D22" s="347"/>
      <c r="E22" s="348"/>
      <c r="F22" s="536">
        <v>4162</v>
      </c>
      <c r="G22" s="536">
        <v>3225</v>
      </c>
      <c r="H22" s="536">
        <v>4409</v>
      </c>
      <c r="I22" s="536">
        <v>3876</v>
      </c>
      <c r="J22" s="537">
        <v>4097</v>
      </c>
      <c r="K22" s="538">
        <v>65</v>
      </c>
      <c r="L22" s="349">
        <v>1.5865267268733219</v>
      </c>
    </row>
    <row r="23" spans="1:12" s="110" customFormat="1" ht="15" customHeight="1" x14ac:dyDescent="0.2">
      <c r="A23" s="352" t="s">
        <v>347</v>
      </c>
      <c r="B23" s="353" t="s">
        <v>193</v>
      </c>
      <c r="C23" s="354"/>
      <c r="D23" s="354"/>
      <c r="E23" s="355"/>
      <c r="F23" s="539">
        <v>266</v>
      </c>
      <c r="G23" s="539">
        <v>751</v>
      </c>
      <c r="H23" s="539">
        <v>2647</v>
      </c>
      <c r="I23" s="539">
        <v>210</v>
      </c>
      <c r="J23" s="540">
        <v>265</v>
      </c>
      <c r="K23" s="541">
        <v>1</v>
      </c>
      <c r="L23" s="356">
        <v>0.37735849056603776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36.9</v>
      </c>
      <c r="G25" s="542">
        <v>43.3</v>
      </c>
      <c r="H25" s="542">
        <v>45</v>
      </c>
      <c r="I25" s="542">
        <v>44.2</v>
      </c>
      <c r="J25" s="542">
        <v>40.200000000000003</v>
      </c>
      <c r="K25" s="543" t="s">
        <v>349</v>
      </c>
      <c r="L25" s="364">
        <v>-3.3000000000000043</v>
      </c>
    </row>
    <row r="26" spans="1:12" s="110" customFormat="1" ht="15" customHeight="1" x14ac:dyDescent="0.2">
      <c r="A26" s="365" t="s">
        <v>105</v>
      </c>
      <c r="B26" s="366" t="s">
        <v>345</v>
      </c>
      <c r="C26" s="362"/>
      <c r="D26" s="362"/>
      <c r="E26" s="363"/>
      <c r="F26" s="542">
        <v>36.9</v>
      </c>
      <c r="G26" s="542">
        <v>43.5</v>
      </c>
      <c r="H26" s="542">
        <v>45.7</v>
      </c>
      <c r="I26" s="542">
        <v>43.6</v>
      </c>
      <c r="J26" s="544">
        <v>39.799999999999997</v>
      </c>
      <c r="K26" s="543" t="s">
        <v>349</v>
      </c>
      <c r="L26" s="364">
        <v>-2.8999999999999986</v>
      </c>
    </row>
    <row r="27" spans="1:12" s="110" customFormat="1" ht="15" customHeight="1" x14ac:dyDescent="0.2">
      <c r="A27" s="365"/>
      <c r="B27" s="366" t="s">
        <v>346</v>
      </c>
      <c r="C27" s="362"/>
      <c r="D27" s="362"/>
      <c r="E27" s="363"/>
      <c r="F27" s="542">
        <v>37</v>
      </c>
      <c r="G27" s="542">
        <v>43.1</v>
      </c>
      <c r="H27" s="542">
        <v>43.9</v>
      </c>
      <c r="I27" s="542">
        <v>45.1</v>
      </c>
      <c r="J27" s="542">
        <v>40.9</v>
      </c>
      <c r="K27" s="543" t="s">
        <v>349</v>
      </c>
      <c r="L27" s="364">
        <v>-3.8999999999999986</v>
      </c>
    </row>
    <row r="28" spans="1:12" s="110" customFormat="1" ht="15" customHeight="1" x14ac:dyDescent="0.2">
      <c r="A28" s="365" t="s">
        <v>113</v>
      </c>
      <c r="B28" s="366" t="s">
        <v>108</v>
      </c>
      <c r="C28" s="362"/>
      <c r="D28" s="362"/>
      <c r="E28" s="363"/>
      <c r="F28" s="542">
        <v>48.6</v>
      </c>
      <c r="G28" s="542">
        <v>50.9</v>
      </c>
      <c r="H28" s="542">
        <v>54.9</v>
      </c>
      <c r="I28" s="542">
        <v>55.8</v>
      </c>
      <c r="J28" s="542">
        <v>51.6</v>
      </c>
      <c r="K28" s="543" t="s">
        <v>349</v>
      </c>
      <c r="L28" s="364">
        <v>-3</v>
      </c>
    </row>
    <row r="29" spans="1:12" s="110" customFormat="1" ht="11.25" x14ac:dyDescent="0.2">
      <c r="A29" s="365"/>
      <c r="B29" s="366" t="s">
        <v>109</v>
      </c>
      <c r="C29" s="362"/>
      <c r="D29" s="362"/>
      <c r="E29" s="363"/>
      <c r="F29" s="542">
        <v>34.799999999999997</v>
      </c>
      <c r="G29" s="542">
        <v>40.799999999999997</v>
      </c>
      <c r="H29" s="542">
        <v>41.4</v>
      </c>
      <c r="I29" s="542">
        <v>41.2</v>
      </c>
      <c r="J29" s="544">
        <v>37.799999999999997</v>
      </c>
      <c r="K29" s="543" t="s">
        <v>349</v>
      </c>
      <c r="L29" s="364">
        <v>-3</v>
      </c>
    </row>
    <row r="30" spans="1:12" s="110" customFormat="1" ht="15" customHeight="1" x14ac:dyDescent="0.2">
      <c r="A30" s="365"/>
      <c r="B30" s="366" t="s">
        <v>110</v>
      </c>
      <c r="C30" s="362"/>
      <c r="D30" s="362"/>
      <c r="E30" s="363"/>
      <c r="F30" s="542">
        <v>29.2</v>
      </c>
      <c r="G30" s="542">
        <v>43.3</v>
      </c>
      <c r="H30" s="542">
        <v>38.5</v>
      </c>
      <c r="I30" s="542">
        <v>41</v>
      </c>
      <c r="J30" s="542">
        <v>34.4</v>
      </c>
      <c r="K30" s="543" t="s">
        <v>349</v>
      </c>
      <c r="L30" s="364">
        <v>-5.1999999999999993</v>
      </c>
    </row>
    <row r="31" spans="1:12" s="110" customFormat="1" ht="15" customHeight="1" x14ac:dyDescent="0.2">
      <c r="A31" s="365"/>
      <c r="B31" s="366" t="s">
        <v>111</v>
      </c>
      <c r="C31" s="362"/>
      <c r="D31" s="362"/>
      <c r="E31" s="363"/>
      <c r="F31" s="542">
        <v>42.9</v>
      </c>
      <c r="G31" s="542">
        <v>61</v>
      </c>
      <c r="H31" s="542">
        <v>58.2</v>
      </c>
      <c r="I31" s="542">
        <v>56.4</v>
      </c>
      <c r="J31" s="542">
        <v>44.6</v>
      </c>
      <c r="K31" s="543" t="s">
        <v>349</v>
      </c>
      <c r="L31" s="364">
        <v>-1.7000000000000028</v>
      </c>
    </row>
    <row r="32" spans="1:12" s="110" customFormat="1" ht="15" customHeight="1" x14ac:dyDescent="0.2">
      <c r="A32" s="367" t="s">
        <v>113</v>
      </c>
      <c r="B32" s="368" t="s">
        <v>181</v>
      </c>
      <c r="C32" s="362"/>
      <c r="D32" s="362"/>
      <c r="E32" s="363"/>
      <c r="F32" s="542">
        <v>31.7</v>
      </c>
      <c r="G32" s="542">
        <v>36.200000000000003</v>
      </c>
      <c r="H32" s="542">
        <v>39.700000000000003</v>
      </c>
      <c r="I32" s="542">
        <v>38.799999999999997</v>
      </c>
      <c r="J32" s="544">
        <v>36.4</v>
      </c>
      <c r="K32" s="543" t="s">
        <v>349</v>
      </c>
      <c r="L32" s="364">
        <v>-4.6999999999999993</v>
      </c>
    </row>
    <row r="33" spans="1:12" s="110" customFormat="1" ht="15" customHeight="1" x14ac:dyDescent="0.2">
      <c r="A33" s="367"/>
      <c r="B33" s="368" t="s">
        <v>182</v>
      </c>
      <c r="C33" s="362"/>
      <c r="D33" s="362"/>
      <c r="E33" s="363"/>
      <c r="F33" s="542">
        <v>45.4</v>
      </c>
      <c r="G33" s="542">
        <v>52.4</v>
      </c>
      <c r="H33" s="542">
        <v>53.3</v>
      </c>
      <c r="I33" s="542">
        <v>51.7</v>
      </c>
      <c r="J33" s="542">
        <v>46.5</v>
      </c>
      <c r="K33" s="543" t="s">
        <v>349</v>
      </c>
      <c r="L33" s="364">
        <v>-1.1000000000000014</v>
      </c>
    </row>
    <row r="34" spans="1:12" s="369" customFormat="1" ht="15" customHeight="1" x14ac:dyDescent="0.2">
      <c r="A34" s="367" t="s">
        <v>113</v>
      </c>
      <c r="B34" s="368" t="s">
        <v>116</v>
      </c>
      <c r="C34" s="362"/>
      <c r="D34" s="362"/>
      <c r="E34" s="363"/>
      <c r="F34" s="542">
        <v>34.1</v>
      </c>
      <c r="G34" s="542">
        <v>41.7</v>
      </c>
      <c r="H34" s="542">
        <v>43.4</v>
      </c>
      <c r="I34" s="542">
        <v>41.9</v>
      </c>
      <c r="J34" s="542">
        <v>38.6</v>
      </c>
      <c r="K34" s="543" t="s">
        <v>349</v>
      </c>
      <c r="L34" s="364">
        <v>-4.5</v>
      </c>
    </row>
    <row r="35" spans="1:12" s="369" customFormat="1" ht="11.25" x14ac:dyDescent="0.2">
      <c r="A35" s="370"/>
      <c r="B35" s="371" t="s">
        <v>117</v>
      </c>
      <c r="C35" s="372"/>
      <c r="D35" s="372"/>
      <c r="E35" s="373"/>
      <c r="F35" s="545">
        <v>43.2</v>
      </c>
      <c r="G35" s="545">
        <v>47.2</v>
      </c>
      <c r="H35" s="545">
        <v>48.8</v>
      </c>
      <c r="I35" s="545">
        <v>48.6</v>
      </c>
      <c r="J35" s="546">
        <v>43.9</v>
      </c>
      <c r="K35" s="547" t="s">
        <v>349</v>
      </c>
      <c r="L35" s="374">
        <v>-0.69999999999999574</v>
      </c>
    </row>
    <row r="36" spans="1:12" s="369" customFormat="1" ht="15.95" customHeight="1" x14ac:dyDescent="0.2">
      <c r="A36" s="375" t="s">
        <v>350</v>
      </c>
      <c r="B36" s="376"/>
      <c r="C36" s="377"/>
      <c r="D36" s="376"/>
      <c r="E36" s="378"/>
      <c r="F36" s="548">
        <v>13186</v>
      </c>
      <c r="G36" s="548">
        <v>10248</v>
      </c>
      <c r="H36" s="548">
        <v>13476</v>
      </c>
      <c r="I36" s="548">
        <v>11205</v>
      </c>
      <c r="J36" s="548">
        <v>12996</v>
      </c>
      <c r="K36" s="549">
        <v>190</v>
      </c>
      <c r="L36" s="380">
        <v>1.4619883040935673</v>
      </c>
    </row>
    <row r="37" spans="1:12" s="369" customFormat="1" ht="15.95" customHeight="1" x14ac:dyDescent="0.2">
      <c r="A37" s="381"/>
      <c r="B37" s="382" t="s">
        <v>113</v>
      </c>
      <c r="C37" s="382" t="s">
        <v>351</v>
      </c>
      <c r="D37" s="382"/>
      <c r="E37" s="383"/>
      <c r="F37" s="548">
        <v>4872</v>
      </c>
      <c r="G37" s="548">
        <v>4439</v>
      </c>
      <c r="H37" s="548">
        <v>6061</v>
      </c>
      <c r="I37" s="548">
        <v>4952</v>
      </c>
      <c r="J37" s="548">
        <v>5228</v>
      </c>
      <c r="K37" s="549">
        <v>-356</v>
      </c>
      <c r="L37" s="380">
        <v>-6.8094873756694723</v>
      </c>
    </row>
    <row r="38" spans="1:12" s="369" customFormat="1" ht="15.95" customHeight="1" x14ac:dyDescent="0.2">
      <c r="A38" s="381"/>
      <c r="B38" s="384" t="s">
        <v>105</v>
      </c>
      <c r="C38" s="384" t="s">
        <v>106</v>
      </c>
      <c r="D38" s="385"/>
      <c r="E38" s="383"/>
      <c r="F38" s="548">
        <v>7673</v>
      </c>
      <c r="G38" s="548">
        <v>5697</v>
      </c>
      <c r="H38" s="548">
        <v>7745</v>
      </c>
      <c r="I38" s="548">
        <v>6624</v>
      </c>
      <c r="J38" s="550">
        <v>7734</v>
      </c>
      <c r="K38" s="549">
        <v>-61</v>
      </c>
      <c r="L38" s="380">
        <v>-0.78872510990431854</v>
      </c>
    </row>
    <row r="39" spans="1:12" s="369" customFormat="1" ht="15.95" customHeight="1" x14ac:dyDescent="0.2">
      <c r="A39" s="381"/>
      <c r="B39" s="385"/>
      <c r="C39" s="382" t="s">
        <v>352</v>
      </c>
      <c r="D39" s="385"/>
      <c r="E39" s="383"/>
      <c r="F39" s="548">
        <v>2832</v>
      </c>
      <c r="G39" s="548">
        <v>2476</v>
      </c>
      <c r="H39" s="548">
        <v>3543</v>
      </c>
      <c r="I39" s="548">
        <v>2886</v>
      </c>
      <c r="J39" s="548">
        <v>3077</v>
      </c>
      <c r="K39" s="549">
        <v>-245</v>
      </c>
      <c r="L39" s="380">
        <v>-7.9623009424764382</v>
      </c>
    </row>
    <row r="40" spans="1:12" s="369" customFormat="1" ht="15.95" customHeight="1" x14ac:dyDescent="0.2">
      <c r="A40" s="381"/>
      <c r="B40" s="384"/>
      <c r="C40" s="384" t="s">
        <v>107</v>
      </c>
      <c r="D40" s="385"/>
      <c r="E40" s="383"/>
      <c r="F40" s="548">
        <v>5513</v>
      </c>
      <c r="G40" s="548">
        <v>4551</v>
      </c>
      <c r="H40" s="548">
        <v>5731</v>
      </c>
      <c r="I40" s="548">
        <v>4581</v>
      </c>
      <c r="J40" s="548">
        <v>5262</v>
      </c>
      <c r="K40" s="549">
        <v>251</v>
      </c>
      <c r="L40" s="380">
        <v>4.7700494108703912</v>
      </c>
    </row>
    <row r="41" spans="1:12" s="369" customFormat="1" ht="24" customHeight="1" x14ac:dyDescent="0.2">
      <c r="A41" s="381"/>
      <c r="B41" s="385"/>
      <c r="C41" s="382" t="s">
        <v>352</v>
      </c>
      <c r="D41" s="385"/>
      <c r="E41" s="383"/>
      <c r="F41" s="548">
        <v>2040</v>
      </c>
      <c r="G41" s="548">
        <v>1963</v>
      </c>
      <c r="H41" s="548">
        <v>2518</v>
      </c>
      <c r="I41" s="548">
        <v>2066</v>
      </c>
      <c r="J41" s="550">
        <v>2151</v>
      </c>
      <c r="K41" s="549">
        <v>-111</v>
      </c>
      <c r="L41" s="380">
        <v>-5.160390516039052</v>
      </c>
    </row>
    <row r="42" spans="1:12" s="110" customFormat="1" ht="15" customHeight="1" x14ac:dyDescent="0.2">
      <c r="A42" s="381"/>
      <c r="B42" s="384" t="s">
        <v>113</v>
      </c>
      <c r="C42" s="384" t="s">
        <v>353</v>
      </c>
      <c r="D42" s="385"/>
      <c r="E42" s="383"/>
      <c r="F42" s="548">
        <v>2471</v>
      </c>
      <c r="G42" s="548">
        <v>2068</v>
      </c>
      <c r="H42" s="548">
        <v>3552</v>
      </c>
      <c r="I42" s="548">
        <v>2155</v>
      </c>
      <c r="J42" s="548">
        <v>2482</v>
      </c>
      <c r="K42" s="549">
        <v>-11</v>
      </c>
      <c r="L42" s="380">
        <v>-0.44319097502014504</v>
      </c>
    </row>
    <row r="43" spans="1:12" s="110" customFormat="1" ht="15" customHeight="1" x14ac:dyDescent="0.2">
      <c r="A43" s="381"/>
      <c r="B43" s="385"/>
      <c r="C43" s="382" t="s">
        <v>352</v>
      </c>
      <c r="D43" s="385"/>
      <c r="E43" s="383"/>
      <c r="F43" s="548">
        <v>1201</v>
      </c>
      <c r="G43" s="548">
        <v>1052</v>
      </c>
      <c r="H43" s="548">
        <v>1951</v>
      </c>
      <c r="I43" s="548">
        <v>1202</v>
      </c>
      <c r="J43" s="548">
        <v>1281</v>
      </c>
      <c r="K43" s="549">
        <v>-80</v>
      </c>
      <c r="L43" s="380">
        <v>-6.2451209992193597</v>
      </c>
    </row>
    <row r="44" spans="1:12" s="110" customFormat="1" ht="15" customHeight="1" x14ac:dyDescent="0.2">
      <c r="A44" s="381"/>
      <c r="B44" s="384"/>
      <c r="C44" s="366" t="s">
        <v>109</v>
      </c>
      <c r="D44" s="385"/>
      <c r="E44" s="383"/>
      <c r="F44" s="548">
        <v>9270</v>
      </c>
      <c r="G44" s="548">
        <v>7173</v>
      </c>
      <c r="H44" s="548">
        <v>8759</v>
      </c>
      <c r="I44" s="548">
        <v>7913</v>
      </c>
      <c r="J44" s="550">
        <v>9180</v>
      </c>
      <c r="K44" s="549">
        <v>90</v>
      </c>
      <c r="L44" s="380">
        <v>0.98039215686274506</v>
      </c>
    </row>
    <row r="45" spans="1:12" s="110" customFormat="1" ht="15" customHeight="1" x14ac:dyDescent="0.2">
      <c r="A45" s="381"/>
      <c r="B45" s="385"/>
      <c r="C45" s="382" t="s">
        <v>352</v>
      </c>
      <c r="D45" s="385"/>
      <c r="E45" s="383"/>
      <c r="F45" s="548">
        <v>3222</v>
      </c>
      <c r="G45" s="548">
        <v>2926</v>
      </c>
      <c r="H45" s="548">
        <v>3630</v>
      </c>
      <c r="I45" s="548">
        <v>3259</v>
      </c>
      <c r="J45" s="548">
        <v>3470</v>
      </c>
      <c r="K45" s="549">
        <v>-248</v>
      </c>
      <c r="L45" s="380">
        <v>-7.1469740634005765</v>
      </c>
    </row>
    <row r="46" spans="1:12" s="110" customFormat="1" ht="15" customHeight="1" x14ac:dyDescent="0.2">
      <c r="A46" s="381"/>
      <c r="B46" s="384"/>
      <c r="C46" s="366" t="s">
        <v>110</v>
      </c>
      <c r="D46" s="385"/>
      <c r="E46" s="383"/>
      <c r="F46" s="548">
        <v>1246</v>
      </c>
      <c r="G46" s="548">
        <v>866</v>
      </c>
      <c r="H46" s="548">
        <v>1007</v>
      </c>
      <c r="I46" s="548">
        <v>974</v>
      </c>
      <c r="J46" s="548">
        <v>1157</v>
      </c>
      <c r="K46" s="549">
        <v>89</v>
      </c>
      <c r="L46" s="380">
        <v>7.6923076923076925</v>
      </c>
    </row>
    <row r="47" spans="1:12" s="110" customFormat="1" ht="15" customHeight="1" x14ac:dyDescent="0.2">
      <c r="A47" s="381"/>
      <c r="B47" s="385"/>
      <c r="C47" s="382" t="s">
        <v>352</v>
      </c>
      <c r="D47" s="385"/>
      <c r="E47" s="383"/>
      <c r="F47" s="548">
        <v>364</v>
      </c>
      <c r="G47" s="548">
        <v>375</v>
      </c>
      <c r="H47" s="548">
        <v>388</v>
      </c>
      <c r="I47" s="548">
        <v>399</v>
      </c>
      <c r="J47" s="550">
        <v>398</v>
      </c>
      <c r="K47" s="549">
        <v>-34</v>
      </c>
      <c r="L47" s="380">
        <v>-8.5427135678391952</v>
      </c>
    </row>
    <row r="48" spans="1:12" s="110" customFormat="1" ht="15" customHeight="1" x14ac:dyDescent="0.2">
      <c r="A48" s="381"/>
      <c r="B48" s="385"/>
      <c r="C48" s="366" t="s">
        <v>111</v>
      </c>
      <c r="D48" s="386"/>
      <c r="E48" s="387"/>
      <c r="F48" s="548">
        <v>198</v>
      </c>
      <c r="G48" s="548">
        <v>141</v>
      </c>
      <c r="H48" s="548">
        <v>158</v>
      </c>
      <c r="I48" s="548">
        <v>163</v>
      </c>
      <c r="J48" s="548">
        <v>177</v>
      </c>
      <c r="K48" s="549">
        <v>21</v>
      </c>
      <c r="L48" s="380">
        <v>11.864406779661017</v>
      </c>
    </row>
    <row r="49" spans="1:12" s="110" customFormat="1" ht="15" customHeight="1" x14ac:dyDescent="0.2">
      <c r="A49" s="381"/>
      <c r="B49" s="385"/>
      <c r="C49" s="382" t="s">
        <v>352</v>
      </c>
      <c r="D49" s="385"/>
      <c r="E49" s="383"/>
      <c r="F49" s="548">
        <v>85</v>
      </c>
      <c r="G49" s="548">
        <v>86</v>
      </c>
      <c r="H49" s="548">
        <v>92</v>
      </c>
      <c r="I49" s="548">
        <v>92</v>
      </c>
      <c r="J49" s="548">
        <v>79</v>
      </c>
      <c r="K49" s="549">
        <v>6</v>
      </c>
      <c r="L49" s="380">
        <v>7.5949367088607591</v>
      </c>
    </row>
    <row r="50" spans="1:12" s="110" customFormat="1" ht="15" customHeight="1" x14ac:dyDescent="0.2">
      <c r="A50" s="381"/>
      <c r="B50" s="384" t="s">
        <v>113</v>
      </c>
      <c r="C50" s="382" t="s">
        <v>181</v>
      </c>
      <c r="D50" s="385"/>
      <c r="E50" s="383"/>
      <c r="F50" s="548">
        <v>8133</v>
      </c>
      <c r="G50" s="548">
        <v>5768</v>
      </c>
      <c r="H50" s="548">
        <v>8289</v>
      </c>
      <c r="I50" s="548">
        <v>6524</v>
      </c>
      <c r="J50" s="550">
        <v>8084</v>
      </c>
      <c r="K50" s="549">
        <v>49</v>
      </c>
      <c r="L50" s="380">
        <v>0.60613557644730331</v>
      </c>
    </row>
    <row r="51" spans="1:12" s="110" customFormat="1" ht="15" customHeight="1" x14ac:dyDescent="0.2">
      <c r="A51" s="381"/>
      <c r="B51" s="385"/>
      <c r="C51" s="382" t="s">
        <v>352</v>
      </c>
      <c r="D51" s="385"/>
      <c r="E51" s="383"/>
      <c r="F51" s="548">
        <v>2578</v>
      </c>
      <c r="G51" s="548">
        <v>2090</v>
      </c>
      <c r="H51" s="548">
        <v>3294</v>
      </c>
      <c r="I51" s="548">
        <v>2530</v>
      </c>
      <c r="J51" s="548">
        <v>2945</v>
      </c>
      <c r="K51" s="549">
        <v>-367</v>
      </c>
      <c r="L51" s="380">
        <v>-12.461799660441427</v>
      </c>
    </row>
    <row r="52" spans="1:12" s="110" customFormat="1" ht="15" customHeight="1" x14ac:dyDescent="0.2">
      <c r="A52" s="381"/>
      <c r="B52" s="384"/>
      <c r="C52" s="382" t="s">
        <v>182</v>
      </c>
      <c r="D52" s="385"/>
      <c r="E52" s="383"/>
      <c r="F52" s="548">
        <v>5053</v>
      </c>
      <c r="G52" s="548">
        <v>4480</v>
      </c>
      <c r="H52" s="548">
        <v>5187</v>
      </c>
      <c r="I52" s="548">
        <v>4681</v>
      </c>
      <c r="J52" s="548">
        <v>4912</v>
      </c>
      <c r="K52" s="549">
        <v>141</v>
      </c>
      <c r="L52" s="380">
        <v>2.8705211726384365</v>
      </c>
    </row>
    <row r="53" spans="1:12" s="269" customFormat="1" ht="11.25" customHeight="1" x14ac:dyDescent="0.2">
      <c r="A53" s="381"/>
      <c r="B53" s="385"/>
      <c r="C53" s="382" t="s">
        <v>352</v>
      </c>
      <c r="D53" s="385"/>
      <c r="E53" s="383"/>
      <c r="F53" s="548">
        <v>2294</v>
      </c>
      <c r="G53" s="548">
        <v>2349</v>
      </c>
      <c r="H53" s="548">
        <v>2767</v>
      </c>
      <c r="I53" s="548">
        <v>2422</v>
      </c>
      <c r="J53" s="550">
        <v>2283</v>
      </c>
      <c r="K53" s="549">
        <v>11</v>
      </c>
      <c r="L53" s="380">
        <v>0.48182216381953569</v>
      </c>
    </row>
    <row r="54" spans="1:12" s="151" customFormat="1" ht="12.75" customHeight="1" x14ac:dyDescent="0.2">
      <c r="A54" s="381"/>
      <c r="B54" s="384" t="s">
        <v>113</v>
      </c>
      <c r="C54" s="384" t="s">
        <v>116</v>
      </c>
      <c r="D54" s="385"/>
      <c r="E54" s="383"/>
      <c r="F54" s="548">
        <v>9070</v>
      </c>
      <c r="G54" s="548">
        <v>7174</v>
      </c>
      <c r="H54" s="548">
        <v>9500</v>
      </c>
      <c r="I54" s="548">
        <v>7385</v>
      </c>
      <c r="J54" s="548">
        <v>8962</v>
      </c>
      <c r="K54" s="549">
        <v>108</v>
      </c>
      <c r="L54" s="380">
        <v>1.2050881499665254</v>
      </c>
    </row>
    <row r="55" spans="1:12" ht="11.25" x14ac:dyDescent="0.2">
      <c r="A55" s="381"/>
      <c r="B55" s="385"/>
      <c r="C55" s="382" t="s">
        <v>352</v>
      </c>
      <c r="D55" s="385"/>
      <c r="E55" s="383"/>
      <c r="F55" s="548">
        <v>3093</v>
      </c>
      <c r="G55" s="548">
        <v>2991</v>
      </c>
      <c r="H55" s="548">
        <v>4120</v>
      </c>
      <c r="I55" s="548">
        <v>3095</v>
      </c>
      <c r="J55" s="548">
        <v>3458</v>
      </c>
      <c r="K55" s="549">
        <v>-365</v>
      </c>
      <c r="L55" s="380">
        <v>-10.555234239444765</v>
      </c>
    </row>
    <row r="56" spans="1:12" ht="14.25" customHeight="1" x14ac:dyDescent="0.2">
      <c r="A56" s="381"/>
      <c r="B56" s="385"/>
      <c r="C56" s="384" t="s">
        <v>117</v>
      </c>
      <c r="D56" s="385"/>
      <c r="E56" s="383"/>
      <c r="F56" s="548">
        <v>4096</v>
      </c>
      <c r="G56" s="548">
        <v>3066</v>
      </c>
      <c r="H56" s="548">
        <v>3966</v>
      </c>
      <c r="I56" s="548">
        <v>3809</v>
      </c>
      <c r="J56" s="548">
        <v>4022</v>
      </c>
      <c r="K56" s="549">
        <v>74</v>
      </c>
      <c r="L56" s="380">
        <v>1.8398806563898558</v>
      </c>
    </row>
    <row r="57" spans="1:12" ht="18.75" customHeight="1" x14ac:dyDescent="0.2">
      <c r="A57" s="388"/>
      <c r="B57" s="389"/>
      <c r="C57" s="390" t="s">
        <v>352</v>
      </c>
      <c r="D57" s="389"/>
      <c r="E57" s="391"/>
      <c r="F57" s="551">
        <v>1771</v>
      </c>
      <c r="G57" s="552">
        <v>1446</v>
      </c>
      <c r="H57" s="552">
        <v>1937</v>
      </c>
      <c r="I57" s="552">
        <v>1853</v>
      </c>
      <c r="J57" s="552">
        <v>1764</v>
      </c>
      <c r="K57" s="553">
        <f t="shared" ref="K57" si="0">IF(OR(F57=".",J57=".")=TRUE,".",IF(OR(F57="*",J57="*")=TRUE,"*",IF(AND(F57="-",J57="-")=TRUE,"-",IF(AND(ISNUMBER(J57),ISNUMBER(F57))=TRUE,IF(F57-J57=0,0,F57-J57),IF(ISNUMBER(F57)=TRUE,F57,-J57)))))</f>
        <v>7</v>
      </c>
      <c r="L57" s="392">
        <f t="shared" ref="L57" si="1">IF(K57 =".",".",IF(K57 ="*","*",IF(K57="-","-",IF(K57=0,0,IF(OR(J57="-",J57=".",F57="-",F57=".")=TRUE,"X",IF(J57=0,"0,0",IF(ABS(K57*100/J57)&gt;250,".X",(K57*100/J57))))))))</f>
        <v>0.3968253968253968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13597</v>
      </c>
      <c r="E11" s="114">
        <v>11232</v>
      </c>
      <c r="F11" s="114">
        <v>17051</v>
      </c>
      <c r="G11" s="114">
        <v>11523</v>
      </c>
      <c r="H11" s="140">
        <v>13423</v>
      </c>
      <c r="I11" s="115">
        <v>174</v>
      </c>
      <c r="J11" s="116">
        <v>1.2962825001862475</v>
      </c>
    </row>
    <row r="12" spans="1:15" s="110" customFormat="1" ht="24.95" customHeight="1" x14ac:dyDescent="0.2">
      <c r="A12" s="193" t="s">
        <v>132</v>
      </c>
      <c r="B12" s="194" t="s">
        <v>133</v>
      </c>
      <c r="C12" s="113">
        <v>1.779804368610723</v>
      </c>
      <c r="D12" s="115">
        <v>242</v>
      </c>
      <c r="E12" s="114">
        <v>101</v>
      </c>
      <c r="F12" s="114">
        <v>273</v>
      </c>
      <c r="G12" s="114">
        <v>403</v>
      </c>
      <c r="H12" s="140">
        <v>187</v>
      </c>
      <c r="I12" s="115">
        <v>55</v>
      </c>
      <c r="J12" s="116">
        <v>29.411764705882351</v>
      </c>
    </row>
    <row r="13" spans="1:15" s="110" customFormat="1" ht="24.95" customHeight="1" x14ac:dyDescent="0.2">
      <c r="A13" s="193" t="s">
        <v>134</v>
      </c>
      <c r="B13" s="199" t="s">
        <v>214</v>
      </c>
      <c r="C13" s="113">
        <v>3.2874898874751786</v>
      </c>
      <c r="D13" s="115">
        <v>447</v>
      </c>
      <c r="E13" s="114">
        <v>61</v>
      </c>
      <c r="F13" s="114">
        <v>128</v>
      </c>
      <c r="G13" s="114">
        <v>99</v>
      </c>
      <c r="H13" s="140">
        <v>124</v>
      </c>
      <c r="I13" s="115">
        <v>323</v>
      </c>
      <c r="J13" s="116" t="s">
        <v>514</v>
      </c>
    </row>
    <row r="14" spans="1:15" s="287" customFormat="1" ht="24.95" customHeight="1" x14ac:dyDescent="0.2">
      <c r="A14" s="193" t="s">
        <v>215</v>
      </c>
      <c r="B14" s="199" t="s">
        <v>137</v>
      </c>
      <c r="C14" s="113">
        <v>10.347870853864823</v>
      </c>
      <c r="D14" s="115">
        <v>1407</v>
      </c>
      <c r="E14" s="114">
        <v>1056</v>
      </c>
      <c r="F14" s="114">
        <v>1929</v>
      </c>
      <c r="G14" s="114">
        <v>1315</v>
      </c>
      <c r="H14" s="140">
        <v>1574</v>
      </c>
      <c r="I14" s="115">
        <v>-167</v>
      </c>
      <c r="J14" s="116">
        <v>-10.609911054637866</v>
      </c>
      <c r="K14" s="110"/>
      <c r="L14" s="110"/>
      <c r="M14" s="110"/>
      <c r="N14" s="110"/>
      <c r="O14" s="110"/>
    </row>
    <row r="15" spans="1:15" s="110" customFormat="1" ht="24.95" customHeight="1" x14ac:dyDescent="0.2">
      <c r="A15" s="193" t="s">
        <v>216</v>
      </c>
      <c r="B15" s="199" t="s">
        <v>217</v>
      </c>
      <c r="C15" s="113">
        <v>3.1256894903287491</v>
      </c>
      <c r="D15" s="115">
        <v>425</v>
      </c>
      <c r="E15" s="114">
        <v>363</v>
      </c>
      <c r="F15" s="114">
        <v>543</v>
      </c>
      <c r="G15" s="114">
        <v>392</v>
      </c>
      <c r="H15" s="140">
        <v>425</v>
      </c>
      <c r="I15" s="115">
        <v>0</v>
      </c>
      <c r="J15" s="116">
        <v>0</v>
      </c>
    </row>
    <row r="16" spans="1:15" s="287" customFormat="1" ht="24.95" customHeight="1" x14ac:dyDescent="0.2">
      <c r="A16" s="193" t="s">
        <v>218</v>
      </c>
      <c r="B16" s="199" t="s">
        <v>141</v>
      </c>
      <c r="C16" s="113">
        <v>4.6113113186732368</v>
      </c>
      <c r="D16" s="115">
        <v>627</v>
      </c>
      <c r="E16" s="114">
        <v>457</v>
      </c>
      <c r="F16" s="114">
        <v>947</v>
      </c>
      <c r="G16" s="114">
        <v>642</v>
      </c>
      <c r="H16" s="140">
        <v>746</v>
      </c>
      <c r="I16" s="115">
        <v>-119</v>
      </c>
      <c r="J16" s="116">
        <v>-15.951742627345844</v>
      </c>
      <c r="K16" s="110"/>
      <c r="L16" s="110"/>
      <c r="M16" s="110"/>
      <c r="N16" s="110"/>
      <c r="O16" s="110"/>
    </row>
    <row r="17" spans="1:15" s="110" customFormat="1" ht="24.95" customHeight="1" x14ac:dyDescent="0.2">
      <c r="A17" s="193" t="s">
        <v>142</v>
      </c>
      <c r="B17" s="199" t="s">
        <v>220</v>
      </c>
      <c r="C17" s="113">
        <v>2.6108700448628372</v>
      </c>
      <c r="D17" s="115">
        <v>355</v>
      </c>
      <c r="E17" s="114">
        <v>236</v>
      </c>
      <c r="F17" s="114">
        <v>439</v>
      </c>
      <c r="G17" s="114">
        <v>281</v>
      </c>
      <c r="H17" s="140">
        <v>403</v>
      </c>
      <c r="I17" s="115">
        <v>-48</v>
      </c>
      <c r="J17" s="116">
        <v>-11.910669975186105</v>
      </c>
    </row>
    <row r="18" spans="1:15" s="287" customFormat="1" ht="24.95" customHeight="1" x14ac:dyDescent="0.2">
      <c r="A18" s="201" t="s">
        <v>144</v>
      </c>
      <c r="B18" s="202" t="s">
        <v>145</v>
      </c>
      <c r="C18" s="113">
        <v>8.4136206516143268</v>
      </c>
      <c r="D18" s="115">
        <v>1144</v>
      </c>
      <c r="E18" s="114">
        <v>724</v>
      </c>
      <c r="F18" s="114">
        <v>1221</v>
      </c>
      <c r="G18" s="114">
        <v>872</v>
      </c>
      <c r="H18" s="140">
        <v>1161</v>
      </c>
      <c r="I18" s="115">
        <v>-17</v>
      </c>
      <c r="J18" s="116">
        <v>-1.4642549526270456</v>
      </c>
      <c r="K18" s="110"/>
      <c r="L18" s="110"/>
      <c r="M18" s="110"/>
      <c r="N18" s="110"/>
      <c r="O18" s="110"/>
    </row>
    <row r="19" spans="1:15" s="110" customFormat="1" ht="24.95" customHeight="1" x14ac:dyDescent="0.2">
      <c r="A19" s="193" t="s">
        <v>146</v>
      </c>
      <c r="B19" s="199" t="s">
        <v>147</v>
      </c>
      <c r="C19" s="113">
        <v>13.458851217180261</v>
      </c>
      <c r="D19" s="115">
        <v>1830</v>
      </c>
      <c r="E19" s="114">
        <v>1599</v>
      </c>
      <c r="F19" s="114">
        <v>2308</v>
      </c>
      <c r="G19" s="114">
        <v>1473</v>
      </c>
      <c r="H19" s="140">
        <v>1916</v>
      </c>
      <c r="I19" s="115">
        <v>-86</v>
      </c>
      <c r="J19" s="116">
        <v>-4.4885177453027136</v>
      </c>
    </row>
    <row r="20" spans="1:15" s="287" customFormat="1" ht="24.95" customHeight="1" x14ac:dyDescent="0.2">
      <c r="A20" s="193" t="s">
        <v>148</v>
      </c>
      <c r="B20" s="199" t="s">
        <v>149</v>
      </c>
      <c r="C20" s="113">
        <v>5.7733323527248661</v>
      </c>
      <c r="D20" s="115">
        <v>785</v>
      </c>
      <c r="E20" s="114">
        <v>696</v>
      </c>
      <c r="F20" s="114">
        <v>1087</v>
      </c>
      <c r="G20" s="114">
        <v>693</v>
      </c>
      <c r="H20" s="140">
        <v>768</v>
      </c>
      <c r="I20" s="115">
        <v>17</v>
      </c>
      <c r="J20" s="116">
        <v>2.2135416666666665</v>
      </c>
      <c r="K20" s="110"/>
      <c r="L20" s="110"/>
      <c r="M20" s="110"/>
      <c r="N20" s="110"/>
      <c r="O20" s="110"/>
    </row>
    <row r="21" spans="1:15" s="110" customFormat="1" ht="24.95" customHeight="1" x14ac:dyDescent="0.2">
      <c r="A21" s="201" t="s">
        <v>150</v>
      </c>
      <c r="B21" s="202" t="s">
        <v>151</v>
      </c>
      <c r="C21" s="113">
        <v>6.1189968375376917</v>
      </c>
      <c r="D21" s="115">
        <v>832</v>
      </c>
      <c r="E21" s="114">
        <v>686</v>
      </c>
      <c r="F21" s="114">
        <v>772</v>
      </c>
      <c r="G21" s="114">
        <v>737</v>
      </c>
      <c r="H21" s="140">
        <v>756</v>
      </c>
      <c r="I21" s="115">
        <v>76</v>
      </c>
      <c r="J21" s="116">
        <v>10.052910052910052</v>
      </c>
    </row>
    <row r="22" spans="1:15" s="110" customFormat="1" ht="24.95" customHeight="1" x14ac:dyDescent="0.2">
      <c r="A22" s="201" t="s">
        <v>152</v>
      </c>
      <c r="B22" s="199" t="s">
        <v>153</v>
      </c>
      <c r="C22" s="113">
        <v>7.8179010075752</v>
      </c>
      <c r="D22" s="115">
        <v>1063</v>
      </c>
      <c r="E22" s="114">
        <v>1012</v>
      </c>
      <c r="F22" s="114">
        <v>1112</v>
      </c>
      <c r="G22" s="114">
        <v>728</v>
      </c>
      <c r="H22" s="140">
        <v>905</v>
      </c>
      <c r="I22" s="115">
        <v>158</v>
      </c>
      <c r="J22" s="116">
        <v>17.458563535911601</v>
      </c>
    </row>
    <row r="23" spans="1:15" s="110" customFormat="1" ht="24.95" customHeight="1" x14ac:dyDescent="0.2">
      <c r="A23" s="193" t="s">
        <v>154</v>
      </c>
      <c r="B23" s="199" t="s">
        <v>155</v>
      </c>
      <c r="C23" s="113">
        <v>0.95609325586526439</v>
      </c>
      <c r="D23" s="115">
        <v>130</v>
      </c>
      <c r="E23" s="114">
        <v>106</v>
      </c>
      <c r="F23" s="114">
        <v>211</v>
      </c>
      <c r="G23" s="114">
        <v>88</v>
      </c>
      <c r="H23" s="140">
        <v>129</v>
      </c>
      <c r="I23" s="115">
        <v>1</v>
      </c>
      <c r="J23" s="116">
        <v>0.77519379844961245</v>
      </c>
    </row>
    <row r="24" spans="1:15" s="110" customFormat="1" ht="24.95" customHeight="1" x14ac:dyDescent="0.2">
      <c r="A24" s="193" t="s">
        <v>156</v>
      </c>
      <c r="B24" s="199" t="s">
        <v>221</v>
      </c>
      <c r="C24" s="113">
        <v>5.7586232257115544</v>
      </c>
      <c r="D24" s="115">
        <v>783</v>
      </c>
      <c r="E24" s="114">
        <v>682</v>
      </c>
      <c r="F24" s="114">
        <v>1092</v>
      </c>
      <c r="G24" s="114">
        <v>700</v>
      </c>
      <c r="H24" s="140">
        <v>967</v>
      </c>
      <c r="I24" s="115">
        <v>-184</v>
      </c>
      <c r="J24" s="116">
        <v>-19.027921406411583</v>
      </c>
    </row>
    <row r="25" spans="1:15" s="110" customFormat="1" ht="24.95" customHeight="1" x14ac:dyDescent="0.2">
      <c r="A25" s="193" t="s">
        <v>222</v>
      </c>
      <c r="B25" s="204" t="s">
        <v>159</v>
      </c>
      <c r="C25" s="113">
        <v>11.524601014929765</v>
      </c>
      <c r="D25" s="115">
        <v>1567</v>
      </c>
      <c r="E25" s="114">
        <v>1514</v>
      </c>
      <c r="F25" s="114">
        <v>2107</v>
      </c>
      <c r="G25" s="114">
        <v>1690</v>
      </c>
      <c r="H25" s="140">
        <v>1605</v>
      </c>
      <c r="I25" s="115">
        <v>-38</v>
      </c>
      <c r="J25" s="116">
        <v>-2.3676012461059188</v>
      </c>
    </row>
    <row r="26" spans="1:15" s="110" customFormat="1" ht="24.95" customHeight="1" x14ac:dyDescent="0.2">
      <c r="A26" s="201">
        <v>782.78300000000002</v>
      </c>
      <c r="B26" s="203" t="s">
        <v>160</v>
      </c>
      <c r="C26" s="113">
        <v>5.5821137015518127</v>
      </c>
      <c r="D26" s="115">
        <v>759</v>
      </c>
      <c r="E26" s="114">
        <v>586</v>
      </c>
      <c r="F26" s="114">
        <v>803</v>
      </c>
      <c r="G26" s="114">
        <v>729</v>
      </c>
      <c r="H26" s="140">
        <v>878</v>
      </c>
      <c r="I26" s="115">
        <v>-119</v>
      </c>
      <c r="J26" s="116">
        <v>-13.553530751708427</v>
      </c>
    </row>
    <row r="27" spans="1:15" s="110" customFormat="1" ht="24.95" customHeight="1" x14ac:dyDescent="0.2">
      <c r="A27" s="193" t="s">
        <v>161</v>
      </c>
      <c r="B27" s="199" t="s">
        <v>162</v>
      </c>
      <c r="C27" s="113">
        <v>1.8018680591306906</v>
      </c>
      <c r="D27" s="115">
        <v>245</v>
      </c>
      <c r="E27" s="114">
        <v>241</v>
      </c>
      <c r="F27" s="114">
        <v>501</v>
      </c>
      <c r="G27" s="114">
        <v>218</v>
      </c>
      <c r="H27" s="140">
        <v>234</v>
      </c>
      <c r="I27" s="115">
        <v>11</v>
      </c>
      <c r="J27" s="116">
        <v>4.700854700854701</v>
      </c>
    </row>
    <row r="28" spans="1:15" s="110" customFormat="1" ht="24.95" customHeight="1" x14ac:dyDescent="0.2">
      <c r="A28" s="193" t="s">
        <v>163</v>
      </c>
      <c r="B28" s="199" t="s">
        <v>164</v>
      </c>
      <c r="C28" s="113">
        <v>2.0592777818636465</v>
      </c>
      <c r="D28" s="115">
        <v>280</v>
      </c>
      <c r="E28" s="114">
        <v>282</v>
      </c>
      <c r="F28" s="114">
        <v>618</v>
      </c>
      <c r="G28" s="114">
        <v>185</v>
      </c>
      <c r="H28" s="140">
        <v>316</v>
      </c>
      <c r="I28" s="115">
        <v>-36</v>
      </c>
      <c r="J28" s="116">
        <v>-11.39240506329114</v>
      </c>
    </row>
    <row r="29" spans="1:15" s="110" customFormat="1" ht="24.95" customHeight="1" x14ac:dyDescent="0.2">
      <c r="A29" s="193">
        <v>86</v>
      </c>
      <c r="B29" s="199" t="s">
        <v>165</v>
      </c>
      <c r="C29" s="113">
        <v>4.5009928660733989</v>
      </c>
      <c r="D29" s="115">
        <v>612</v>
      </c>
      <c r="E29" s="114">
        <v>583</v>
      </c>
      <c r="F29" s="114">
        <v>836</v>
      </c>
      <c r="G29" s="114">
        <v>463</v>
      </c>
      <c r="H29" s="140">
        <v>598</v>
      </c>
      <c r="I29" s="115">
        <v>14</v>
      </c>
      <c r="J29" s="116">
        <v>2.3411371237458196</v>
      </c>
    </row>
    <row r="30" spans="1:15" s="110" customFormat="1" ht="24.95" customHeight="1" x14ac:dyDescent="0.2">
      <c r="A30" s="193">
        <v>87.88</v>
      </c>
      <c r="B30" s="204" t="s">
        <v>166</v>
      </c>
      <c r="C30" s="113">
        <v>6.9868353313230855</v>
      </c>
      <c r="D30" s="115">
        <v>950</v>
      </c>
      <c r="E30" s="114">
        <v>878</v>
      </c>
      <c r="F30" s="114">
        <v>1386</v>
      </c>
      <c r="G30" s="114">
        <v>701</v>
      </c>
      <c r="H30" s="140">
        <v>820</v>
      </c>
      <c r="I30" s="115">
        <v>130</v>
      </c>
      <c r="J30" s="116">
        <v>15.853658536585366</v>
      </c>
    </row>
    <row r="31" spans="1:15" s="110" customFormat="1" ht="24.95" customHeight="1" x14ac:dyDescent="0.2">
      <c r="A31" s="193" t="s">
        <v>167</v>
      </c>
      <c r="B31" s="199" t="s">
        <v>168</v>
      </c>
      <c r="C31" s="113">
        <v>3.8317275869677134</v>
      </c>
      <c r="D31" s="115">
        <v>521</v>
      </c>
      <c r="E31" s="114">
        <v>425</v>
      </c>
      <c r="F31" s="114">
        <v>667</v>
      </c>
      <c r="G31" s="114">
        <v>429</v>
      </c>
      <c r="H31" s="140">
        <v>485</v>
      </c>
      <c r="I31" s="115">
        <v>36</v>
      </c>
      <c r="J31" s="116">
        <v>7.4226804123711343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1.779804368610723</v>
      </c>
      <c r="D34" s="115">
        <v>242</v>
      </c>
      <c r="E34" s="114">
        <v>101</v>
      </c>
      <c r="F34" s="114">
        <v>273</v>
      </c>
      <c r="G34" s="114">
        <v>403</v>
      </c>
      <c r="H34" s="140">
        <v>187</v>
      </c>
      <c r="I34" s="115">
        <v>55</v>
      </c>
      <c r="J34" s="116">
        <v>29.411764705882351</v>
      </c>
    </row>
    <row r="35" spans="1:10" s="110" customFormat="1" ht="24.95" customHeight="1" x14ac:dyDescent="0.2">
      <c r="A35" s="292" t="s">
        <v>171</v>
      </c>
      <c r="B35" s="293" t="s">
        <v>172</v>
      </c>
      <c r="C35" s="113">
        <v>22.048981392954328</v>
      </c>
      <c r="D35" s="115">
        <v>2998</v>
      </c>
      <c r="E35" s="114">
        <v>1841</v>
      </c>
      <c r="F35" s="114">
        <v>3278</v>
      </c>
      <c r="G35" s="114">
        <v>2286</v>
      </c>
      <c r="H35" s="140">
        <v>2859</v>
      </c>
      <c r="I35" s="115">
        <v>139</v>
      </c>
      <c r="J35" s="116">
        <v>4.8618398041273174</v>
      </c>
    </row>
    <row r="36" spans="1:10" s="110" customFormat="1" ht="24.95" customHeight="1" x14ac:dyDescent="0.2">
      <c r="A36" s="294" t="s">
        <v>173</v>
      </c>
      <c r="B36" s="295" t="s">
        <v>174</v>
      </c>
      <c r="C36" s="125">
        <v>76.171214238434942</v>
      </c>
      <c r="D36" s="143">
        <v>10357</v>
      </c>
      <c r="E36" s="144">
        <v>9290</v>
      </c>
      <c r="F36" s="144">
        <v>13500</v>
      </c>
      <c r="G36" s="144">
        <v>8834</v>
      </c>
      <c r="H36" s="145">
        <v>10377</v>
      </c>
      <c r="I36" s="143">
        <v>-20</v>
      </c>
      <c r="J36" s="146">
        <v>-0.19273393080851883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13597</v>
      </c>
      <c r="F11" s="264">
        <v>11232</v>
      </c>
      <c r="G11" s="264">
        <v>17051</v>
      </c>
      <c r="H11" s="264">
        <v>11523</v>
      </c>
      <c r="I11" s="265">
        <v>13423</v>
      </c>
      <c r="J11" s="263">
        <v>174</v>
      </c>
      <c r="K11" s="266">
        <v>1.2962825001862475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26.660292711627566</v>
      </c>
      <c r="E13" s="115">
        <v>3625</v>
      </c>
      <c r="F13" s="114">
        <v>2708</v>
      </c>
      <c r="G13" s="114">
        <v>3972</v>
      </c>
      <c r="H13" s="114">
        <v>3463</v>
      </c>
      <c r="I13" s="140">
        <v>3697</v>
      </c>
      <c r="J13" s="115">
        <v>-72</v>
      </c>
      <c r="K13" s="116">
        <v>-1.9475250202867189</v>
      </c>
    </row>
    <row r="14" spans="1:15" ht="15.95" customHeight="1" x14ac:dyDescent="0.2">
      <c r="A14" s="306" t="s">
        <v>230</v>
      </c>
      <c r="B14" s="307"/>
      <c r="C14" s="308"/>
      <c r="D14" s="113">
        <v>47.105979260130908</v>
      </c>
      <c r="E14" s="115">
        <v>6405</v>
      </c>
      <c r="F14" s="114">
        <v>5219</v>
      </c>
      <c r="G14" s="114">
        <v>8971</v>
      </c>
      <c r="H14" s="114">
        <v>5093</v>
      </c>
      <c r="I14" s="140">
        <v>6420</v>
      </c>
      <c r="J14" s="115">
        <v>-15</v>
      </c>
      <c r="K14" s="116">
        <v>-0.23364485981308411</v>
      </c>
    </row>
    <row r="15" spans="1:15" ht="15.95" customHeight="1" x14ac:dyDescent="0.2">
      <c r="A15" s="306" t="s">
        <v>231</v>
      </c>
      <c r="B15" s="307"/>
      <c r="C15" s="308"/>
      <c r="D15" s="113">
        <v>13.760388320953151</v>
      </c>
      <c r="E15" s="115">
        <v>1871</v>
      </c>
      <c r="F15" s="114">
        <v>1676</v>
      </c>
      <c r="G15" s="114">
        <v>1994</v>
      </c>
      <c r="H15" s="114">
        <v>1328</v>
      </c>
      <c r="I15" s="140">
        <v>1636</v>
      </c>
      <c r="J15" s="115">
        <v>235</v>
      </c>
      <c r="K15" s="116">
        <v>14.364303178484107</v>
      </c>
    </row>
    <row r="16" spans="1:15" ht="15.95" customHeight="1" x14ac:dyDescent="0.2">
      <c r="A16" s="306" t="s">
        <v>232</v>
      </c>
      <c r="B16" s="307"/>
      <c r="C16" s="308"/>
      <c r="D16" s="113">
        <v>11.965874825329117</v>
      </c>
      <c r="E16" s="115">
        <v>1627</v>
      </c>
      <c r="F16" s="114">
        <v>1556</v>
      </c>
      <c r="G16" s="114">
        <v>1934</v>
      </c>
      <c r="H16" s="114">
        <v>1594</v>
      </c>
      <c r="I16" s="140">
        <v>1596</v>
      </c>
      <c r="J16" s="115">
        <v>31</v>
      </c>
      <c r="K16" s="116">
        <v>1.9423558897243107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2.2284327425167318</v>
      </c>
      <c r="E18" s="115">
        <v>303</v>
      </c>
      <c r="F18" s="114">
        <v>162</v>
      </c>
      <c r="G18" s="114">
        <v>323</v>
      </c>
      <c r="H18" s="114">
        <v>472</v>
      </c>
      <c r="I18" s="140">
        <v>233</v>
      </c>
      <c r="J18" s="115">
        <v>70</v>
      </c>
      <c r="K18" s="116">
        <v>30.042918454935624</v>
      </c>
    </row>
    <row r="19" spans="1:11" ht="14.1" customHeight="1" x14ac:dyDescent="0.2">
      <c r="A19" s="306" t="s">
        <v>235</v>
      </c>
      <c r="B19" s="307" t="s">
        <v>236</v>
      </c>
      <c r="C19" s="308"/>
      <c r="D19" s="113">
        <v>2.007795837317055</v>
      </c>
      <c r="E19" s="115">
        <v>273</v>
      </c>
      <c r="F19" s="114">
        <v>139</v>
      </c>
      <c r="G19" s="114">
        <v>287</v>
      </c>
      <c r="H19" s="114">
        <v>443</v>
      </c>
      <c r="I19" s="140">
        <v>200</v>
      </c>
      <c r="J19" s="115">
        <v>73</v>
      </c>
      <c r="K19" s="116">
        <v>36.5</v>
      </c>
    </row>
    <row r="20" spans="1:11" ht="14.1" customHeight="1" x14ac:dyDescent="0.2">
      <c r="A20" s="306">
        <v>12</v>
      </c>
      <c r="B20" s="307" t="s">
        <v>237</v>
      </c>
      <c r="C20" s="308"/>
      <c r="D20" s="113">
        <v>1.1767301610649408</v>
      </c>
      <c r="E20" s="115">
        <v>160</v>
      </c>
      <c r="F20" s="114">
        <v>124</v>
      </c>
      <c r="G20" s="114">
        <v>209</v>
      </c>
      <c r="H20" s="114">
        <v>186</v>
      </c>
      <c r="I20" s="140">
        <v>183</v>
      </c>
      <c r="J20" s="115">
        <v>-23</v>
      </c>
      <c r="K20" s="116">
        <v>-12.568306010928962</v>
      </c>
    </row>
    <row r="21" spans="1:11" ht="14.1" customHeight="1" x14ac:dyDescent="0.2">
      <c r="A21" s="306">
        <v>21</v>
      </c>
      <c r="B21" s="307" t="s">
        <v>238</v>
      </c>
      <c r="C21" s="308"/>
      <c r="D21" s="113">
        <v>0.46333750091932041</v>
      </c>
      <c r="E21" s="115">
        <v>63</v>
      </c>
      <c r="F21" s="114">
        <v>13</v>
      </c>
      <c r="G21" s="114">
        <v>34</v>
      </c>
      <c r="H21" s="114">
        <v>28</v>
      </c>
      <c r="I21" s="140">
        <v>48</v>
      </c>
      <c r="J21" s="115">
        <v>15</v>
      </c>
      <c r="K21" s="116">
        <v>31.25</v>
      </c>
    </row>
    <row r="22" spans="1:11" ht="14.1" customHeight="1" x14ac:dyDescent="0.2">
      <c r="A22" s="306">
        <v>22</v>
      </c>
      <c r="B22" s="307" t="s">
        <v>239</v>
      </c>
      <c r="C22" s="308"/>
      <c r="D22" s="113">
        <v>1.3753033757446496</v>
      </c>
      <c r="E22" s="115">
        <v>187</v>
      </c>
      <c r="F22" s="114">
        <v>163</v>
      </c>
      <c r="G22" s="114">
        <v>277</v>
      </c>
      <c r="H22" s="114">
        <v>191</v>
      </c>
      <c r="I22" s="140">
        <v>249</v>
      </c>
      <c r="J22" s="115">
        <v>-62</v>
      </c>
      <c r="K22" s="116">
        <v>-24.899598393574298</v>
      </c>
    </row>
    <row r="23" spans="1:11" ht="14.1" customHeight="1" x14ac:dyDescent="0.2">
      <c r="A23" s="306">
        <v>23</v>
      </c>
      <c r="B23" s="307" t="s">
        <v>240</v>
      </c>
      <c r="C23" s="308"/>
      <c r="D23" s="113">
        <v>0.82371111274545861</v>
      </c>
      <c r="E23" s="115">
        <v>112</v>
      </c>
      <c r="F23" s="114">
        <v>97</v>
      </c>
      <c r="G23" s="114">
        <v>157</v>
      </c>
      <c r="H23" s="114">
        <v>94</v>
      </c>
      <c r="I23" s="140">
        <v>134</v>
      </c>
      <c r="J23" s="115">
        <v>-22</v>
      </c>
      <c r="K23" s="116">
        <v>-16.417910447761194</v>
      </c>
    </row>
    <row r="24" spans="1:11" ht="14.1" customHeight="1" x14ac:dyDescent="0.2">
      <c r="A24" s="306">
        <v>24</v>
      </c>
      <c r="B24" s="307" t="s">
        <v>241</v>
      </c>
      <c r="C24" s="308"/>
      <c r="D24" s="113">
        <v>2.3534603221298815</v>
      </c>
      <c r="E24" s="115">
        <v>320</v>
      </c>
      <c r="F24" s="114">
        <v>188</v>
      </c>
      <c r="G24" s="114">
        <v>506</v>
      </c>
      <c r="H24" s="114">
        <v>319</v>
      </c>
      <c r="I24" s="140">
        <v>384</v>
      </c>
      <c r="J24" s="115">
        <v>-64</v>
      </c>
      <c r="K24" s="116">
        <v>-16.666666666666668</v>
      </c>
    </row>
    <row r="25" spans="1:11" ht="14.1" customHeight="1" x14ac:dyDescent="0.2">
      <c r="A25" s="306">
        <v>25</v>
      </c>
      <c r="B25" s="307" t="s">
        <v>242</v>
      </c>
      <c r="C25" s="308"/>
      <c r="D25" s="113">
        <v>3.6919908803412516</v>
      </c>
      <c r="E25" s="115">
        <v>502</v>
      </c>
      <c r="F25" s="114">
        <v>315</v>
      </c>
      <c r="G25" s="114">
        <v>563</v>
      </c>
      <c r="H25" s="114">
        <v>384</v>
      </c>
      <c r="I25" s="140">
        <v>570</v>
      </c>
      <c r="J25" s="115">
        <v>-68</v>
      </c>
      <c r="K25" s="116">
        <v>-11.929824561403509</v>
      </c>
    </row>
    <row r="26" spans="1:11" ht="14.1" customHeight="1" x14ac:dyDescent="0.2">
      <c r="A26" s="306">
        <v>26</v>
      </c>
      <c r="B26" s="307" t="s">
        <v>243</v>
      </c>
      <c r="C26" s="308"/>
      <c r="D26" s="113">
        <v>1.9195410752371846</v>
      </c>
      <c r="E26" s="115">
        <v>261</v>
      </c>
      <c r="F26" s="114">
        <v>206</v>
      </c>
      <c r="G26" s="114">
        <v>389</v>
      </c>
      <c r="H26" s="114">
        <v>179</v>
      </c>
      <c r="I26" s="140">
        <v>265</v>
      </c>
      <c r="J26" s="115">
        <v>-4</v>
      </c>
      <c r="K26" s="116">
        <v>-1.5094339622641511</v>
      </c>
    </row>
    <row r="27" spans="1:11" ht="14.1" customHeight="1" x14ac:dyDescent="0.2">
      <c r="A27" s="306">
        <v>27</v>
      </c>
      <c r="B27" s="307" t="s">
        <v>244</v>
      </c>
      <c r="C27" s="308"/>
      <c r="D27" s="113">
        <v>1.7503861145840995</v>
      </c>
      <c r="E27" s="115">
        <v>238</v>
      </c>
      <c r="F27" s="114">
        <v>182</v>
      </c>
      <c r="G27" s="114">
        <v>240</v>
      </c>
      <c r="H27" s="114">
        <v>194</v>
      </c>
      <c r="I27" s="140">
        <v>208</v>
      </c>
      <c r="J27" s="115">
        <v>30</v>
      </c>
      <c r="K27" s="116">
        <v>14.423076923076923</v>
      </c>
    </row>
    <row r="28" spans="1:11" ht="14.1" customHeight="1" x14ac:dyDescent="0.2">
      <c r="A28" s="306">
        <v>28</v>
      </c>
      <c r="B28" s="307" t="s">
        <v>245</v>
      </c>
      <c r="C28" s="308"/>
      <c r="D28" s="113">
        <v>8.0900198573214677E-2</v>
      </c>
      <c r="E28" s="115">
        <v>11</v>
      </c>
      <c r="F28" s="114">
        <v>10</v>
      </c>
      <c r="G28" s="114" t="s">
        <v>513</v>
      </c>
      <c r="H28" s="114">
        <v>12</v>
      </c>
      <c r="I28" s="140">
        <v>16</v>
      </c>
      <c r="J28" s="115">
        <v>-5</v>
      </c>
      <c r="K28" s="116">
        <v>-31.25</v>
      </c>
    </row>
    <row r="29" spans="1:11" ht="14.1" customHeight="1" x14ac:dyDescent="0.2">
      <c r="A29" s="306">
        <v>29</v>
      </c>
      <c r="B29" s="307" t="s">
        <v>246</v>
      </c>
      <c r="C29" s="308"/>
      <c r="D29" s="113">
        <v>4.0597190556740461</v>
      </c>
      <c r="E29" s="115">
        <v>552</v>
      </c>
      <c r="F29" s="114">
        <v>370</v>
      </c>
      <c r="G29" s="114">
        <v>507</v>
      </c>
      <c r="H29" s="114">
        <v>411</v>
      </c>
      <c r="I29" s="140">
        <v>449</v>
      </c>
      <c r="J29" s="115">
        <v>103</v>
      </c>
      <c r="K29" s="116">
        <v>22.939866369710469</v>
      </c>
    </row>
    <row r="30" spans="1:11" ht="14.1" customHeight="1" x14ac:dyDescent="0.2">
      <c r="A30" s="306" t="s">
        <v>247</v>
      </c>
      <c r="B30" s="307" t="s">
        <v>248</v>
      </c>
      <c r="C30" s="308"/>
      <c r="D30" s="113">
        <v>1.0369934544384791</v>
      </c>
      <c r="E30" s="115">
        <v>141</v>
      </c>
      <c r="F30" s="114">
        <v>84</v>
      </c>
      <c r="G30" s="114">
        <v>192</v>
      </c>
      <c r="H30" s="114">
        <v>91</v>
      </c>
      <c r="I30" s="140">
        <v>146</v>
      </c>
      <c r="J30" s="115">
        <v>-5</v>
      </c>
      <c r="K30" s="116">
        <v>-3.4246575342465753</v>
      </c>
    </row>
    <row r="31" spans="1:11" ht="14.1" customHeight="1" x14ac:dyDescent="0.2">
      <c r="A31" s="306" t="s">
        <v>249</v>
      </c>
      <c r="B31" s="307" t="s">
        <v>250</v>
      </c>
      <c r="C31" s="308"/>
      <c r="D31" s="113">
        <v>3.0227256012355666</v>
      </c>
      <c r="E31" s="115">
        <v>411</v>
      </c>
      <c r="F31" s="114">
        <v>283</v>
      </c>
      <c r="G31" s="114">
        <v>309</v>
      </c>
      <c r="H31" s="114">
        <v>316</v>
      </c>
      <c r="I31" s="140">
        <v>300</v>
      </c>
      <c r="J31" s="115">
        <v>111</v>
      </c>
      <c r="K31" s="116">
        <v>37</v>
      </c>
    </row>
    <row r="32" spans="1:11" ht="14.1" customHeight="1" x14ac:dyDescent="0.2">
      <c r="A32" s="306">
        <v>31</v>
      </c>
      <c r="B32" s="307" t="s">
        <v>251</v>
      </c>
      <c r="C32" s="308"/>
      <c r="D32" s="113">
        <v>0.58836508053247039</v>
      </c>
      <c r="E32" s="115">
        <v>80</v>
      </c>
      <c r="F32" s="114">
        <v>64</v>
      </c>
      <c r="G32" s="114">
        <v>110</v>
      </c>
      <c r="H32" s="114">
        <v>79</v>
      </c>
      <c r="I32" s="140">
        <v>91</v>
      </c>
      <c r="J32" s="115">
        <v>-11</v>
      </c>
      <c r="K32" s="116">
        <v>-12.087912087912088</v>
      </c>
    </row>
    <row r="33" spans="1:11" ht="14.1" customHeight="1" x14ac:dyDescent="0.2">
      <c r="A33" s="306">
        <v>32</v>
      </c>
      <c r="B33" s="307" t="s">
        <v>252</v>
      </c>
      <c r="C33" s="308"/>
      <c r="D33" s="113">
        <v>3.8832095315143045</v>
      </c>
      <c r="E33" s="115">
        <v>528</v>
      </c>
      <c r="F33" s="114">
        <v>285</v>
      </c>
      <c r="G33" s="114">
        <v>452</v>
      </c>
      <c r="H33" s="114">
        <v>393</v>
      </c>
      <c r="I33" s="140">
        <v>597</v>
      </c>
      <c r="J33" s="115">
        <v>-69</v>
      </c>
      <c r="K33" s="116">
        <v>-11.557788944723619</v>
      </c>
    </row>
    <row r="34" spans="1:11" ht="14.1" customHeight="1" x14ac:dyDescent="0.2">
      <c r="A34" s="306">
        <v>33</v>
      </c>
      <c r="B34" s="307" t="s">
        <v>253</v>
      </c>
      <c r="C34" s="308"/>
      <c r="D34" s="113">
        <v>1.4635581378245202</v>
      </c>
      <c r="E34" s="115">
        <v>199</v>
      </c>
      <c r="F34" s="114">
        <v>134</v>
      </c>
      <c r="G34" s="114">
        <v>267</v>
      </c>
      <c r="H34" s="114">
        <v>213</v>
      </c>
      <c r="I34" s="140">
        <v>215</v>
      </c>
      <c r="J34" s="115">
        <v>-16</v>
      </c>
      <c r="K34" s="116">
        <v>-7.441860465116279</v>
      </c>
    </row>
    <row r="35" spans="1:11" ht="14.1" customHeight="1" x14ac:dyDescent="0.2">
      <c r="A35" s="306">
        <v>34</v>
      </c>
      <c r="B35" s="307" t="s">
        <v>254</v>
      </c>
      <c r="C35" s="308"/>
      <c r="D35" s="113">
        <v>1.9783775832904318</v>
      </c>
      <c r="E35" s="115">
        <v>269</v>
      </c>
      <c r="F35" s="114">
        <v>174</v>
      </c>
      <c r="G35" s="114">
        <v>289</v>
      </c>
      <c r="H35" s="114">
        <v>180</v>
      </c>
      <c r="I35" s="140">
        <v>225</v>
      </c>
      <c r="J35" s="115">
        <v>44</v>
      </c>
      <c r="K35" s="116">
        <v>19.555555555555557</v>
      </c>
    </row>
    <row r="36" spans="1:11" ht="14.1" customHeight="1" x14ac:dyDescent="0.2">
      <c r="A36" s="306">
        <v>41</v>
      </c>
      <c r="B36" s="307" t="s">
        <v>255</v>
      </c>
      <c r="C36" s="308"/>
      <c r="D36" s="113">
        <v>0.72074722365227628</v>
      </c>
      <c r="E36" s="115">
        <v>98</v>
      </c>
      <c r="F36" s="114">
        <v>62</v>
      </c>
      <c r="G36" s="114">
        <v>135</v>
      </c>
      <c r="H36" s="114">
        <v>111</v>
      </c>
      <c r="I36" s="140">
        <v>90</v>
      </c>
      <c r="J36" s="115">
        <v>8</v>
      </c>
      <c r="K36" s="116">
        <v>8.8888888888888893</v>
      </c>
    </row>
    <row r="37" spans="1:11" ht="14.1" customHeight="1" x14ac:dyDescent="0.2">
      <c r="A37" s="306">
        <v>42</v>
      </c>
      <c r="B37" s="307" t="s">
        <v>256</v>
      </c>
      <c r="C37" s="308"/>
      <c r="D37" s="113">
        <v>0.16915496065308525</v>
      </c>
      <c r="E37" s="115">
        <v>23</v>
      </c>
      <c r="F37" s="114">
        <v>11</v>
      </c>
      <c r="G37" s="114">
        <v>15</v>
      </c>
      <c r="H37" s="114">
        <v>17</v>
      </c>
      <c r="I37" s="140" t="s">
        <v>513</v>
      </c>
      <c r="J37" s="115" t="s">
        <v>513</v>
      </c>
      <c r="K37" s="116" t="s">
        <v>513</v>
      </c>
    </row>
    <row r="38" spans="1:11" ht="14.1" customHeight="1" x14ac:dyDescent="0.2">
      <c r="A38" s="306">
        <v>43</v>
      </c>
      <c r="B38" s="307" t="s">
        <v>257</v>
      </c>
      <c r="C38" s="308"/>
      <c r="D38" s="113">
        <v>6.7147164815768186</v>
      </c>
      <c r="E38" s="115">
        <v>913</v>
      </c>
      <c r="F38" s="114">
        <v>938</v>
      </c>
      <c r="G38" s="114">
        <v>1077</v>
      </c>
      <c r="H38" s="114">
        <v>664</v>
      </c>
      <c r="I38" s="140">
        <v>785</v>
      </c>
      <c r="J38" s="115">
        <v>128</v>
      </c>
      <c r="K38" s="116">
        <v>16.305732484076433</v>
      </c>
    </row>
    <row r="39" spans="1:11" ht="14.1" customHeight="1" x14ac:dyDescent="0.2">
      <c r="A39" s="306">
        <v>51</v>
      </c>
      <c r="B39" s="307" t="s">
        <v>258</v>
      </c>
      <c r="C39" s="308"/>
      <c r="D39" s="113">
        <v>8.2444656909612419</v>
      </c>
      <c r="E39" s="115">
        <v>1121</v>
      </c>
      <c r="F39" s="114">
        <v>906</v>
      </c>
      <c r="G39" s="114">
        <v>1420</v>
      </c>
      <c r="H39" s="114">
        <v>873</v>
      </c>
      <c r="I39" s="140">
        <v>1126</v>
      </c>
      <c r="J39" s="115">
        <v>-5</v>
      </c>
      <c r="K39" s="116">
        <v>-0.44404973357015987</v>
      </c>
    </row>
    <row r="40" spans="1:11" ht="14.1" customHeight="1" x14ac:dyDescent="0.2">
      <c r="A40" s="306" t="s">
        <v>259</v>
      </c>
      <c r="B40" s="307" t="s">
        <v>260</v>
      </c>
      <c r="C40" s="308"/>
      <c r="D40" s="113">
        <v>7.8620283886151361</v>
      </c>
      <c r="E40" s="115">
        <v>1069</v>
      </c>
      <c r="F40" s="114">
        <v>852</v>
      </c>
      <c r="G40" s="114">
        <v>1320</v>
      </c>
      <c r="H40" s="114">
        <v>831</v>
      </c>
      <c r="I40" s="140">
        <v>1078</v>
      </c>
      <c r="J40" s="115">
        <v>-9</v>
      </c>
      <c r="K40" s="116">
        <v>-0.83487940630797774</v>
      </c>
    </row>
    <row r="41" spans="1:11" ht="14.1" customHeight="1" x14ac:dyDescent="0.2">
      <c r="A41" s="306"/>
      <c r="B41" s="307" t="s">
        <v>261</v>
      </c>
      <c r="C41" s="308"/>
      <c r="D41" s="113">
        <v>6.9353533867764945</v>
      </c>
      <c r="E41" s="115">
        <v>943</v>
      </c>
      <c r="F41" s="114">
        <v>734</v>
      </c>
      <c r="G41" s="114">
        <v>1016</v>
      </c>
      <c r="H41" s="114">
        <v>743</v>
      </c>
      <c r="I41" s="140">
        <v>969</v>
      </c>
      <c r="J41" s="115">
        <v>-26</v>
      </c>
      <c r="K41" s="116">
        <v>-2.6831785345717236</v>
      </c>
    </row>
    <row r="42" spans="1:11" ht="14.1" customHeight="1" x14ac:dyDescent="0.2">
      <c r="A42" s="306">
        <v>52</v>
      </c>
      <c r="B42" s="307" t="s">
        <v>262</v>
      </c>
      <c r="C42" s="308"/>
      <c r="D42" s="113">
        <v>4.6627932632198279</v>
      </c>
      <c r="E42" s="115">
        <v>634</v>
      </c>
      <c r="F42" s="114">
        <v>400</v>
      </c>
      <c r="G42" s="114">
        <v>610</v>
      </c>
      <c r="H42" s="114">
        <v>478</v>
      </c>
      <c r="I42" s="140">
        <v>656</v>
      </c>
      <c r="J42" s="115">
        <v>-22</v>
      </c>
      <c r="K42" s="116">
        <v>-3.3536585365853657</v>
      </c>
    </row>
    <row r="43" spans="1:11" ht="14.1" customHeight="1" x14ac:dyDescent="0.2">
      <c r="A43" s="306" t="s">
        <v>263</v>
      </c>
      <c r="B43" s="307" t="s">
        <v>264</v>
      </c>
      <c r="C43" s="308"/>
      <c r="D43" s="113">
        <v>4.0817827461940137</v>
      </c>
      <c r="E43" s="115">
        <v>555</v>
      </c>
      <c r="F43" s="114">
        <v>350</v>
      </c>
      <c r="G43" s="114">
        <v>521</v>
      </c>
      <c r="H43" s="114">
        <v>423</v>
      </c>
      <c r="I43" s="140">
        <v>553</v>
      </c>
      <c r="J43" s="115">
        <v>2</v>
      </c>
      <c r="K43" s="116">
        <v>0.36166365280289331</v>
      </c>
    </row>
    <row r="44" spans="1:11" ht="14.1" customHeight="1" x14ac:dyDescent="0.2">
      <c r="A44" s="306">
        <v>53</v>
      </c>
      <c r="B44" s="307" t="s">
        <v>265</v>
      </c>
      <c r="C44" s="308"/>
      <c r="D44" s="113">
        <v>0.77222916819886744</v>
      </c>
      <c r="E44" s="115">
        <v>105</v>
      </c>
      <c r="F44" s="114">
        <v>55</v>
      </c>
      <c r="G44" s="114">
        <v>100</v>
      </c>
      <c r="H44" s="114">
        <v>79</v>
      </c>
      <c r="I44" s="140">
        <v>81</v>
      </c>
      <c r="J44" s="115">
        <v>24</v>
      </c>
      <c r="K44" s="116">
        <v>29.62962962962963</v>
      </c>
    </row>
    <row r="45" spans="1:11" ht="14.1" customHeight="1" x14ac:dyDescent="0.2">
      <c r="A45" s="306" t="s">
        <v>266</v>
      </c>
      <c r="B45" s="307" t="s">
        <v>267</v>
      </c>
      <c r="C45" s="308"/>
      <c r="D45" s="113">
        <v>0.72074722365227628</v>
      </c>
      <c r="E45" s="115">
        <v>98</v>
      </c>
      <c r="F45" s="114">
        <v>52</v>
      </c>
      <c r="G45" s="114">
        <v>94</v>
      </c>
      <c r="H45" s="114">
        <v>76</v>
      </c>
      <c r="I45" s="140">
        <v>78</v>
      </c>
      <c r="J45" s="115">
        <v>20</v>
      </c>
      <c r="K45" s="116">
        <v>25.641025641025642</v>
      </c>
    </row>
    <row r="46" spans="1:11" ht="14.1" customHeight="1" x14ac:dyDescent="0.2">
      <c r="A46" s="306">
        <v>54</v>
      </c>
      <c r="B46" s="307" t="s">
        <v>268</v>
      </c>
      <c r="C46" s="308"/>
      <c r="D46" s="113">
        <v>3.5154813561815108</v>
      </c>
      <c r="E46" s="115">
        <v>478</v>
      </c>
      <c r="F46" s="114">
        <v>376</v>
      </c>
      <c r="G46" s="114">
        <v>440</v>
      </c>
      <c r="H46" s="114">
        <v>379</v>
      </c>
      <c r="I46" s="140">
        <v>427</v>
      </c>
      <c r="J46" s="115">
        <v>51</v>
      </c>
      <c r="K46" s="116">
        <v>11.943793911007026</v>
      </c>
    </row>
    <row r="47" spans="1:11" ht="14.1" customHeight="1" x14ac:dyDescent="0.2">
      <c r="A47" s="306">
        <v>61</v>
      </c>
      <c r="B47" s="307" t="s">
        <v>269</v>
      </c>
      <c r="C47" s="308"/>
      <c r="D47" s="113">
        <v>2.1990144884901079</v>
      </c>
      <c r="E47" s="115">
        <v>299</v>
      </c>
      <c r="F47" s="114">
        <v>254</v>
      </c>
      <c r="G47" s="114">
        <v>387</v>
      </c>
      <c r="H47" s="114">
        <v>262</v>
      </c>
      <c r="I47" s="140">
        <v>332</v>
      </c>
      <c r="J47" s="115">
        <v>-33</v>
      </c>
      <c r="K47" s="116">
        <v>-9.9397590361445776</v>
      </c>
    </row>
    <row r="48" spans="1:11" ht="14.1" customHeight="1" x14ac:dyDescent="0.2">
      <c r="A48" s="306">
        <v>62</v>
      </c>
      <c r="B48" s="307" t="s">
        <v>270</v>
      </c>
      <c r="C48" s="308"/>
      <c r="D48" s="113">
        <v>7.5531367213355889</v>
      </c>
      <c r="E48" s="115">
        <v>1027</v>
      </c>
      <c r="F48" s="114">
        <v>1059</v>
      </c>
      <c r="G48" s="114">
        <v>1406</v>
      </c>
      <c r="H48" s="114">
        <v>1073</v>
      </c>
      <c r="I48" s="140">
        <v>1152</v>
      </c>
      <c r="J48" s="115">
        <v>-125</v>
      </c>
      <c r="K48" s="116">
        <v>-10.850694444444445</v>
      </c>
    </row>
    <row r="49" spans="1:11" ht="14.1" customHeight="1" x14ac:dyDescent="0.2">
      <c r="A49" s="306">
        <v>63</v>
      </c>
      <c r="B49" s="307" t="s">
        <v>271</v>
      </c>
      <c r="C49" s="308"/>
      <c r="D49" s="113">
        <v>3.42722659410164</v>
      </c>
      <c r="E49" s="115">
        <v>466</v>
      </c>
      <c r="F49" s="114">
        <v>509</v>
      </c>
      <c r="G49" s="114">
        <v>505</v>
      </c>
      <c r="H49" s="114">
        <v>466</v>
      </c>
      <c r="I49" s="140">
        <v>459</v>
      </c>
      <c r="J49" s="115">
        <v>7</v>
      </c>
      <c r="K49" s="116">
        <v>1.5250544662309369</v>
      </c>
    </row>
    <row r="50" spans="1:11" ht="14.1" customHeight="1" x14ac:dyDescent="0.2">
      <c r="A50" s="306" t="s">
        <v>272</v>
      </c>
      <c r="B50" s="307" t="s">
        <v>273</v>
      </c>
      <c r="C50" s="308"/>
      <c r="D50" s="113">
        <v>0.58836508053247039</v>
      </c>
      <c r="E50" s="115">
        <v>80</v>
      </c>
      <c r="F50" s="114">
        <v>84</v>
      </c>
      <c r="G50" s="114">
        <v>107</v>
      </c>
      <c r="H50" s="114">
        <v>52</v>
      </c>
      <c r="I50" s="140">
        <v>74</v>
      </c>
      <c r="J50" s="115">
        <v>6</v>
      </c>
      <c r="K50" s="116">
        <v>8.1081081081081088</v>
      </c>
    </row>
    <row r="51" spans="1:11" ht="14.1" customHeight="1" x14ac:dyDescent="0.2">
      <c r="A51" s="306" t="s">
        <v>274</v>
      </c>
      <c r="B51" s="307" t="s">
        <v>275</v>
      </c>
      <c r="C51" s="308"/>
      <c r="D51" s="113">
        <v>2.5005515922629993</v>
      </c>
      <c r="E51" s="115">
        <v>340</v>
      </c>
      <c r="F51" s="114">
        <v>383</v>
      </c>
      <c r="G51" s="114">
        <v>343</v>
      </c>
      <c r="H51" s="114">
        <v>368</v>
      </c>
      <c r="I51" s="140">
        <v>353</v>
      </c>
      <c r="J51" s="115">
        <v>-13</v>
      </c>
      <c r="K51" s="116">
        <v>-3.6827195467422098</v>
      </c>
    </row>
    <row r="52" spans="1:11" ht="14.1" customHeight="1" x14ac:dyDescent="0.2">
      <c r="A52" s="306">
        <v>71</v>
      </c>
      <c r="B52" s="307" t="s">
        <v>276</v>
      </c>
      <c r="C52" s="308"/>
      <c r="D52" s="113">
        <v>9.4359049790394938</v>
      </c>
      <c r="E52" s="115">
        <v>1283</v>
      </c>
      <c r="F52" s="114">
        <v>867</v>
      </c>
      <c r="G52" s="114">
        <v>1341</v>
      </c>
      <c r="H52" s="114">
        <v>885</v>
      </c>
      <c r="I52" s="140">
        <v>1155</v>
      </c>
      <c r="J52" s="115">
        <v>128</v>
      </c>
      <c r="K52" s="116">
        <v>11.082251082251082</v>
      </c>
    </row>
    <row r="53" spans="1:11" ht="14.1" customHeight="1" x14ac:dyDescent="0.2">
      <c r="A53" s="306" t="s">
        <v>277</v>
      </c>
      <c r="B53" s="307" t="s">
        <v>278</v>
      </c>
      <c r="C53" s="308"/>
      <c r="D53" s="113">
        <v>3.3757446495550489</v>
      </c>
      <c r="E53" s="115">
        <v>459</v>
      </c>
      <c r="F53" s="114">
        <v>310</v>
      </c>
      <c r="G53" s="114">
        <v>474</v>
      </c>
      <c r="H53" s="114">
        <v>302</v>
      </c>
      <c r="I53" s="140">
        <v>382</v>
      </c>
      <c r="J53" s="115">
        <v>77</v>
      </c>
      <c r="K53" s="116">
        <v>20.157068062827225</v>
      </c>
    </row>
    <row r="54" spans="1:11" ht="14.1" customHeight="1" x14ac:dyDescent="0.2">
      <c r="A54" s="306" t="s">
        <v>279</v>
      </c>
      <c r="B54" s="307" t="s">
        <v>280</v>
      </c>
      <c r="C54" s="308"/>
      <c r="D54" s="113">
        <v>5.1996763992057069</v>
      </c>
      <c r="E54" s="115">
        <v>707</v>
      </c>
      <c r="F54" s="114">
        <v>484</v>
      </c>
      <c r="G54" s="114">
        <v>774</v>
      </c>
      <c r="H54" s="114">
        <v>499</v>
      </c>
      <c r="I54" s="140">
        <v>663</v>
      </c>
      <c r="J54" s="115">
        <v>44</v>
      </c>
      <c r="K54" s="116">
        <v>6.6365007541478134</v>
      </c>
    </row>
    <row r="55" spans="1:11" ht="14.1" customHeight="1" x14ac:dyDescent="0.2">
      <c r="A55" s="306">
        <v>72</v>
      </c>
      <c r="B55" s="307" t="s">
        <v>281</v>
      </c>
      <c r="C55" s="308"/>
      <c r="D55" s="113">
        <v>1.3900125027579613</v>
      </c>
      <c r="E55" s="115">
        <v>189</v>
      </c>
      <c r="F55" s="114">
        <v>190</v>
      </c>
      <c r="G55" s="114">
        <v>403</v>
      </c>
      <c r="H55" s="114">
        <v>163</v>
      </c>
      <c r="I55" s="140">
        <v>214</v>
      </c>
      <c r="J55" s="115">
        <v>-25</v>
      </c>
      <c r="K55" s="116">
        <v>-11.682242990654206</v>
      </c>
    </row>
    <row r="56" spans="1:11" ht="14.1" customHeight="1" x14ac:dyDescent="0.2">
      <c r="A56" s="306" t="s">
        <v>282</v>
      </c>
      <c r="B56" s="307" t="s">
        <v>283</v>
      </c>
      <c r="C56" s="308"/>
      <c r="D56" s="113">
        <v>0.47069206442597633</v>
      </c>
      <c r="E56" s="115">
        <v>64</v>
      </c>
      <c r="F56" s="114">
        <v>62</v>
      </c>
      <c r="G56" s="114">
        <v>152</v>
      </c>
      <c r="H56" s="114">
        <v>34</v>
      </c>
      <c r="I56" s="140">
        <v>64</v>
      </c>
      <c r="J56" s="115">
        <v>0</v>
      </c>
      <c r="K56" s="116">
        <v>0</v>
      </c>
    </row>
    <row r="57" spans="1:11" ht="14.1" customHeight="1" x14ac:dyDescent="0.2">
      <c r="A57" s="306" t="s">
        <v>284</v>
      </c>
      <c r="B57" s="307" t="s">
        <v>285</v>
      </c>
      <c r="C57" s="308"/>
      <c r="D57" s="113">
        <v>0.72810178715893215</v>
      </c>
      <c r="E57" s="115">
        <v>99</v>
      </c>
      <c r="F57" s="114">
        <v>78</v>
      </c>
      <c r="G57" s="114">
        <v>139</v>
      </c>
      <c r="H57" s="114">
        <v>91</v>
      </c>
      <c r="I57" s="140">
        <v>88</v>
      </c>
      <c r="J57" s="115">
        <v>11</v>
      </c>
      <c r="K57" s="116">
        <v>12.5</v>
      </c>
    </row>
    <row r="58" spans="1:11" ht="14.1" customHeight="1" x14ac:dyDescent="0.2">
      <c r="A58" s="306">
        <v>73</v>
      </c>
      <c r="B58" s="307" t="s">
        <v>286</v>
      </c>
      <c r="C58" s="308"/>
      <c r="D58" s="113">
        <v>1.1326027800250056</v>
      </c>
      <c r="E58" s="115">
        <v>154</v>
      </c>
      <c r="F58" s="114">
        <v>118</v>
      </c>
      <c r="G58" s="114">
        <v>244</v>
      </c>
      <c r="H58" s="114">
        <v>104</v>
      </c>
      <c r="I58" s="140">
        <v>141</v>
      </c>
      <c r="J58" s="115">
        <v>13</v>
      </c>
      <c r="K58" s="116">
        <v>9.2198581560283692</v>
      </c>
    </row>
    <row r="59" spans="1:11" ht="14.1" customHeight="1" x14ac:dyDescent="0.2">
      <c r="A59" s="306" t="s">
        <v>287</v>
      </c>
      <c r="B59" s="307" t="s">
        <v>288</v>
      </c>
      <c r="C59" s="308"/>
      <c r="D59" s="113">
        <v>0.91932043833198496</v>
      </c>
      <c r="E59" s="115">
        <v>125</v>
      </c>
      <c r="F59" s="114">
        <v>94</v>
      </c>
      <c r="G59" s="114">
        <v>183</v>
      </c>
      <c r="H59" s="114">
        <v>74</v>
      </c>
      <c r="I59" s="140">
        <v>100</v>
      </c>
      <c r="J59" s="115">
        <v>25</v>
      </c>
      <c r="K59" s="116">
        <v>25</v>
      </c>
    </row>
    <row r="60" spans="1:11" ht="14.1" customHeight="1" x14ac:dyDescent="0.2">
      <c r="A60" s="306">
        <v>81</v>
      </c>
      <c r="B60" s="307" t="s">
        <v>289</v>
      </c>
      <c r="C60" s="308"/>
      <c r="D60" s="113">
        <v>10.94359049790395</v>
      </c>
      <c r="E60" s="115">
        <v>1488</v>
      </c>
      <c r="F60" s="114">
        <v>1586</v>
      </c>
      <c r="G60" s="114">
        <v>2141</v>
      </c>
      <c r="H60" s="114">
        <v>1456</v>
      </c>
      <c r="I60" s="140">
        <v>1495</v>
      </c>
      <c r="J60" s="115">
        <v>-7</v>
      </c>
      <c r="K60" s="116">
        <v>-0.4682274247491639</v>
      </c>
    </row>
    <row r="61" spans="1:11" ht="14.1" customHeight="1" x14ac:dyDescent="0.2">
      <c r="A61" s="306" t="s">
        <v>290</v>
      </c>
      <c r="B61" s="307" t="s">
        <v>291</v>
      </c>
      <c r="C61" s="308"/>
      <c r="D61" s="113">
        <v>1.8974773847172171</v>
      </c>
      <c r="E61" s="115">
        <v>258</v>
      </c>
      <c r="F61" s="114">
        <v>186</v>
      </c>
      <c r="G61" s="114">
        <v>503</v>
      </c>
      <c r="H61" s="114">
        <v>164</v>
      </c>
      <c r="I61" s="140">
        <v>271</v>
      </c>
      <c r="J61" s="115">
        <v>-13</v>
      </c>
      <c r="K61" s="116">
        <v>-4.7970479704797047</v>
      </c>
    </row>
    <row r="62" spans="1:11" ht="14.1" customHeight="1" x14ac:dyDescent="0.2">
      <c r="A62" s="306" t="s">
        <v>292</v>
      </c>
      <c r="B62" s="307" t="s">
        <v>293</v>
      </c>
      <c r="C62" s="308"/>
      <c r="D62" s="113">
        <v>2.6402882988894607</v>
      </c>
      <c r="E62" s="115">
        <v>359</v>
      </c>
      <c r="F62" s="114">
        <v>421</v>
      </c>
      <c r="G62" s="114">
        <v>455</v>
      </c>
      <c r="H62" s="114">
        <v>345</v>
      </c>
      <c r="I62" s="140">
        <v>306</v>
      </c>
      <c r="J62" s="115">
        <v>53</v>
      </c>
      <c r="K62" s="116">
        <v>17.320261437908496</v>
      </c>
    </row>
    <row r="63" spans="1:11" ht="14.1" customHeight="1" x14ac:dyDescent="0.2">
      <c r="A63" s="306"/>
      <c r="B63" s="307" t="s">
        <v>294</v>
      </c>
      <c r="C63" s="308"/>
      <c r="D63" s="113">
        <v>2.4931970287563434</v>
      </c>
      <c r="E63" s="115">
        <v>339</v>
      </c>
      <c r="F63" s="114">
        <v>384</v>
      </c>
      <c r="G63" s="114">
        <v>428</v>
      </c>
      <c r="H63" s="114">
        <v>322</v>
      </c>
      <c r="I63" s="140">
        <v>281</v>
      </c>
      <c r="J63" s="115">
        <v>58</v>
      </c>
      <c r="K63" s="116">
        <v>20.640569395017792</v>
      </c>
    </row>
    <row r="64" spans="1:11" ht="14.1" customHeight="1" x14ac:dyDescent="0.2">
      <c r="A64" s="306" t="s">
        <v>295</v>
      </c>
      <c r="B64" s="307" t="s">
        <v>296</v>
      </c>
      <c r="C64" s="308"/>
      <c r="D64" s="113">
        <v>4.5524748106199899</v>
      </c>
      <c r="E64" s="115">
        <v>619</v>
      </c>
      <c r="F64" s="114">
        <v>752</v>
      </c>
      <c r="G64" s="114">
        <v>942</v>
      </c>
      <c r="H64" s="114">
        <v>758</v>
      </c>
      <c r="I64" s="140">
        <v>656</v>
      </c>
      <c r="J64" s="115">
        <v>-37</v>
      </c>
      <c r="K64" s="116">
        <v>-5.6402439024390247</v>
      </c>
    </row>
    <row r="65" spans="1:11" ht="14.1" customHeight="1" x14ac:dyDescent="0.2">
      <c r="A65" s="306" t="s">
        <v>297</v>
      </c>
      <c r="B65" s="307" t="s">
        <v>298</v>
      </c>
      <c r="C65" s="308"/>
      <c r="D65" s="113">
        <v>0.77222916819886744</v>
      </c>
      <c r="E65" s="115">
        <v>105</v>
      </c>
      <c r="F65" s="114">
        <v>71</v>
      </c>
      <c r="G65" s="114">
        <v>50</v>
      </c>
      <c r="H65" s="114">
        <v>62</v>
      </c>
      <c r="I65" s="140">
        <v>87</v>
      </c>
      <c r="J65" s="115">
        <v>18</v>
      </c>
      <c r="K65" s="116">
        <v>20.689655172413794</v>
      </c>
    </row>
    <row r="66" spans="1:11" ht="14.1" customHeight="1" x14ac:dyDescent="0.2">
      <c r="A66" s="306">
        <v>82</v>
      </c>
      <c r="B66" s="307" t="s">
        <v>299</v>
      </c>
      <c r="C66" s="308"/>
      <c r="D66" s="113">
        <v>3.0153710377289107</v>
      </c>
      <c r="E66" s="115">
        <v>410</v>
      </c>
      <c r="F66" s="114">
        <v>476</v>
      </c>
      <c r="G66" s="114">
        <v>523</v>
      </c>
      <c r="H66" s="114">
        <v>376</v>
      </c>
      <c r="I66" s="140">
        <v>397</v>
      </c>
      <c r="J66" s="115">
        <v>13</v>
      </c>
      <c r="K66" s="116">
        <v>3.2745591939546599</v>
      </c>
    </row>
    <row r="67" spans="1:11" ht="14.1" customHeight="1" x14ac:dyDescent="0.2">
      <c r="A67" s="306" t="s">
        <v>300</v>
      </c>
      <c r="B67" s="307" t="s">
        <v>301</v>
      </c>
      <c r="C67" s="308"/>
      <c r="D67" s="113">
        <v>1.8092226226373465</v>
      </c>
      <c r="E67" s="115">
        <v>246</v>
      </c>
      <c r="F67" s="114">
        <v>357</v>
      </c>
      <c r="G67" s="114">
        <v>309</v>
      </c>
      <c r="H67" s="114">
        <v>275</v>
      </c>
      <c r="I67" s="140">
        <v>235</v>
      </c>
      <c r="J67" s="115">
        <v>11</v>
      </c>
      <c r="K67" s="116">
        <v>4.6808510638297873</v>
      </c>
    </row>
    <row r="68" spans="1:11" ht="14.1" customHeight="1" x14ac:dyDescent="0.2">
      <c r="A68" s="306" t="s">
        <v>302</v>
      </c>
      <c r="B68" s="307" t="s">
        <v>303</v>
      </c>
      <c r="C68" s="308"/>
      <c r="D68" s="113">
        <v>0.78693829521217917</v>
      </c>
      <c r="E68" s="115">
        <v>107</v>
      </c>
      <c r="F68" s="114">
        <v>81</v>
      </c>
      <c r="G68" s="114">
        <v>140</v>
      </c>
      <c r="H68" s="114">
        <v>67</v>
      </c>
      <c r="I68" s="140">
        <v>102</v>
      </c>
      <c r="J68" s="115">
        <v>5</v>
      </c>
      <c r="K68" s="116">
        <v>4.9019607843137258</v>
      </c>
    </row>
    <row r="69" spans="1:11" ht="14.1" customHeight="1" x14ac:dyDescent="0.2">
      <c r="A69" s="306">
        <v>83</v>
      </c>
      <c r="B69" s="307" t="s">
        <v>304</v>
      </c>
      <c r="C69" s="308"/>
      <c r="D69" s="113">
        <v>5.0525851290725896</v>
      </c>
      <c r="E69" s="115">
        <v>687</v>
      </c>
      <c r="F69" s="114">
        <v>591</v>
      </c>
      <c r="G69" s="114">
        <v>1236</v>
      </c>
      <c r="H69" s="114">
        <v>455</v>
      </c>
      <c r="I69" s="140">
        <v>604</v>
      </c>
      <c r="J69" s="115">
        <v>83</v>
      </c>
      <c r="K69" s="116">
        <v>13.741721854304636</v>
      </c>
    </row>
    <row r="70" spans="1:11" ht="14.1" customHeight="1" x14ac:dyDescent="0.2">
      <c r="A70" s="306" t="s">
        <v>305</v>
      </c>
      <c r="B70" s="307" t="s">
        <v>306</v>
      </c>
      <c r="C70" s="308"/>
      <c r="D70" s="113">
        <v>4.0891373097006696</v>
      </c>
      <c r="E70" s="115">
        <v>556</v>
      </c>
      <c r="F70" s="114">
        <v>489</v>
      </c>
      <c r="G70" s="114">
        <v>1107</v>
      </c>
      <c r="H70" s="114">
        <v>342</v>
      </c>
      <c r="I70" s="140">
        <v>483</v>
      </c>
      <c r="J70" s="115">
        <v>73</v>
      </c>
      <c r="K70" s="116">
        <v>15.113871635610765</v>
      </c>
    </row>
    <row r="71" spans="1:11" ht="14.1" customHeight="1" x14ac:dyDescent="0.2">
      <c r="A71" s="306"/>
      <c r="B71" s="307" t="s">
        <v>307</v>
      </c>
      <c r="C71" s="308"/>
      <c r="D71" s="113">
        <v>2.1328234169302052</v>
      </c>
      <c r="E71" s="115">
        <v>290</v>
      </c>
      <c r="F71" s="114">
        <v>313</v>
      </c>
      <c r="G71" s="114">
        <v>836</v>
      </c>
      <c r="H71" s="114">
        <v>227</v>
      </c>
      <c r="I71" s="140">
        <v>304</v>
      </c>
      <c r="J71" s="115">
        <v>-14</v>
      </c>
      <c r="K71" s="116">
        <v>-4.6052631578947372</v>
      </c>
    </row>
    <row r="72" spans="1:11" ht="14.1" customHeight="1" x14ac:dyDescent="0.2">
      <c r="A72" s="306">
        <v>84</v>
      </c>
      <c r="B72" s="307" t="s">
        <v>308</v>
      </c>
      <c r="C72" s="308"/>
      <c r="D72" s="113">
        <v>0.92667500183864082</v>
      </c>
      <c r="E72" s="115">
        <v>126</v>
      </c>
      <c r="F72" s="114">
        <v>100</v>
      </c>
      <c r="G72" s="114">
        <v>202</v>
      </c>
      <c r="H72" s="114">
        <v>88</v>
      </c>
      <c r="I72" s="140">
        <v>110</v>
      </c>
      <c r="J72" s="115">
        <v>16</v>
      </c>
      <c r="K72" s="116">
        <v>14.545454545454545</v>
      </c>
    </row>
    <row r="73" spans="1:11" ht="14.1" customHeight="1" x14ac:dyDescent="0.2">
      <c r="A73" s="306" t="s">
        <v>309</v>
      </c>
      <c r="B73" s="307" t="s">
        <v>310</v>
      </c>
      <c r="C73" s="308"/>
      <c r="D73" s="113">
        <v>0.31624623078620284</v>
      </c>
      <c r="E73" s="115">
        <v>43</v>
      </c>
      <c r="F73" s="114">
        <v>22</v>
      </c>
      <c r="G73" s="114">
        <v>93</v>
      </c>
      <c r="H73" s="114">
        <v>17</v>
      </c>
      <c r="I73" s="140">
        <v>39</v>
      </c>
      <c r="J73" s="115">
        <v>4</v>
      </c>
      <c r="K73" s="116">
        <v>10.256410256410257</v>
      </c>
    </row>
    <row r="74" spans="1:11" ht="14.1" customHeight="1" x14ac:dyDescent="0.2">
      <c r="A74" s="306" t="s">
        <v>311</v>
      </c>
      <c r="B74" s="307" t="s">
        <v>312</v>
      </c>
      <c r="C74" s="308"/>
      <c r="D74" s="113">
        <v>0.1103184525998382</v>
      </c>
      <c r="E74" s="115">
        <v>15</v>
      </c>
      <c r="F74" s="114">
        <v>18</v>
      </c>
      <c r="G74" s="114">
        <v>33</v>
      </c>
      <c r="H74" s="114">
        <v>11</v>
      </c>
      <c r="I74" s="140">
        <v>13</v>
      </c>
      <c r="J74" s="115">
        <v>2</v>
      </c>
      <c r="K74" s="116">
        <v>15.384615384615385</v>
      </c>
    </row>
    <row r="75" spans="1:11" ht="14.1" customHeight="1" x14ac:dyDescent="0.2">
      <c r="A75" s="306" t="s">
        <v>313</v>
      </c>
      <c r="B75" s="307" t="s">
        <v>314</v>
      </c>
      <c r="C75" s="308"/>
      <c r="D75" s="113">
        <v>2.2063690519967639E-2</v>
      </c>
      <c r="E75" s="115">
        <v>3</v>
      </c>
      <c r="F75" s="114">
        <v>3</v>
      </c>
      <c r="G75" s="114" t="s">
        <v>513</v>
      </c>
      <c r="H75" s="114">
        <v>0</v>
      </c>
      <c r="I75" s="140" t="s">
        <v>513</v>
      </c>
      <c r="J75" s="115" t="s">
        <v>513</v>
      </c>
      <c r="K75" s="116" t="s">
        <v>513</v>
      </c>
    </row>
    <row r="76" spans="1:11" ht="14.1" customHeight="1" x14ac:dyDescent="0.2">
      <c r="A76" s="306">
        <v>91</v>
      </c>
      <c r="B76" s="307" t="s">
        <v>315</v>
      </c>
      <c r="C76" s="308"/>
      <c r="D76" s="113">
        <v>0.17650952415974111</v>
      </c>
      <c r="E76" s="115">
        <v>24</v>
      </c>
      <c r="F76" s="114">
        <v>20</v>
      </c>
      <c r="G76" s="114">
        <v>27</v>
      </c>
      <c r="H76" s="114">
        <v>24</v>
      </c>
      <c r="I76" s="140">
        <v>30</v>
      </c>
      <c r="J76" s="115">
        <v>-6</v>
      </c>
      <c r="K76" s="116">
        <v>-20</v>
      </c>
    </row>
    <row r="77" spans="1:11" ht="14.1" customHeight="1" x14ac:dyDescent="0.2">
      <c r="A77" s="306">
        <v>92</v>
      </c>
      <c r="B77" s="307" t="s">
        <v>316</v>
      </c>
      <c r="C77" s="308"/>
      <c r="D77" s="113">
        <v>1.1767301610649408</v>
      </c>
      <c r="E77" s="115">
        <v>160</v>
      </c>
      <c r="F77" s="114">
        <v>118</v>
      </c>
      <c r="G77" s="114">
        <v>174</v>
      </c>
      <c r="H77" s="114">
        <v>157</v>
      </c>
      <c r="I77" s="140">
        <v>172</v>
      </c>
      <c r="J77" s="115">
        <v>-12</v>
      </c>
      <c r="K77" s="116">
        <v>-6.9767441860465116</v>
      </c>
    </row>
    <row r="78" spans="1:11" ht="14.1" customHeight="1" x14ac:dyDescent="0.2">
      <c r="A78" s="306">
        <v>93</v>
      </c>
      <c r="B78" s="307" t="s">
        <v>317</v>
      </c>
      <c r="C78" s="308"/>
      <c r="D78" s="113" t="s">
        <v>513</v>
      </c>
      <c r="E78" s="115" t="s">
        <v>513</v>
      </c>
      <c r="F78" s="114" t="s">
        <v>513</v>
      </c>
      <c r="G78" s="114">
        <v>23</v>
      </c>
      <c r="H78" s="114">
        <v>9</v>
      </c>
      <c r="I78" s="140">
        <v>21</v>
      </c>
      <c r="J78" s="115" t="s">
        <v>513</v>
      </c>
      <c r="K78" s="116" t="s">
        <v>513</v>
      </c>
    </row>
    <row r="79" spans="1:11" ht="14.1" customHeight="1" x14ac:dyDescent="0.2">
      <c r="A79" s="306">
        <v>94</v>
      </c>
      <c r="B79" s="307" t="s">
        <v>318</v>
      </c>
      <c r="C79" s="308"/>
      <c r="D79" s="113">
        <v>0.34566448481282636</v>
      </c>
      <c r="E79" s="115">
        <v>47</v>
      </c>
      <c r="F79" s="114">
        <v>31</v>
      </c>
      <c r="G79" s="114">
        <v>123</v>
      </c>
      <c r="H79" s="114">
        <v>24</v>
      </c>
      <c r="I79" s="140">
        <v>26</v>
      </c>
      <c r="J79" s="115">
        <v>21</v>
      </c>
      <c r="K79" s="116">
        <v>80.769230769230774</v>
      </c>
    </row>
    <row r="80" spans="1:11" ht="14.1" customHeight="1" x14ac:dyDescent="0.2">
      <c r="A80" s="306" t="s">
        <v>319</v>
      </c>
      <c r="B80" s="307" t="s">
        <v>320</v>
      </c>
      <c r="C80" s="308"/>
      <c r="D80" s="113" t="s">
        <v>513</v>
      </c>
      <c r="E80" s="115" t="s">
        <v>513</v>
      </c>
      <c r="F80" s="114" t="s">
        <v>513</v>
      </c>
      <c r="G80" s="114" t="s">
        <v>513</v>
      </c>
      <c r="H80" s="114">
        <v>0</v>
      </c>
      <c r="I80" s="140" t="s">
        <v>513</v>
      </c>
      <c r="J80" s="115" t="s">
        <v>513</v>
      </c>
      <c r="K80" s="116" t="s">
        <v>513</v>
      </c>
    </row>
    <row r="81" spans="1:11" ht="14.1" customHeight="1" x14ac:dyDescent="0.2">
      <c r="A81" s="310" t="s">
        <v>321</v>
      </c>
      <c r="B81" s="311" t="s">
        <v>333</v>
      </c>
      <c r="C81" s="312"/>
      <c r="D81" s="125">
        <v>0.50746488195925576</v>
      </c>
      <c r="E81" s="143">
        <v>69</v>
      </c>
      <c r="F81" s="144">
        <v>73</v>
      </c>
      <c r="G81" s="144">
        <v>180</v>
      </c>
      <c r="H81" s="144">
        <v>45</v>
      </c>
      <c r="I81" s="145">
        <v>74</v>
      </c>
      <c r="J81" s="143">
        <v>-5</v>
      </c>
      <c r="K81" s="146">
        <v>-6.756756756756757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13715</v>
      </c>
      <c r="E11" s="114">
        <v>12056</v>
      </c>
      <c r="F11" s="114">
        <v>15185</v>
      </c>
      <c r="G11" s="114">
        <v>11314</v>
      </c>
      <c r="H11" s="140">
        <v>13003</v>
      </c>
      <c r="I11" s="115">
        <v>712</v>
      </c>
      <c r="J11" s="116">
        <v>5.4756594632007998</v>
      </c>
    </row>
    <row r="12" spans="1:15" s="110" customFormat="1" ht="24.95" customHeight="1" x14ac:dyDescent="0.2">
      <c r="A12" s="193" t="s">
        <v>132</v>
      </c>
      <c r="B12" s="194" t="s">
        <v>133</v>
      </c>
      <c r="C12" s="113">
        <v>0.65621582209259932</v>
      </c>
      <c r="D12" s="115">
        <v>90</v>
      </c>
      <c r="E12" s="114">
        <v>240</v>
      </c>
      <c r="F12" s="114">
        <v>299</v>
      </c>
      <c r="G12" s="114">
        <v>348</v>
      </c>
      <c r="H12" s="140">
        <v>71</v>
      </c>
      <c r="I12" s="115">
        <v>19</v>
      </c>
      <c r="J12" s="116">
        <v>26.760563380281692</v>
      </c>
    </row>
    <row r="13" spans="1:15" s="110" customFormat="1" ht="24.95" customHeight="1" x14ac:dyDescent="0.2">
      <c r="A13" s="193" t="s">
        <v>134</v>
      </c>
      <c r="B13" s="199" t="s">
        <v>214</v>
      </c>
      <c r="C13" s="113">
        <v>3.3248268319358365</v>
      </c>
      <c r="D13" s="115">
        <v>456</v>
      </c>
      <c r="E13" s="114">
        <v>78</v>
      </c>
      <c r="F13" s="114">
        <v>99</v>
      </c>
      <c r="G13" s="114">
        <v>57</v>
      </c>
      <c r="H13" s="140">
        <v>115</v>
      </c>
      <c r="I13" s="115">
        <v>341</v>
      </c>
      <c r="J13" s="116" t="s">
        <v>514</v>
      </c>
    </row>
    <row r="14" spans="1:15" s="287" customFormat="1" ht="24.95" customHeight="1" x14ac:dyDescent="0.2">
      <c r="A14" s="193" t="s">
        <v>215</v>
      </c>
      <c r="B14" s="199" t="s">
        <v>137</v>
      </c>
      <c r="C14" s="113">
        <v>12.059788552679548</v>
      </c>
      <c r="D14" s="115">
        <v>1654</v>
      </c>
      <c r="E14" s="114">
        <v>1307</v>
      </c>
      <c r="F14" s="114">
        <v>1738</v>
      </c>
      <c r="G14" s="114">
        <v>1338</v>
      </c>
      <c r="H14" s="140">
        <v>1648</v>
      </c>
      <c r="I14" s="115">
        <v>6</v>
      </c>
      <c r="J14" s="116">
        <v>0.36407766990291263</v>
      </c>
      <c r="K14" s="110"/>
      <c r="L14" s="110"/>
      <c r="M14" s="110"/>
      <c r="N14" s="110"/>
      <c r="O14" s="110"/>
    </row>
    <row r="15" spans="1:15" s="110" customFormat="1" ht="24.95" customHeight="1" x14ac:dyDescent="0.2">
      <c r="A15" s="193" t="s">
        <v>216</v>
      </c>
      <c r="B15" s="199" t="s">
        <v>217</v>
      </c>
      <c r="C15" s="113">
        <v>3.0842143638352169</v>
      </c>
      <c r="D15" s="115">
        <v>423</v>
      </c>
      <c r="E15" s="114">
        <v>358</v>
      </c>
      <c r="F15" s="114">
        <v>503</v>
      </c>
      <c r="G15" s="114">
        <v>311</v>
      </c>
      <c r="H15" s="140">
        <v>426</v>
      </c>
      <c r="I15" s="115">
        <v>-3</v>
      </c>
      <c r="J15" s="116">
        <v>-0.70422535211267601</v>
      </c>
    </row>
    <row r="16" spans="1:15" s="287" customFormat="1" ht="24.95" customHeight="1" x14ac:dyDescent="0.2">
      <c r="A16" s="193" t="s">
        <v>218</v>
      </c>
      <c r="B16" s="199" t="s">
        <v>141</v>
      </c>
      <c r="C16" s="113">
        <v>5.9351075464819543</v>
      </c>
      <c r="D16" s="115">
        <v>814</v>
      </c>
      <c r="E16" s="114">
        <v>646</v>
      </c>
      <c r="F16" s="114">
        <v>862</v>
      </c>
      <c r="G16" s="114">
        <v>706</v>
      </c>
      <c r="H16" s="140">
        <v>775</v>
      </c>
      <c r="I16" s="115">
        <v>39</v>
      </c>
      <c r="J16" s="116">
        <v>5.032258064516129</v>
      </c>
      <c r="K16" s="110"/>
      <c r="L16" s="110"/>
      <c r="M16" s="110"/>
      <c r="N16" s="110"/>
      <c r="O16" s="110"/>
    </row>
    <row r="17" spans="1:15" s="110" customFormat="1" ht="24.95" customHeight="1" x14ac:dyDescent="0.2">
      <c r="A17" s="193" t="s">
        <v>142</v>
      </c>
      <c r="B17" s="199" t="s">
        <v>220</v>
      </c>
      <c r="C17" s="113">
        <v>3.040466642362377</v>
      </c>
      <c r="D17" s="115">
        <v>417</v>
      </c>
      <c r="E17" s="114">
        <v>303</v>
      </c>
      <c r="F17" s="114">
        <v>373</v>
      </c>
      <c r="G17" s="114">
        <v>321</v>
      </c>
      <c r="H17" s="140">
        <v>447</v>
      </c>
      <c r="I17" s="115">
        <v>-30</v>
      </c>
      <c r="J17" s="116">
        <v>-6.7114093959731544</v>
      </c>
    </row>
    <row r="18" spans="1:15" s="287" customFormat="1" ht="24.95" customHeight="1" x14ac:dyDescent="0.2">
      <c r="A18" s="201" t="s">
        <v>144</v>
      </c>
      <c r="B18" s="202" t="s">
        <v>145</v>
      </c>
      <c r="C18" s="113">
        <v>7.2402479037550131</v>
      </c>
      <c r="D18" s="115">
        <v>993</v>
      </c>
      <c r="E18" s="114">
        <v>891</v>
      </c>
      <c r="F18" s="114">
        <v>987</v>
      </c>
      <c r="G18" s="114">
        <v>840</v>
      </c>
      <c r="H18" s="140">
        <v>943</v>
      </c>
      <c r="I18" s="115">
        <v>50</v>
      </c>
      <c r="J18" s="116">
        <v>5.3022269353128317</v>
      </c>
      <c r="K18" s="110"/>
      <c r="L18" s="110"/>
      <c r="M18" s="110"/>
      <c r="N18" s="110"/>
      <c r="O18" s="110"/>
    </row>
    <row r="19" spans="1:15" s="110" customFormat="1" ht="24.95" customHeight="1" x14ac:dyDescent="0.2">
      <c r="A19" s="193" t="s">
        <v>146</v>
      </c>
      <c r="B19" s="199" t="s">
        <v>147</v>
      </c>
      <c r="C19" s="113">
        <v>14.072183740430185</v>
      </c>
      <c r="D19" s="115">
        <v>1930</v>
      </c>
      <c r="E19" s="114">
        <v>1593</v>
      </c>
      <c r="F19" s="114">
        <v>1976</v>
      </c>
      <c r="G19" s="114">
        <v>1483</v>
      </c>
      <c r="H19" s="140">
        <v>1949</v>
      </c>
      <c r="I19" s="115">
        <v>-19</v>
      </c>
      <c r="J19" s="116">
        <v>-0.97485890200102621</v>
      </c>
    </row>
    <row r="20" spans="1:15" s="287" customFormat="1" ht="24.95" customHeight="1" x14ac:dyDescent="0.2">
      <c r="A20" s="193" t="s">
        <v>148</v>
      </c>
      <c r="B20" s="199" t="s">
        <v>149</v>
      </c>
      <c r="C20" s="113">
        <v>5.5267954794021144</v>
      </c>
      <c r="D20" s="115">
        <v>758</v>
      </c>
      <c r="E20" s="114">
        <v>736</v>
      </c>
      <c r="F20" s="114">
        <v>1049</v>
      </c>
      <c r="G20" s="114">
        <v>775</v>
      </c>
      <c r="H20" s="140">
        <v>1048</v>
      </c>
      <c r="I20" s="115">
        <v>-290</v>
      </c>
      <c r="J20" s="116">
        <v>-27.671755725190838</v>
      </c>
      <c r="K20" s="110"/>
      <c r="L20" s="110"/>
      <c r="M20" s="110"/>
      <c r="N20" s="110"/>
      <c r="O20" s="110"/>
    </row>
    <row r="21" spans="1:15" s="110" customFormat="1" ht="24.95" customHeight="1" x14ac:dyDescent="0.2">
      <c r="A21" s="201" t="s">
        <v>150</v>
      </c>
      <c r="B21" s="202" t="s">
        <v>151</v>
      </c>
      <c r="C21" s="113">
        <v>6.3361283266496535</v>
      </c>
      <c r="D21" s="115">
        <v>869</v>
      </c>
      <c r="E21" s="114">
        <v>812</v>
      </c>
      <c r="F21" s="114">
        <v>852</v>
      </c>
      <c r="G21" s="114">
        <v>652</v>
      </c>
      <c r="H21" s="140">
        <v>703</v>
      </c>
      <c r="I21" s="115">
        <v>166</v>
      </c>
      <c r="J21" s="116">
        <v>23.613086770981507</v>
      </c>
    </row>
    <row r="22" spans="1:15" s="110" customFormat="1" ht="24.95" customHeight="1" x14ac:dyDescent="0.2">
      <c r="A22" s="201" t="s">
        <v>152</v>
      </c>
      <c r="B22" s="199" t="s">
        <v>153</v>
      </c>
      <c r="C22" s="113">
        <v>6.4163324826831936</v>
      </c>
      <c r="D22" s="115">
        <v>880</v>
      </c>
      <c r="E22" s="114">
        <v>872</v>
      </c>
      <c r="F22" s="114">
        <v>846</v>
      </c>
      <c r="G22" s="114">
        <v>633</v>
      </c>
      <c r="H22" s="140">
        <v>704</v>
      </c>
      <c r="I22" s="115">
        <v>176</v>
      </c>
      <c r="J22" s="116">
        <v>25</v>
      </c>
    </row>
    <row r="23" spans="1:15" s="110" customFormat="1" ht="24.95" customHeight="1" x14ac:dyDescent="0.2">
      <c r="A23" s="193" t="s">
        <v>154</v>
      </c>
      <c r="B23" s="199" t="s">
        <v>155</v>
      </c>
      <c r="C23" s="113">
        <v>1.1082756106452789</v>
      </c>
      <c r="D23" s="115">
        <v>152</v>
      </c>
      <c r="E23" s="114">
        <v>145</v>
      </c>
      <c r="F23" s="114">
        <v>197</v>
      </c>
      <c r="G23" s="114">
        <v>132</v>
      </c>
      <c r="H23" s="140">
        <v>177</v>
      </c>
      <c r="I23" s="115">
        <v>-25</v>
      </c>
      <c r="J23" s="116">
        <v>-14.124293785310735</v>
      </c>
    </row>
    <row r="24" spans="1:15" s="110" customFormat="1" ht="24.95" customHeight="1" x14ac:dyDescent="0.2">
      <c r="A24" s="193" t="s">
        <v>156</v>
      </c>
      <c r="B24" s="199" t="s">
        <v>221</v>
      </c>
      <c r="C24" s="113">
        <v>5.862194677360554</v>
      </c>
      <c r="D24" s="115">
        <v>804</v>
      </c>
      <c r="E24" s="114">
        <v>709</v>
      </c>
      <c r="F24" s="114">
        <v>920</v>
      </c>
      <c r="G24" s="114">
        <v>659</v>
      </c>
      <c r="H24" s="140">
        <v>864</v>
      </c>
      <c r="I24" s="115">
        <v>-60</v>
      </c>
      <c r="J24" s="116">
        <v>-6.9444444444444446</v>
      </c>
    </row>
    <row r="25" spans="1:15" s="110" customFormat="1" ht="24.95" customHeight="1" x14ac:dyDescent="0.2">
      <c r="A25" s="193" t="s">
        <v>222</v>
      </c>
      <c r="B25" s="204" t="s">
        <v>159</v>
      </c>
      <c r="C25" s="113">
        <v>11.826467371491068</v>
      </c>
      <c r="D25" s="115">
        <v>1622</v>
      </c>
      <c r="E25" s="114">
        <v>1716</v>
      </c>
      <c r="F25" s="114">
        <v>1856</v>
      </c>
      <c r="G25" s="114">
        <v>1581</v>
      </c>
      <c r="H25" s="140">
        <v>1456</v>
      </c>
      <c r="I25" s="115">
        <v>166</v>
      </c>
      <c r="J25" s="116">
        <v>11.401098901098901</v>
      </c>
    </row>
    <row r="26" spans="1:15" s="110" customFormat="1" ht="24.95" customHeight="1" x14ac:dyDescent="0.2">
      <c r="A26" s="201">
        <v>782.78300000000002</v>
      </c>
      <c r="B26" s="203" t="s">
        <v>160</v>
      </c>
      <c r="C26" s="113">
        <v>6.131972293109734</v>
      </c>
      <c r="D26" s="115">
        <v>841</v>
      </c>
      <c r="E26" s="114">
        <v>901</v>
      </c>
      <c r="F26" s="114">
        <v>932</v>
      </c>
      <c r="G26" s="114">
        <v>883</v>
      </c>
      <c r="H26" s="140">
        <v>818</v>
      </c>
      <c r="I26" s="115">
        <v>23</v>
      </c>
      <c r="J26" s="116">
        <v>2.8117359413202934</v>
      </c>
    </row>
    <row r="27" spans="1:15" s="110" customFormat="1" ht="24.95" customHeight="1" x14ac:dyDescent="0.2">
      <c r="A27" s="193" t="s">
        <v>161</v>
      </c>
      <c r="B27" s="199" t="s">
        <v>162</v>
      </c>
      <c r="C27" s="113">
        <v>1.7936565803864382</v>
      </c>
      <c r="D27" s="115">
        <v>246</v>
      </c>
      <c r="E27" s="114">
        <v>199</v>
      </c>
      <c r="F27" s="114">
        <v>366</v>
      </c>
      <c r="G27" s="114">
        <v>136</v>
      </c>
      <c r="H27" s="140">
        <v>231</v>
      </c>
      <c r="I27" s="115">
        <v>15</v>
      </c>
      <c r="J27" s="116">
        <v>6.4935064935064934</v>
      </c>
    </row>
    <row r="28" spans="1:15" s="110" customFormat="1" ht="24.95" customHeight="1" x14ac:dyDescent="0.2">
      <c r="A28" s="193" t="s">
        <v>163</v>
      </c>
      <c r="B28" s="199" t="s">
        <v>164</v>
      </c>
      <c r="C28" s="113">
        <v>1.961356179365658</v>
      </c>
      <c r="D28" s="115">
        <v>269</v>
      </c>
      <c r="E28" s="114">
        <v>215</v>
      </c>
      <c r="F28" s="114">
        <v>656</v>
      </c>
      <c r="G28" s="114">
        <v>209</v>
      </c>
      <c r="H28" s="140">
        <v>323</v>
      </c>
      <c r="I28" s="115">
        <v>-54</v>
      </c>
      <c r="J28" s="116">
        <v>-16.71826625386997</v>
      </c>
    </row>
    <row r="29" spans="1:15" s="110" customFormat="1" ht="24.95" customHeight="1" x14ac:dyDescent="0.2">
      <c r="A29" s="193">
        <v>86</v>
      </c>
      <c r="B29" s="199" t="s">
        <v>165</v>
      </c>
      <c r="C29" s="113">
        <v>4.7830842143638348</v>
      </c>
      <c r="D29" s="115">
        <v>656</v>
      </c>
      <c r="E29" s="114">
        <v>492</v>
      </c>
      <c r="F29" s="114">
        <v>682</v>
      </c>
      <c r="G29" s="114">
        <v>495</v>
      </c>
      <c r="H29" s="140">
        <v>635</v>
      </c>
      <c r="I29" s="115">
        <v>21</v>
      </c>
      <c r="J29" s="116">
        <v>3.3070866141732282</v>
      </c>
    </row>
    <row r="30" spans="1:15" s="110" customFormat="1" ht="24.95" customHeight="1" x14ac:dyDescent="0.2">
      <c r="A30" s="193">
        <v>87.88</v>
      </c>
      <c r="B30" s="204" t="s">
        <v>166</v>
      </c>
      <c r="C30" s="113">
        <v>6.9048487057965735</v>
      </c>
      <c r="D30" s="115">
        <v>947</v>
      </c>
      <c r="E30" s="114">
        <v>710</v>
      </c>
      <c r="F30" s="114">
        <v>1169</v>
      </c>
      <c r="G30" s="114">
        <v>716</v>
      </c>
      <c r="H30" s="140">
        <v>909</v>
      </c>
      <c r="I30" s="115">
        <v>38</v>
      </c>
      <c r="J30" s="116">
        <v>4.1804180418041801</v>
      </c>
    </row>
    <row r="31" spans="1:15" s="110" customFormat="1" ht="24.95" customHeight="1" x14ac:dyDescent="0.2">
      <c r="A31" s="193" t="s">
        <v>167</v>
      </c>
      <c r="B31" s="199" t="s">
        <v>168</v>
      </c>
      <c r="C31" s="113">
        <v>3.9956252278527158</v>
      </c>
      <c r="D31" s="115">
        <v>548</v>
      </c>
      <c r="E31" s="114">
        <v>440</v>
      </c>
      <c r="F31" s="114">
        <v>561</v>
      </c>
      <c r="G31" s="114">
        <v>377</v>
      </c>
      <c r="H31" s="140">
        <v>409</v>
      </c>
      <c r="I31" s="115">
        <v>139</v>
      </c>
      <c r="J31" s="116">
        <v>33.98533007334963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0.65621582209259932</v>
      </c>
      <c r="D34" s="115">
        <v>90</v>
      </c>
      <c r="E34" s="114">
        <v>240</v>
      </c>
      <c r="F34" s="114">
        <v>299</v>
      </c>
      <c r="G34" s="114">
        <v>348</v>
      </c>
      <c r="H34" s="140">
        <v>71</v>
      </c>
      <c r="I34" s="115">
        <v>19</v>
      </c>
      <c r="J34" s="116">
        <v>26.760563380281692</v>
      </c>
    </row>
    <row r="35" spans="1:10" s="110" customFormat="1" ht="24.95" customHeight="1" x14ac:dyDescent="0.2">
      <c r="A35" s="292" t="s">
        <v>171</v>
      </c>
      <c r="B35" s="293" t="s">
        <v>172</v>
      </c>
      <c r="C35" s="113">
        <v>22.624863288370399</v>
      </c>
      <c r="D35" s="115">
        <v>3103</v>
      </c>
      <c r="E35" s="114">
        <v>2276</v>
      </c>
      <c r="F35" s="114">
        <v>2824</v>
      </c>
      <c r="G35" s="114">
        <v>2235</v>
      </c>
      <c r="H35" s="140">
        <v>2706</v>
      </c>
      <c r="I35" s="115">
        <v>397</v>
      </c>
      <c r="J35" s="116">
        <v>14.671101256467111</v>
      </c>
    </row>
    <row r="36" spans="1:10" s="110" customFormat="1" ht="24.95" customHeight="1" x14ac:dyDescent="0.2">
      <c r="A36" s="294" t="s">
        <v>173</v>
      </c>
      <c r="B36" s="295" t="s">
        <v>174</v>
      </c>
      <c r="C36" s="125">
        <v>76.718920889537003</v>
      </c>
      <c r="D36" s="143">
        <v>10522</v>
      </c>
      <c r="E36" s="144">
        <v>9540</v>
      </c>
      <c r="F36" s="144">
        <v>12062</v>
      </c>
      <c r="G36" s="144">
        <v>8731</v>
      </c>
      <c r="H36" s="145">
        <v>10226</v>
      </c>
      <c r="I36" s="143">
        <v>296</v>
      </c>
      <c r="J36" s="146">
        <v>2.894582436925484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13715</v>
      </c>
      <c r="F11" s="264">
        <v>12056</v>
      </c>
      <c r="G11" s="264">
        <v>15185</v>
      </c>
      <c r="H11" s="264">
        <v>11314</v>
      </c>
      <c r="I11" s="265">
        <v>13003</v>
      </c>
      <c r="J11" s="263">
        <v>712</v>
      </c>
      <c r="K11" s="266">
        <v>5.4756594632007998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24.331024425811155</v>
      </c>
      <c r="E13" s="115">
        <v>3337</v>
      </c>
      <c r="F13" s="114">
        <v>3380</v>
      </c>
      <c r="G13" s="114">
        <v>3959</v>
      </c>
      <c r="H13" s="114">
        <v>3151</v>
      </c>
      <c r="I13" s="140">
        <v>3107</v>
      </c>
      <c r="J13" s="115">
        <v>230</v>
      </c>
      <c r="K13" s="116">
        <v>7.4026392018023817</v>
      </c>
    </row>
    <row r="14" spans="1:17" ht="15.95" customHeight="1" x14ac:dyDescent="0.2">
      <c r="A14" s="306" t="s">
        <v>230</v>
      </c>
      <c r="B14" s="307"/>
      <c r="C14" s="308"/>
      <c r="D14" s="113">
        <v>51.039008384979951</v>
      </c>
      <c r="E14" s="115">
        <v>7000</v>
      </c>
      <c r="F14" s="114">
        <v>5654</v>
      </c>
      <c r="G14" s="114">
        <v>7516</v>
      </c>
      <c r="H14" s="114">
        <v>5310</v>
      </c>
      <c r="I14" s="140">
        <v>6857</v>
      </c>
      <c r="J14" s="115">
        <v>143</v>
      </c>
      <c r="K14" s="116">
        <v>2.0854601137523701</v>
      </c>
    </row>
    <row r="15" spans="1:17" ht="15.95" customHeight="1" x14ac:dyDescent="0.2">
      <c r="A15" s="306" t="s">
        <v>231</v>
      </c>
      <c r="B15" s="307"/>
      <c r="C15" s="308"/>
      <c r="D15" s="113">
        <v>12.570178636529347</v>
      </c>
      <c r="E15" s="115">
        <v>1724</v>
      </c>
      <c r="F15" s="114">
        <v>1538</v>
      </c>
      <c r="G15" s="114">
        <v>1577</v>
      </c>
      <c r="H15" s="114">
        <v>1316</v>
      </c>
      <c r="I15" s="140">
        <v>1548</v>
      </c>
      <c r="J15" s="115">
        <v>176</v>
      </c>
      <c r="K15" s="116">
        <v>11.369509043927648</v>
      </c>
    </row>
    <row r="16" spans="1:17" ht="15.95" customHeight="1" x14ac:dyDescent="0.2">
      <c r="A16" s="306" t="s">
        <v>232</v>
      </c>
      <c r="B16" s="307"/>
      <c r="C16" s="308"/>
      <c r="D16" s="113">
        <v>11.709806780896828</v>
      </c>
      <c r="E16" s="115">
        <v>1606</v>
      </c>
      <c r="F16" s="114">
        <v>1436</v>
      </c>
      <c r="G16" s="114">
        <v>1944</v>
      </c>
      <c r="H16" s="114">
        <v>1464</v>
      </c>
      <c r="I16" s="140">
        <v>1456</v>
      </c>
      <c r="J16" s="115">
        <v>150</v>
      </c>
      <c r="K16" s="116">
        <v>10.302197802197803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1.1593146190302588</v>
      </c>
      <c r="E18" s="115">
        <v>159</v>
      </c>
      <c r="F18" s="114">
        <v>307</v>
      </c>
      <c r="G18" s="114">
        <v>335</v>
      </c>
      <c r="H18" s="114">
        <v>399</v>
      </c>
      <c r="I18" s="140">
        <v>98</v>
      </c>
      <c r="J18" s="115">
        <v>61</v>
      </c>
      <c r="K18" s="116">
        <v>62.244897959183675</v>
      </c>
    </row>
    <row r="19" spans="1:11" ht="14.1" customHeight="1" x14ac:dyDescent="0.2">
      <c r="A19" s="306" t="s">
        <v>235</v>
      </c>
      <c r="B19" s="307" t="s">
        <v>236</v>
      </c>
      <c r="C19" s="308"/>
      <c r="D19" s="113">
        <v>0.83849799489609911</v>
      </c>
      <c r="E19" s="115">
        <v>115</v>
      </c>
      <c r="F19" s="114">
        <v>281</v>
      </c>
      <c r="G19" s="114">
        <v>309</v>
      </c>
      <c r="H19" s="114">
        <v>365</v>
      </c>
      <c r="I19" s="140">
        <v>79</v>
      </c>
      <c r="J19" s="115">
        <v>36</v>
      </c>
      <c r="K19" s="116">
        <v>45.569620253164558</v>
      </c>
    </row>
    <row r="20" spans="1:11" ht="14.1" customHeight="1" x14ac:dyDescent="0.2">
      <c r="A20" s="306">
        <v>12</v>
      </c>
      <c r="B20" s="307" t="s">
        <v>237</v>
      </c>
      <c r="C20" s="308"/>
      <c r="D20" s="113">
        <v>1.1520233321181188</v>
      </c>
      <c r="E20" s="115">
        <v>158</v>
      </c>
      <c r="F20" s="114">
        <v>161</v>
      </c>
      <c r="G20" s="114">
        <v>176</v>
      </c>
      <c r="H20" s="114">
        <v>123</v>
      </c>
      <c r="I20" s="140">
        <v>193</v>
      </c>
      <c r="J20" s="115">
        <v>-35</v>
      </c>
      <c r="K20" s="116">
        <v>-18.134715025906736</v>
      </c>
    </row>
    <row r="21" spans="1:11" ht="14.1" customHeight="1" x14ac:dyDescent="0.2">
      <c r="A21" s="306">
        <v>21</v>
      </c>
      <c r="B21" s="307" t="s">
        <v>238</v>
      </c>
      <c r="C21" s="308"/>
      <c r="D21" s="113">
        <v>0.37185563251913961</v>
      </c>
      <c r="E21" s="115">
        <v>51</v>
      </c>
      <c r="F21" s="114">
        <v>19</v>
      </c>
      <c r="G21" s="114">
        <v>42</v>
      </c>
      <c r="H21" s="114">
        <v>22</v>
      </c>
      <c r="I21" s="140">
        <v>42</v>
      </c>
      <c r="J21" s="115">
        <v>9</v>
      </c>
      <c r="K21" s="116">
        <v>21.428571428571427</v>
      </c>
    </row>
    <row r="22" spans="1:11" ht="14.1" customHeight="1" x14ac:dyDescent="0.2">
      <c r="A22" s="306">
        <v>22</v>
      </c>
      <c r="B22" s="307" t="s">
        <v>239</v>
      </c>
      <c r="C22" s="308"/>
      <c r="D22" s="113">
        <v>1.8446955887714183</v>
      </c>
      <c r="E22" s="115">
        <v>253</v>
      </c>
      <c r="F22" s="114">
        <v>241</v>
      </c>
      <c r="G22" s="114">
        <v>265</v>
      </c>
      <c r="H22" s="114">
        <v>228</v>
      </c>
      <c r="I22" s="140">
        <v>269</v>
      </c>
      <c r="J22" s="115">
        <v>-16</v>
      </c>
      <c r="K22" s="116">
        <v>-5.9479553903345721</v>
      </c>
    </row>
    <row r="23" spans="1:11" ht="14.1" customHeight="1" x14ac:dyDescent="0.2">
      <c r="A23" s="306">
        <v>23</v>
      </c>
      <c r="B23" s="307" t="s">
        <v>240</v>
      </c>
      <c r="C23" s="308"/>
      <c r="D23" s="113">
        <v>0.75829383886255919</v>
      </c>
      <c r="E23" s="115">
        <v>104</v>
      </c>
      <c r="F23" s="114">
        <v>104</v>
      </c>
      <c r="G23" s="114">
        <v>125</v>
      </c>
      <c r="H23" s="114">
        <v>96</v>
      </c>
      <c r="I23" s="140">
        <v>141</v>
      </c>
      <c r="J23" s="115">
        <v>-37</v>
      </c>
      <c r="K23" s="116">
        <v>-26.24113475177305</v>
      </c>
    </row>
    <row r="24" spans="1:11" ht="14.1" customHeight="1" x14ac:dyDescent="0.2">
      <c r="A24" s="306">
        <v>24</v>
      </c>
      <c r="B24" s="307" t="s">
        <v>241</v>
      </c>
      <c r="C24" s="308"/>
      <c r="D24" s="113">
        <v>2.7925628873496171</v>
      </c>
      <c r="E24" s="115">
        <v>383</v>
      </c>
      <c r="F24" s="114">
        <v>284</v>
      </c>
      <c r="G24" s="114">
        <v>405</v>
      </c>
      <c r="H24" s="114">
        <v>326</v>
      </c>
      <c r="I24" s="140">
        <v>375</v>
      </c>
      <c r="J24" s="115">
        <v>8</v>
      </c>
      <c r="K24" s="116">
        <v>2.1333333333333333</v>
      </c>
    </row>
    <row r="25" spans="1:11" ht="14.1" customHeight="1" x14ac:dyDescent="0.2">
      <c r="A25" s="306">
        <v>25</v>
      </c>
      <c r="B25" s="307" t="s">
        <v>242</v>
      </c>
      <c r="C25" s="308"/>
      <c r="D25" s="113">
        <v>4.2289464090411961</v>
      </c>
      <c r="E25" s="115">
        <v>580</v>
      </c>
      <c r="F25" s="114">
        <v>366</v>
      </c>
      <c r="G25" s="114">
        <v>453</v>
      </c>
      <c r="H25" s="114">
        <v>329</v>
      </c>
      <c r="I25" s="140">
        <v>574</v>
      </c>
      <c r="J25" s="115">
        <v>6</v>
      </c>
      <c r="K25" s="116">
        <v>1.0452961672473868</v>
      </c>
    </row>
    <row r="26" spans="1:11" ht="14.1" customHeight="1" x14ac:dyDescent="0.2">
      <c r="A26" s="306">
        <v>26</v>
      </c>
      <c r="B26" s="307" t="s">
        <v>243</v>
      </c>
      <c r="C26" s="308"/>
      <c r="D26" s="113">
        <v>2.5009114108640174</v>
      </c>
      <c r="E26" s="115">
        <v>343</v>
      </c>
      <c r="F26" s="114">
        <v>211</v>
      </c>
      <c r="G26" s="114">
        <v>277</v>
      </c>
      <c r="H26" s="114">
        <v>229</v>
      </c>
      <c r="I26" s="140">
        <v>310</v>
      </c>
      <c r="J26" s="115">
        <v>33</v>
      </c>
      <c r="K26" s="116">
        <v>10.64516129032258</v>
      </c>
    </row>
    <row r="27" spans="1:11" ht="14.1" customHeight="1" x14ac:dyDescent="0.2">
      <c r="A27" s="306">
        <v>27</v>
      </c>
      <c r="B27" s="307" t="s">
        <v>244</v>
      </c>
      <c r="C27" s="308"/>
      <c r="D27" s="113">
        <v>1.6478308421436383</v>
      </c>
      <c r="E27" s="115">
        <v>226</v>
      </c>
      <c r="F27" s="114">
        <v>190</v>
      </c>
      <c r="G27" s="114">
        <v>199</v>
      </c>
      <c r="H27" s="114">
        <v>174</v>
      </c>
      <c r="I27" s="140">
        <v>227</v>
      </c>
      <c r="J27" s="115">
        <v>-1</v>
      </c>
      <c r="K27" s="116">
        <v>-0.44052863436123346</v>
      </c>
    </row>
    <row r="28" spans="1:11" ht="14.1" customHeight="1" x14ac:dyDescent="0.2">
      <c r="A28" s="306">
        <v>28</v>
      </c>
      <c r="B28" s="307" t="s">
        <v>245</v>
      </c>
      <c r="C28" s="308"/>
      <c r="D28" s="113" t="s">
        <v>513</v>
      </c>
      <c r="E28" s="115" t="s">
        <v>513</v>
      </c>
      <c r="F28" s="114">
        <v>15</v>
      </c>
      <c r="G28" s="114">
        <v>21</v>
      </c>
      <c r="H28" s="114">
        <v>19</v>
      </c>
      <c r="I28" s="140">
        <v>20</v>
      </c>
      <c r="J28" s="115" t="s">
        <v>513</v>
      </c>
      <c r="K28" s="116" t="s">
        <v>513</v>
      </c>
    </row>
    <row r="29" spans="1:11" ht="14.1" customHeight="1" x14ac:dyDescent="0.2">
      <c r="A29" s="306">
        <v>29</v>
      </c>
      <c r="B29" s="307" t="s">
        <v>246</v>
      </c>
      <c r="C29" s="308"/>
      <c r="D29" s="113">
        <v>4.0904119577105362</v>
      </c>
      <c r="E29" s="115">
        <v>561</v>
      </c>
      <c r="F29" s="114">
        <v>423</v>
      </c>
      <c r="G29" s="114">
        <v>505</v>
      </c>
      <c r="H29" s="114">
        <v>374</v>
      </c>
      <c r="I29" s="140">
        <v>437</v>
      </c>
      <c r="J29" s="115">
        <v>124</v>
      </c>
      <c r="K29" s="116">
        <v>28.375286041189931</v>
      </c>
    </row>
    <row r="30" spans="1:11" ht="14.1" customHeight="1" x14ac:dyDescent="0.2">
      <c r="A30" s="306" t="s">
        <v>247</v>
      </c>
      <c r="B30" s="307" t="s">
        <v>248</v>
      </c>
      <c r="C30" s="308"/>
      <c r="D30" s="113" t="s">
        <v>513</v>
      </c>
      <c r="E30" s="115" t="s">
        <v>513</v>
      </c>
      <c r="F30" s="114">
        <v>101</v>
      </c>
      <c r="G30" s="114">
        <v>153</v>
      </c>
      <c r="H30" s="114" t="s">
        <v>513</v>
      </c>
      <c r="I30" s="140">
        <v>112</v>
      </c>
      <c r="J30" s="115" t="s">
        <v>513</v>
      </c>
      <c r="K30" s="116" t="s">
        <v>513</v>
      </c>
    </row>
    <row r="31" spans="1:11" ht="14.1" customHeight="1" x14ac:dyDescent="0.2">
      <c r="A31" s="306" t="s">
        <v>249</v>
      </c>
      <c r="B31" s="307" t="s">
        <v>250</v>
      </c>
      <c r="C31" s="308"/>
      <c r="D31" s="113">
        <v>3.0550492161866569</v>
      </c>
      <c r="E31" s="115">
        <v>419</v>
      </c>
      <c r="F31" s="114">
        <v>318</v>
      </c>
      <c r="G31" s="114">
        <v>348</v>
      </c>
      <c r="H31" s="114">
        <v>277</v>
      </c>
      <c r="I31" s="140">
        <v>319</v>
      </c>
      <c r="J31" s="115">
        <v>100</v>
      </c>
      <c r="K31" s="116">
        <v>31.347962382445139</v>
      </c>
    </row>
    <row r="32" spans="1:11" ht="14.1" customHeight="1" x14ac:dyDescent="0.2">
      <c r="A32" s="306">
        <v>31</v>
      </c>
      <c r="B32" s="307" t="s">
        <v>251</v>
      </c>
      <c r="C32" s="308"/>
      <c r="D32" s="113">
        <v>0.55413780532263945</v>
      </c>
      <c r="E32" s="115">
        <v>76</v>
      </c>
      <c r="F32" s="114">
        <v>72</v>
      </c>
      <c r="G32" s="114">
        <v>82</v>
      </c>
      <c r="H32" s="114">
        <v>58</v>
      </c>
      <c r="I32" s="140">
        <v>99</v>
      </c>
      <c r="J32" s="115">
        <v>-23</v>
      </c>
      <c r="K32" s="116">
        <v>-23.232323232323232</v>
      </c>
    </row>
    <row r="33" spans="1:11" ht="14.1" customHeight="1" x14ac:dyDescent="0.2">
      <c r="A33" s="306">
        <v>32</v>
      </c>
      <c r="B33" s="307" t="s">
        <v>252</v>
      </c>
      <c r="C33" s="308"/>
      <c r="D33" s="113">
        <v>2.931097338680277</v>
      </c>
      <c r="E33" s="115">
        <v>402</v>
      </c>
      <c r="F33" s="114">
        <v>403</v>
      </c>
      <c r="G33" s="114">
        <v>419</v>
      </c>
      <c r="H33" s="114">
        <v>368</v>
      </c>
      <c r="I33" s="140">
        <v>347</v>
      </c>
      <c r="J33" s="115">
        <v>55</v>
      </c>
      <c r="K33" s="116">
        <v>15.85014409221902</v>
      </c>
    </row>
    <row r="34" spans="1:11" ht="14.1" customHeight="1" x14ac:dyDescent="0.2">
      <c r="A34" s="306">
        <v>33</v>
      </c>
      <c r="B34" s="307" t="s">
        <v>253</v>
      </c>
      <c r="C34" s="308"/>
      <c r="D34" s="113">
        <v>1.3780532263944587</v>
      </c>
      <c r="E34" s="115">
        <v>189</v>
      </c>
      <c r="F34" s="114">
        <v>221</v>
      </c>
      <c r="G34" s="114">
        <v>232</v>
      </c>
      <c r="H34" s="114">
        <v>167</v>
      </c>
      <c r="I34" s="140">
        <v>212</v>
      </c>
      <c r="J34" s="115">
        <v>-23</v>
      </c>
      <c r="K34" s="116">
        <v>-10.849056603773585</v>
      </c>
    </row>
    <row r="35" spans="1:11" ht="14.1" customHeight="1" x14ac:dyDescent="0.2">
      <c r="A35" s="306">
        <v>34</v>
      </c>
      <c r="B35" s="307" t="s">
        <v>254</v>
      </c>
      <c r="C35" s="308"/>
      <c r="D35" s="113">
        <v>1.954064892453518</v>
      </c>
      <c r="E35" s="115">
        <v>268</v>
      </c>
      <c r="F35" s="114">
        <v>171</v>
      </c>
      <c r="G35" s="114">
        <v>211</v>
      </c>
      <c r="H35" s="114">
        <v>200</v>
      </c>
      <c r="I35" s="140">
        <v>245</v>
      </c>
      <c r="J35" s="115">
        <v>23</v>
      </c>
      <c r="K35" s="116">
        <v>9.387755102040817</v>
      </c>
    </row>
    <row r="36" spans="1:11" ht="14.1" customHeight="1" x14ac:dyDescent="0.2">
      <c r="A36" s="306">
        <v>41</v>
      </c>
      <c r="B36" s="307" t="s">
        <v>255</v>
      </c>
      <c r="C36" s="308"/>
      <c r="D36" s="113">
        <v>0.60517681370761944</v>
      </c>
      <c r="E36" s="115">
        <v>83</v>
      </c>
      <c r="F36" s="114">
        <v>61</v>
      </c>
      <c r="G36" s="114">
        <v>97</v>
      </c>
      <c r="H36" s="114">
        <v>94</v>
      </c>
      <c r="I36" s="140">
        <v>98</v>
      </c>
      <c r="J36" s="115">
        <v>-15</v>
      </c>
      <c r="K36" s="116">
        <v>-15.306122448979592</v>
      </c>
    </row>
    <row r="37" spans="1:11" ht="14.1" customHeight="1" x14ac:dyDescent="0.2">
      <c r="A37" s="306">
        <v>42</v>
      </c>
      <c r="B37" s="307" t="s">
        <v>256</v>
      </c>
      <c r="C37" s="308"/>
      <c r="D37" s="113">
        <v>0.15311702515493986</v>
      </c>
      <c r="E37" s="115">
        <v>21</v>
      </c>
      <c r="F37" s="114">
        <v>13</v>
      </c>
      <c r="G37" s="114">
        <v>20</v>
      </c>
      <c r="H37" s="114" t="s">
        <v>513</v>
      </c>
      <c r="I37" s="140" t="s">
        <v>513</v>
      </c>
      <c r="J37" s="115" t="s">
        <v>513</v>
      </c>
      <c r="K37" s="116" t="s">
        <v>513</v>
      </c>
    </row>
    <row r="38" spans="1:11" ht="14.1" customHeight="1" x14ac:dyDescent="0.2">
      <c r="A38" s="306">
        <v>43</v>
      </c>
      <c r="B38" s="307" t="s">
        <v>257</v>
      </c>
      <c r="C38" s="308"/>
      <c r="D38" s="113">
        <v>5.5778344877870945</v>
      </c>
      <c r="E38" s="115">
        <v>765</v>
      </c>
      <c r="F38" s="114">
        <v>829</v>
      </c>
      <c r="G38" s="114">
        <v>750</v>
      </c>
      <c r="H38" s="114">
        <v>565</v>
      </c>
      <c r="I38" s="140">
        <v>620</v>
      </c>
      <c r="J38" s="115">
        <v>145</v>
      </c>
      <c r="K38" s="116">
        <v>23.387096774193548</v>
      </c>
    </row>
    <row r="39" spans="1:11" ht="14.1" customHeight="1" x14ac:dyDescent="0.2">
      <c r="A39" s="306">
        <v>51</v>
      </c>
      <c r="B39" s="307" t="s">
        <v>258</v>
      </c>
      <c r="C39" s="308"/>
      <c r="D39" s="113">
        <v>8.5162231133795121</v>
      </c>
      <c r="E39" s="115">
        <v>1168</v>
      </c>
      <c r="F39" s="114">
        <v>1017</v>
      </c>
      <c r="G39" s="114">
        <v>1366</v>
      </c>
      <c r="H39" s="114">
        <v>1021</v>
      </c>
      <c r="I39" s="140">
        <v>1072</v>
      </c>
      <c r="J39" s="115">
        <v>96</v>
      </c>
      <c r="K39" s="116">
        <v>8.9552238805970141</v>
      </c>
    </row>
    <row r="40" spans="1:11" ht="14.1" customHeight="1" x14ac:dyDescent="0.2">
      <c r="A40" s="306" t="s">
        <v>259</v>
      </c>
      <c r="B40" s="307" t="s">
        <v>260</v>
      </c>
      <c r="C40" s="308"/>
      <c r="D40" s="113">
        <v>8.2391542107181923</v>
      </c>
      <c r="E40" s="115">
        <v>1130</v>
      </c>
      <c r="F40" s="114">
        <v>967</v>
      </c>
      <c r="G40" s="114">
        <v>1289</v>
      </c>
      <c r="H40" s="114">
        <v>983</v>
      </c>
      <c r="I40" s="140">
        <v>1009</v>
      </c>
      <c r="J40" s="115">
        <v>121</v>
      </c>
      <c r="K40" s="116">
        <v>11.992071357779981</v>
      </c>
    </row>
    <row r="41" spans="1:11" ht="14.1" customHeight="1" x14ac:dyDescent="0.2">
      <c r="A41" s="306"/>
      <c r="B41" s="307" t="s">
        <v>261</v>
      </c>
      <c r="C41" s="308"/>
      <c r="D41" s="113">
        <v>7.0652570178636527</v>
      </c>
      <c r="E41" s="115">
        <v>969</v>
      </c>
      <c r="F41" s="114">
        <v>859</v>
      </c>
      <c r="G41" s="114">
        <v>1027</v>
      </c>
      <c r="H41" s="114">
        <v>819</v>
      </c>
      <c r="I41" s="140">
        <v>870</v>
      </c>
      <c r="J41" s="115">
        <v>99</v>
      </c>
      <c r="K41" s="116">
        <v>11.379310344827585</v>
      </c>
    </row>
    <row r="42" spans="1:11" ht="14.1" customHeight="1" x14ac:dyDescent="0.2">
      <c r="A42" s="306">
        <v>52</v>
      </c>
      <c r="B42" s="307" t="s">
        <v>262</v>
      </c>
      <c r="C42" s="308"/>
      <c r="D42" s="113">
        <v>4.3310244258111554</v>
      </c>
      <c r="E42" s="115">
        <v>594</v>
      </c>
      <c r="F42" s="114">
        <v>547</v>
      </c>
      <c r="G42" s="114">
        <v>603</v>
      </c>
      <c r="H42" s="114">
        <v>556</v>
      </c>
      <c r="I42" s="140">
        <v>795</v>
      </c>
      <c r="J42" s="115">
        <v>-201</v>
      </c>
      <c r="K42" s="116">
        <v>-25.283018867924529</v>
      </c>
    </row>
    <row r="43" spans="1:11" ht="14.1" customHeight="1" x14ac:dyDescent="0.2">
      <c r="A43" s="306" t="s">
        <v>263</v>
      </c>
      <c r="B43" s="307" t="s">
        <v>264</v>
      </c>
      <c r="C43" s="308"/>
      <c r="D43" s="113">
        <v>3.7841779074006561</v>
      </c>
      <c r="E43" s="115">
        <v>519</v>
      </c>
      <c r="F43" s="114">
        <v>464</v>
      </c>
      <c r="G43" s="114">
        <v>504</v>
      </c>
      <c r="H43" s="114">
        <v>497</v>
      </c>
      <c r="I43" s="140">
        <v>705</v>
      </c>
      <c r="J43" s="115">
        <v>-186</v>
      </c>
      <c r="K43" s="116">
        <v>-26.382978723404257</v>
      </c>
    </row>
    <row r="44" spans="1:11" ht="14.1" customHeight="1" x14ac:dyDescent="0.2">
      <c r="A44" s="306">
        <v>53</v>
      </c>
      <c r="B44" s="307" t="s">
        <v>265</v>
      </c>
      <c r="C44" s="308"/>
      <c r="D44" s="113">
        <v>0.73641997812613924</v>
      </c>
      <c r="E44" s="115">
        <v>101</v>
      </c>
      <c r="F44" s="114">
        <v>90</v>
      </c>
      <c r="G44" s="114">
        <v>84</v>
      </c>
      <c r="H44" s="114">
        <v>62</v>
      </c>
      <c r="I44" s="140">
        <v>86</v>
      </c>
      <c r="J44" s="115">
        <v>15</v>
      </c>
      <c r="K44" s="116">
        <v>17.441860465116278</v>
      </c>
    </row>
    <row r="45" spans="1:11" ht="14.1" customHeight="1" x14ac:dyDescent="0.2">
      <c r="A45" s="306" t="s">
        <v>266</v>
      </c>
      <c r="B45" s="307" t="s">
        <v>267</v>
      </c>
      <c r="C45" s="308"/>
      <c r="D45" s="113">
        <v>0.69996354356543933</v>
      </c>
      <c r="E45" s="115">
        <v>96</v>
      </c>
      <c r="F45" s="114">
        <v>86</v>
      </c>
      <c r="G45" s="114">
        <v>82</v>
      </c>
      <c r="H45" s="114">
        <v>60</v>
      </c>
      <c r="I45" s="140">
        <v>80</v>
      </c>
      <c r="J45" s="115">
        <v>16</v>
      </c>
      <c r="K45" s="116">
        <v>20</v>
      </c>
    </row>
    <row r="46" spans="1:11" ht="14.1" customHeight="1" x14ac:dyDescent="0.2">
      <c r="A46" s="306">
        <v>54</v>
      </c>
      <c r="B46" s="307" t="s">
        <v>268</v>
      </c>
      <c r="C46" s="308"/>
      <c r="D46" s="113">
        <v>3.2373313889901567</v>
      </c>
      <c r="E46" s="115">
        <v>444</v>
      </c>
      <c r="F46" s="114">
        <v>393</v>
      </c>
      <c r="G46" s="114">
        <v>440</v>
      </c>
      <c r="H46" s="114">
        <v>343</v>
      </c>
      <c r="I46" s="140">
        <v>376</v>
      </c>
      <c r="J46" s="115">
        <v>68</v>
      </c>
      <c r="K46" s="116">
        <v>18.085106382978722</v>
      </c>
    </row>
    <row r="47" spans="1:11" ht="14.1" customHeight="1" x14ac:dyDescent="0.2">
      <c r="A47" s="306">
        <v>61</v>
      </c>
      <c r="B47" s="307" t="s">
        <v>269</v>
      </c>
      <c r="C47" s="308"/>
      <c r="D47" s="113">
        <v>2.2311337951148378</v>
      </c>
      <c r="E47" s="115">
        <v>306</v>
      </c>
      <c r="F47" s="114">
        <v>236</v>
      </c>
      <c r="G47" s="114">
        <v>312</v>
      </c>
      <c r="H47" s="114">
        <v>262</v>
      </c>
      <c r="I47" s="140">
        <v>297</v>
      </c>
      <c r="J47" s="115">
        <v>9</v>
      </c>
      <c r="K47" s="116">
        <v>3.0303030303030303</v>
      </c>
    </row>
    <row r="48" spans="1:11" ht="14.1" customHeight="1" x14ac:dyDescent="0.2">
      <c r="A48" s="306">
        <v>62</v>
      </c>
      <c r="B48" s="307" t="s">
        <v>270</v>
      </c>
      <c r="C48" s="308"/>
      <c r="D48" s="113">
        <v>7.8381334305504922</v>
      </c>
      <c r="E48" s="115">
        <v>1075</v>
      </c>
      <c r="F48" s="114">
        <v>1249</v>
      </c>
      <c r="G48" s="114">
        <v>1375</v>
      </c>
      <c r="H48" s="114">
        <v>1020</v>
      </c>
      <c r="I48" s="140">
        <v>1173</v>
      </c>
      <c r="J48" s="115">
        <v>-98</v>
      </c>
      <c r="K48" s="116">
        <v>-8.35464620630861</v>
      </c>
    </row>
    <row r="49" spans="1:11" ht="14.1" customHeight="1" x14ac:dyDescent="0.2">
      <c r="A49" s="306">
        <v>63</v>
      </c>
      <c r="B49" s="307" t="s">
        <v>271</v>
      </c>
      <c r="C49" s="308"/>
      <c r="D49" s="113">
        <v>3.9737513671162961</v>
      </c>
      <c r="E49" s="115">
        <v>545</v>
      </c>
      <c r="F49" s="114">
        <v>532</v>
      </c>
      <c r="G49" s="114">
        <v>550</v>
      </c>
      <c r="H49" s="114">
        <v>400</v>
      </c>
      <c r="I49" s="140">
        <v>454</v>
      </c>
      <c r="J49" s="115">
        <v>91</v>
      </c>
      <c r="K49" s="116">
        <v>20.044052863436125</v>
      </c>
    </row>
    <row r="50" spans="1:11" ht="14.1" customHeight="1" x14ac:dyDescent="0.2">
      <c r="A50" s="306" t="s">
        <v>272</v>
      </c>
      <c r="B50" s="307" t="s">
        <v>273</v>
      </c>
      <c r="C50" s="308"/>
      <c r="D50" s="113">
        <v>0.73641997812613924</v>
      </c>
      <c r="E50" s="115">
        <v>101</v>
      </c>
      <c r="F50" s="114">
        <v>73</v>
      </c>
      <c r="G50" s="114">
        <v>92</v>
      </c>
      <c r="H50" s="114">
        <v>50</v>
      </c>
      <c r="I50" s="140">
        <v>70</v>
      </c>
      <c r="J50" s="115">
        <v>31</v>
      </c>
      <c r="K50" s="116">
        <v>44.285714285714285</v>
      </c>
    </row>
    <row r="51" spans="1:11" ht="14.1" customHeight="1" x14ac:dyDescent="0.2">
      <c r="A51" s="306" t="s">
        <v>274</v>
      </c>
      <c r="B51" s="307" t="s">
        <v>275</v>
      </c>
      <c r="C51" s="308"/>
      <c r="D51" s="113">
        <v>2.8946409041195773</v>
      </c>
      <c r="E51" s="115">
        <v>397</v>
      </c>
      <c r="F51" s="114">
        <v>416</v>
      </c>
      <c r="G51" s="114">
        <v>394</v>
      </c>
      <c r="H51" s="114">
        <v>318</v>
      </c>
      <c r="I51" s="140">
        <v>345</v>
      </c>
      <c r="J51" s="115">
        <v>52</v>
      </c>
      <c r="K51" s="116">
        <v>15.072463768115941</v>
      </c>
    </row>
    <row r="52" spans="1:11" ht="14.1" customHeight="1" x14ac:dyDescent="0.2">
      <c r="A52" s="306">
        <v>71</v>
      </c>
      <c r="B52" s="307" t="s">
        <v>276</v>
      </c>
      <c r="C52" s="308"/>
      <c r="D52" s="113">
        <v>9.2307692307692299</v>
      </c>
      <c r="E52" s="115">
        <v>1266</v>
      </c>
      <c r="F52" s="114">
        <v>918</v>
      </c>
      <c r="G52" s="114">
        <v>1236</v>
      </c>
      <c r="H52" s="114">
        <v>895</v>
      </c>
      <c r="I52" s="140">
        <v>1119</v>
      </c>
      <c r="J52" s="115">
        <v>147</v>
      </c>
      <c r="K52" s="116">
        <v>13.136729222520108</v>
      </c>
    </row>
    <row r="53" spans="1:11" ht="14.1" customHeight="1" x14ac:dyDescent="0.2">
      <c r="A53" s="306" t="s">
        <v>277</v>
      </c>
      <c r="B53" s="307" t="s">
        <v>278</v>
      </c>
      <c r="C53" s="308"/>
      <c r="D53" s="113">
        <v>3.230040102078017</v>
      </c>
      <c r="E53" s="115">
        <v>443</v>
      </c>
      <c r="F53" s="114">
        <v>346</v>
      </c>
      <c r="G53" s="114">
        <v>405</v>
      </c>
      <c r="H53" s="114">
        <v>306</v>
      </c>
      <c r="I53" s="140">
        <v>346</v>
      </c>
      <c r="J53" s="115">
        <v>97</v>
      </c>
      <c r="K53" s="116">
        <v>28.034682080924856</v>
      </c>
    </row>
    <row r="54" spans="1:11" ht="14.1" customHeight="1" x14ac:dyDescent="0.2">
      <c r="A54" s="306" t="s">
        <v>279</v>
      </c>
      <c r="B54" s="307" t="s">
        <v>280</v>
      </c>
      <c r="C54" s="308"/>
      <c r="D54" s="113">
        <v>5.1330659861465548</v>
      </c>
      <c r="E54" s="115">
        <v>704</v>
      </c>
      <c r="F54" s="114">
        <v>481</v>
      </c>
      <c r="G54" s="114">
        <v>726</v>
      </c>
      <c r="H54" s="114">
        <v>510</v>
      </c>
      <c r="I54" s="140">
        <v>681</v>
      </c>
      <c r="J54" s="115">
        <v>23</v>
      </c>
      <c r="K54" s="116">
        <v>3.3773861967694567</v>
      </c>
    </row>
    <row r="55" spans="1:11" ht="14.1" customHeight="1" x14ac:dyDescent="0.2">
      <c r="A55" s="306">
        <v>72</v>
      </c>
      <c r="B55" s="307" t="s">
        <v>281</v>
      </c>
      <c r="C55" s="308"/>
      <c r="D55" s="113">
        <v>1.7572001458257382</v>
      </c>
      <c r="E55" s="115">
        <v>241</v>
      </c>
      <c r="F55" s="114">
        <v>235</v>
      </c>
      <c r="G55" s="114">
        <v>320</v>
      </c>
      <c r="H55" s="114">
        <v>201</v>
      </c>
      <c r="I55" s="140">
        <v>268</v>
      </c>
      <c r="J55" s="115">
        <v>-27</v>
      </c>
      <c r="K55" s="116">
        <v>-10.074626865671641</v>
      </c>
    </row>
    <row r="56" spans="1:11" ht="14.1" customHeight="1" x14ac:dyDescent="0.2">
      <c r="A56" s="306" t="s">
        <v>282</v>
      </c>
      <c r="B56" s="307" t="s">
        <v>283</v>
      </c>
      <c r="C56" s="308"/>
      <c r="D56" s="113">
        <v>0.69996354356543933</v>
      </c>
      <c r="E56" s="115">
        <v>96</v>
      </c>
      <c r="F56" s="114">
        <v>99</v>
      </c>
      <c r="G56" s="114">
        <v>121</v>
      </c>
      <c r="H56" s="114">
        <v>77</v>
      </c>
      <c r="I56" s="140">
        <v>108</v>
      </c>
      <c r="J56" s="115">
        <v>-12</v>
      </c>
      <c r="K56" s="116">
        <v>-11.111111111111111</v>
      </c>
    </row>
    <row r="57" spans="1:11" ht="14.1" customHeight="1" x14ac:dyDescent="0.2">
      <c r="A57" s="306" t="s">
        <v>284</v>
      </c>
      <c r="B57" s="307" t="s">
        <v>285</v>
      </c>
      <c r="C57" s="308"/>
      <c r="D57" s="113">
        <v>0.76558512577469928</v>
      </c>
      <c r="E57" s="115">
        <v>105</v>
      </c>
      <c r="F57" s="114">
        <v>81</v>
      </c>
      <c r="G57" s="114">
        <v>117</v>
      </c>
      <c r="H57" s="114">
        <v>88</v>
      </c>
      <c r="I57" s="140">
        <v>93</v>
      </c>
      <c r="J57" s="115">
        <v>12</v>
      </c>
      <c r="K57" s="116">
        <v>12.903225806451612</v>
      </c>
    </row>
    <row r="58" spans="1:11" ht="14.1" customHeight="1" x14ac:dyDescent="0.2">
      <c r="A58" s="306">
        <v>73</v>
      </c>
      <c r="B58" s="307" t="s">
        <v>286</v>
      </c>
      <c r="C58" s="308"/>
      <c r="D58" s="113">
        <v>1.0134888807874589</v>
      </c>
      <c r="E58" s="115">
        <v>139</v>
      </c>
      <c r="F58" s="114">
        <v>100</v>
      </c>
      <c r="G58" s="114">
        <v>162</v>
      </c>
      <c r="H58" s="114">
        <v>92</v>
      </c>
      <c r="I58" s="140">
        <v>144</v>
      </c>
      <c r="J58" s="115">
        <v>-5</v>
      </c>
      <c r="K58" s="116">
        <v>-3.4722222222222223</v>
      </c>
    </row>
    <row r="59" spans="1:11" ht="14.1" customHeight="1" x14ac:dyDescent="0.2">
      <c r="A59" s="306" t="s">
        <v>287</v>
      </c>
      <c r="B59" s="307" t="s">
        <v>288</v>
      </c>
      <c r="C59" s="308"/>
      <c r="D59" s="113">
        <v>0.79475027342325921</v>
      </c>
      <c r="E59" s="115">
        <v>109</v>
      </c>
      <c r="F59" s="114">
        <v>76</v>
      </c>
      <c r="G59" s="114">
        <v>111</v>
      </c>
      <c r="H59" s="114">
        <v>70</v>
      </c>
      <c r="I59" s="140">
        <v>107</v>
      </c>
      <c r="J59" s="115">
        <v>2</v>
      </c>
      <c r="K59" s="116">
        <v>1.8691588785046729</v>
      </c>
    </row>
    <row r="60" spans="1:11" ht="14.1" customHeight="1" x14ac:dyDescent="0.2">
      <c r="A60" s="306">
        <v>81</v>
      </c>
      <c r="B60" s="307" t="s">
        <v>289</v>
      </c>
      <c r="C60" s="308"/>
      <c r="D60" s="113">
        <v>11.775428363106089</v>
      </c>
      <c r="E60" s="115">
        <v>1615</v>
      </c>
      <c r="F60" s="114">
        <v>1493</v>
      </c>
      <c r="G60" s="114">
        <v>1865</v>
      </c>
      <c r="H60" s="114">
        <v>1589</v>
      </c>
      <c r="I60" s="140">
        <v>1487</v>
      </c>
      <c r="J60" s="115">
        <v>128</v>
      </c>
      <c r="K60" s="116">
        <v>8.6079354404841961</v>
      </c>
    </row>
    <row r="61" spans="1:11" ht="14.1" customHeight="1" x14ac:dyDescent="0.2">
      <c r="A61" s="306" t="s">
        <v>290</v>
      </c>
      <c r="B61" s="307" t="s">
        <v>291</v>
      </c>
      <c r="C61" s="308"/>
      <c r="D61" s="113">
        <v>1.961356179365658</v>
      </c>
      <c r="E61" s="115">
        <v>269</v>
      </c>
      <c r="F61" s="114">
        <v>220</v>
      </c>
      <c r="G61" s="114">
        <v>389</v>
      </c>
      <c r="H61" s="114">
        <v>218</v>
      </c>
      <c r="I61" s="140">
        <v>310</v>
      </c>
      <c r="J61" s="115">
        <v>-41</v>
      </c>
      <c r="K61" s="116">
        <v>-13.225806451612904</v>
      </c>
    </row>
    <row r="62" spans="1:11" ht="14.1" customHeight="1" x14ac:dyDescent="0.2">
      <c r="A62" s="306" t="s">
        <v>292</v>
      </c>
      <c r="B62" s="307" t="s">
        <v>293</v>
      </c>
      <c r="C62" s="308"/>
      <c r="D62" s="113">
        <v>2.6613197229310974</v>
      </c>
      <c r="E62" s="115">
        <v>365</v>
      </c>
      <c r="F62" s="114">
        <v>343</v>
      </c>
      <c r="G62" s="114">
        <v>364</v>
      </c>
      <c r="H62" s="114">
        <v>329</v>
      </c>
      <c r="I62" s="140">
        <v>294</v>
      </c>
      <c r="J62" s="115">
        <v>71</v>
      </c>
      <c r="K62" s="116">
        <v>24.14965986394558</v>
      </c>
    </row>
    <row r="63" spans="1:11" ht="14.1" customHeight="1" x14ac:dyDescent="0.2">
      <c r="A63" s="306"/>
      <c r="B63" s="307" t="s">
        <v>294</v>
      </c>
      <c r="C63" s="308"/>
      <c r="D63" s="113">
        <v>2.5227852716004375</v>
      </c>
      <c r="E63" s="115">
        <v>346</v>
      </c>
      <c r="F63" s="114">
        <v>325</v>
      </c>
      <c r="G63" s="114">
        <v>349</v>
      </c>
      <c r="H63" s="114">
        <v>313</v>
      </c>
      <c r="I63" s="140">
        <v>271</v>
      </c>
      <c r="J63" s="115">
        <v>75</v>
      </c>
      <c r="K63" s="116">
        <v>27.675276752767527</v>
      </c>
    </row>
    <row r="64" spans="1:11" ht="14.1" customHeight="1" x14ac:dyDescent="0.2">
      <c r="A64" s="306" t="s">
        <v>295</v>
      </c>
      <c r="B64" s="307" t="s">
        <v>296</v>
      </c>
      <c r="C64" s="308"/>
      <c r="D64" s="113">
        <v>4.885162231133795</v>
      </c>
      <c r="E64" s="115">
        <v>670</v>
      </c>
      <c r="F64" s="114">
        <v>717</v>
      </c>
      <c r="G64" s="114">
        <v>888</v>
      </c>
      <c r="H64" s="114">
        <v>763</v>
      </c>
      <c r="I64" s="140">
        <v>624</v>
      </c>
      <c r="J64" s="115">
        <v>46</v>
      </c>
      <c r="K64" s="116">
        <v>7.3717948717948714</v>
      </c>
    </row>
    <row r="65" spans="1:11" ht="14.1" customHeight="1" x14ac:dyDescent="0.2">
      <c r="A65" s="306" t="s">
        <v>297</v>
      </c>
      <c r="B65" s="307" t="s">
        <v>298</v>
      </c>
      <c r="C65" s="308"/>
      <c r="D65" s="113">
        <v>0.73641997812613924</v>
      </c>
      <c r="E65" s="115">
        <v>101</v>
      </c>
      <c r="F65" s="114">
        <v>56</v>
      </c>
      <c r="G65" s="114">
        <v>63</v>
      </c>
      <c r="H65" s="114">
        <v>63</v>
      </c>
      <c r="I65" s="140">
        <v>87</v>
      </c>
      <c r="J65" s="115">
        <v>14</v>
      </c>
      <c r="K65" s="116">
        <v>16.091954022988507</v>
      </c>
    </row>
    <row r="66" spans="1:11" ht="14.1" customHeight="1" x14ac:dyDescent="0.2">
      <c r="A66" s="306">
        <v>82</v>
      </c>
      <c r="B66" s="307" t="s">
        <v>299</v>
      </c>
      <c r="C66" s="308"/>
      <c r="D66" s="113">
        <v>3.4633612832664964</v>
      </c>
      <c r="E66" s="115">
        <v>475</v>
      </c>
      <c r="F66" s="114">
        <v>414</v>
      </c>
      <c r="G66" s="114">
        <v>501</v>
      </c>
      <c r="H66" s="114">
        <v>365</v>
      </c>
      <c r="I66" s="140">
        <v>454</v>
      </c>
      <c r="J66" s="115">
        <v>21</v>
      </c>
      <c r="K66" s="116">
        <v>4.6255506607929515</v>
      </c>
    </row>
    <row r="67" spans="1:11" ht="14.1" customHeight="1" x14ac:dyDescent="0.2">
      <c r="A67" s="306" t="s">
        <v>300</v>
      </c>
      <c r="B67" s="307" t="s">
        <v>301</v>
      </c>
      <c r="C67" s="308"/>
      <c r="D67" s="113">
        <v>1.954064892453518</v>
      </c>
      <c r="E67" s="115">
        <v>268</v>
      </c>
      <c r="F67" s="114">
        <v>289</v>
      </c>
      <c r="G67" s="114">
        <v>312</v>
      </c>
      <c r="H67" s="114">
        <v>267</v>
      </c>
      <c r="I67" s="140">
        <v>268</v>
      </c>
      <c r="J67" s="115">
        <v>0</v>
      </c>
      <c r="K67" s="116">
        <v>0</v>
      </c>
    </row>
    <row r="68" spans="1:11" ht="14.1" customHeight="1" x14ac:dyDescent="0.2">
      <c r="A68" s="306" t="s">
        <v>302</v>
      </c>
      <c r="B68" s="307" t="s">
        <v>303</v>
      </c>
      <c r="C68" s="308"/>
      <c r="D68" s="113">
        <v>1.0426540284360191</v>
      </c>
      <c r="E68" s="115">
        <v>143</v>
      </c>
      <c r="F68" s="114">
        <v>78</v>
      </c>
      <c r="G68" s="114">
        <v>116</v>
      </c>
      <c r="H68" s="114">
        <v>61</v>
      </c>
      <c r="I68" s="140">
        <v>120</v>
      </c>
      <c r="J68" s="115">
        <v>23</v>
      </c>
      <c r="K68" s="116">
        <v>19.166666666666668</v>
      </c>
    </row>
    <row r="69" spans="1:11" ht="14.1" customHeight="1" x14ac:dyDescent="0.2">
      <c r="A69" s="306">
        <v>83</v>
      </c>
      <c r="B69" s="307" t="s">
        <v>304</v>
      </c>
      <c r="C69" s="308"/>
      <c r="D69" s="113">
        <v>5.0309879693765946</v>
      </c>
      <c r="E69" s="115">
        <v>690</v>
      </c>
      <c r="F69" s="114">
        <v>452</v>
      </c>
      <c r="G69" s="114">
        <v>986</v>
      </c>
      <c r="H69" s="114">
        <v>413</v>
      </c>
      <c r="I69" s="140">
        <v>605</v>
      </c>
      <c r="J69" s="115">
        <v>85</v>
      </c>
      <c r="K69" s="116">
        <v>14.049586776859504</v>
      </c>
    </row>
    <row r="70" spans="1:11" ht="14.1" customHeight="1" x14ac:dyDescent="0.2">
      <c r="A70" s="306" t="s">
        <v>305</v>
      </c>
      <c r="B70" s="307" t="s">
        <v>306</v>
      </c>
      <c r="C70" s="308"/>
      <c r="D70" s="113">
        <v>4.2143638352169157</v>
      </c>
      <c r="E70" s="115">
        <v>578</v>
      </c>
      <c r="F70" s="114">
        <v>350</v>
      </c>
      <c r="G70" s="114">
        <v>878</v>
      </c>
      <c r="H70" s="114">
        <v>317</v>
      </c>
      <c r="I70" s="140">
        <v>491</v>
      </c>
      <c r="J70" s="115">
        <v>87</v>
      </c>
      <c r="K70" s="116">
        <v>17.718940936863543</v>
      </c>
    </row>
    <row r="71" spans="1:11" ht="14.1" customHeight="1" x14ac:dyDescent="0.2">
      <c r="A71" s="306"/>
      <c r="B71" s="307" t="s">
        <v>307</v>
      </c>
      <c r="C71" s="308"/>
      <c r="D71" s="113">
        <v>2.2675902296755379</v>
      </c>
      <c r="E71" s="115">
        <v>311</v>
      </c>
      <c r="F71" s="114">
        <v>234</v>
      </c>
      <c r="G71" s="114">
        <v>649</v>
      </c>
      <c r="H71" s="114">
        <v>222</v>
      </c>
      <c r="I71" s="140">
        <v>327</v>
      </c>
      <c r="J71" s="115">
        <v>-16</v>
      </c>
      <c r="K71" s="116">
        <v>-4.8929663608562688</v>
      </c>
    </row>
    <row r="72" spans="1:11" ht="14.1" customHeight="1" x14ac:dyDescent="0.2">
      <c r="A72" s="306">
        <v>84</v>
      </c>
      <c r="B72" s="307" t="s">
        <v>308</v>
      </c>
      <c r="C72" s="308"/>
      <c r="D72" s="113">
        <v>0.69267225665329935</v>
      </c>
      <c r="E72" s="115">
        <v>95</v>
      </c>
      <c r="F72" s="114">
        <v>59</v>
      </c>
      <c r="G72" s="114">
        <v>294</v>
      </c>
      <c r="H72" s="114">
        <v>65</v>
      </c>
      <c r="I72" s="140">
        <v>108</v>
      </c>
      <c r="J72" s="115">
        <v>-13</v>
      </c>
      <c r="K72" s="116">
        <v>-12.037037037037036</v>
      </c>
    </row>
    <row r="73" spans="1:11" ht="14.1" customHeight="1" x14ac:dyDescent="0.2">
      <c r="A73" s="306" t="s">
        <v>309</v>
      </c>
      <c r="B73" s="307" t="s">
        <v>310</v>
      </c>
      <c r="C73" s="308"/>
      <c r="D73" s="113">
        <v>0.15311702515493986</v>
      </c>
      <c r="E73" s="115">
        <v>21</v>
      </c>
      <c r="F73" s="114">
        <v>8</v>
      </c>
      <c r="G73" s="114">
        <v>167</v>
      </c>
      <c r="H73" s="114">
        <v>12</v>
      </c>
      <c r="I73" s="140">
        <v>16</v>
      </c>
      <c r="J73" s="115">
        <v>5</v>
      </c>
      <c r="K73" s="116">
        <v>31.25</v>
      </c>
    </row>
    <row r="74" spans="1:11" ht="14.1" customHeight="1" x14ac:dyDescent="0.2">
      <c r="A74" s="306" t="s">
        <v>311</v>
      </c>
      <c r="B74" s="307" t="s">
        <v>312</v>
      </c>
      <c r="C74" s="308"/>
      <c r="D74" s="113">
        <v>0.1020780167699599</v>
      </c>
      <c r="E74" s="115">
        <v>14</v>
      </c>
      <c r="F74" s="114">
        <v>10</v>
      </c>
      <c r="G74" s="114">
        <v>57</v>
      </c>
      <c r="H74" s="114">
        <v>5</v>
      </c>
      <c r="I74" s="140">
        <v>19</v>
      </c>
      <c r="J74" s="115">
        <v>-5</v>
      </c>
      <c r="K74" s="116">
        <v>-26.315789473684209</v>
      </c>
    </row>
    <row r="75" spans="1:11" ht="14.1" customHeight="1" x14ac:dyDescent="0.2">
      <c r="A75" s="306" t="s">
        <v>313</v>
      </c>
      <c r="B75" s="307" t="s">
        <v>314</v>
      </c>
      <c r="C75" s="308"/>
      <c r="D75" s="113" t="s">
        <v>513</v>
      </c>
      <c r="E75" s="115" t="s">
        <v>513</v>
      </c>
      <c r="F75" s="114" t="s">
        <v>513</v>
      </c>
      <c r="G75" s="114">
        <v>0</v>
      </c>
      <c r="H75" s="114" t="s">
        <v>513</v>
      </c>
      <c r="I75" s="140" t="s">
        <v>513</v>
      </c>
      <c r="J75" s="115" t="s">
        <v>513</v>
      </c>
      <c r="K75" s="116" t="s">
        <v>513</v>
      </c>
    </row>
    <row r="76" spans="1:11" ht="14.1" customHeight="1" x14ac:dyDescent="0.2">
      <c r="A76" s="306">
        <v>91</v>
      </c>
      <c r="B76" s="307" t="s">
        <v>315</v>
      </c>
      <c r="C76" s="308"/>
      <c r="D76" s="113">
        <v>0.13853445133065986</v>
      </c>
      <c r="E76" s="115">
        <v>19</v>
      </c>
      <c r="F76" s="114">
        <v>19</v>
      </c>
      <c r="G76" s="114">
        <v>27</v>
      </c>
      <c r="H76" s="114">
        <v>11</v>
      </c>
      <c r="I76" s="140">
        <v>23</v>
      </c>
      <c r="J76" s="115">
        <v>-4</v>
      </c>
      <c r="K76" s="116">
        <v>-17.391304347826086</v>
      </c>
    </row>
    <row r="77" spans="1:11" ht="14.1" customHeight="1" x14ac:dyDescent="0.2">
      <c r="A77" s="306">
        <v>92</v>
      </c>
      <c r="B77" s="307" t="s">
        <v>316</v>
      </c>
      <c r="C77" s="308"/>
      <c r="D77" s="113">
        <v>1.4290922347794386</v>
      </c>
      <c r="E77" s="115">
        <v>196</v>
      </c>
      <c r="F77" s="114">
        <v>115</v>
      </c>
      <c r="G77" s="114">
        <v>133</v>
      </c>
      <c r="H77" s="114">
        <v>126</v>
      </c>
      <c r="I77" s="140">
        <v>128</v>
      </c>
      <c r="J77" s="115">
        <v>68</v>
      </c>
      <c r="K77" s="116">
        <v>53.125</v>
      </c>
    </row>
    <row r="78" spans="1:11" ht="14.1" customHeight="1" x14ac:dyDescent="0.2">
      <c r="A78" s="306">
        <v>93</v>
      </c>
      <c r="B78" s="307" t="s">
        <v>317</v>
      </c>
      <c r="C78" s="308"/>
      <c r="D78" s="113">
        <v>0.10936930368209989</v>
      </c>
      <c r="E78" s="115">
        <v>15</v>
      </c>
      <c r="F78" s="114" t="s">
        <v>513</v>
      </c>
      <c r="G78" s="114">
        <v>18</v>
      </c>
      <c r="H78" s="114">
        <v>14</v>
      </c>
      <c r="I78" s="140">
        <v>20</v>
      </c>
      <c r="J78" s="115">
        <v>-5</v>
      </c>
      <c r="K78" s="116">
        <v>-25</v>
      </c>
    </row>
    <row r="79" spans="1:11" ht="14.1" customHeight="1" x14ac:dyDescent="0.2">
      <c r="A79" s="306">
        <v>94</v>
      </c>
      <c r="B79" s="307" t="s">
        <v>318</v>
      </c>
      <c r="C79" s="308"/>
      <c r="D79" s="113">
        <v>0.35727305869485965</v>
      </c>
      <c r="E79" s="115">
        <v>49</v>
      </c>
      <c r="F79" s="114">
        <v>38</v>
      </c>
      <c r="G79" s="114">
        <v>107</v>
      </c>
      <c r="H79" s="114">
        <v>26</v>
      </c>
      <c r="I79" s="140">
        <v>46</v>
      </c>
      <c r="J79" s="115">
        <v>3</v>
      </c>
      <c r="K79" s="116">
        <v>6.5217391304347823</v>
      </c>
    </row>
    <row r="80" spans="1:11" ht="14.1" customHeight="1" x14ac:dyDescent="0.2">
      <c r="A80" s="306" t="s">
        <v>319</v>
      </c>
      <c r="B80" s="307" t="s">
        <v>320</v>
      </c>
      <c r="C80" s="308"/>
      <c r="D80" s="113" t="s">
        <v>513</v>
      </c>
      <c r="E80" s="115" t="s">
        <v>513</v>
      </c>
      <c r="F80" s="114" t="s">
        <v>513</v>
      </c>
      <c r="G80" s="114">
        <v>3</v>
      </c>
      <c r="H80" s="114" t="s">
        <v>513</v>
      </c>
      <c r="I80" s="140" t="s">
        <v>513</v>
      </c>
      <c r="J80" s="115" t="s">
        <v>513</v>
      </c>
      <c r="K80" s="116" t="s">
        <v>513</v>
      </c>
    </row>
    <row r="81" spans="1:11" ht="14.1" customHeight="1" x14ac:dyDescent="0.2">
      <c r="A81" s="310" t="s">
        <v>321</v>
      </c>
      <c r="B81" s="311" t="s">
        <v>333</v>
      </c>
      <c r="C81" s="312"/>
      <c r="D81" s="125">
        <v>0.34998177178271966</v>
      </c>
      <c r="E81" s="143">
        <v>48</v>
      </c>
      <c r="F81" s="144">
        <v>48</v>
      </c>
      <c r="G81" s="144">
        <v>189</v>
      </c>
      <c r="H81" s="144">
        <v>73</v>
      </c>
      <c r="I81" s="145">
        <v>35</v>
      </c>
      <c r="J81" s="143">
        <v>13</v>
      </c>
      <c r="K81" s="146">
        <v>37.142857142857146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142810</v>
      </c>
      <c r="C10" s="114">
        <v>80185</v>
      </c>
      <c r="D10" s="114">
        <v>62625</v>
      </c>
      <c r="E10" s="114">
        <v>112826</v>
      </c>
      <c r="F10" s="114">
        <v>28766</v>
      </c>
      <c r="G10" s="114">
        <v>15616</v>
      </c>
      <c r="H10" s="114">
        <v>35201</v>
      </c>
      <c r="I10" s="115">
        <v>46624</v>
      </c>
      <c r="J10" s="114">
        <v>32288</v>
      </c>
      <c r="K10" s="114">
        <v>14336</v>
      </c>
      <c r="L10" s="423">
        <v>8456</v>
      </c>
      <c r="M10" s="424">
        <v>9772</v>
      </c>
    </row>
    <row r="11" spans="1:13" ht="11.1" customHeight="1" x14ac:dyDescent="0.2">
      <c r="A11" s="422" t="s">
        <v>387</v>
      </c>
      <c r="B11" s="115">
        <v>143916</v>
      </c>
      <c r="C11" s="114">
        <v>81037</v>
      </c>
      <c r="D11" s="114">
        <v>62879</v>
      </c>
      <c r="E11" s="114">
        <v>113564</v>
      </c>
      <c r="F11" s="114">
        <v>29184</v>
      </c>
      <c r="G11" s="114">
        <v>15278</v>
      </c>
      <c r="H11" s="114">
        <v>36061</v>
      </c>
      <c r="I11" s="115">
        <v>47498</v>
      </c>
      <c r="J11" s="114">
        <v>32836</v>
      </c>
      <c r="K11" s="114">
        <v>14662</v>
      </c>
      <c r="L11" s="423">
        <v>8233</v>
      </c>
      <c r="M11" s="424">
        <v>7458</v>
      </c>
    </row>
    <row r="12" spans="1:13" ht="11.1" customHeight="1" x14ac:dyDescent="0.2">
      <c r="A12" s="422" t="s">
        <v>388</v>
      </c>
      <c r="B12" s="115">
        <v>145524</v>
      </c>
      <c r="C12" s="114">
        <v>81906</v>
      </c>
      <c r="D12" s="114">
        <v>63618</v>
      </c>
      <c r="E12" s="114">
        <v>114794</v>
      </c>
      <c r="F12" s="114">
        <v>29589</v>
      </c>
      <c r="G12" s="114">
        <v>16420</v>
      </c>
      <c r="H12" s="114">
        <v>36612</v>
      </c>
      <c r="I12" s="115">
        <v>47776</v>
      </c>
      <c r="J12" s="114">
        <v>32553</v>
      </c>
      <c r="K12" s="114">
        <v>15223</v>
      </c>
      <c r="L12" s="423">
        <v>12608</v>
      </c>
      <c r="M12" s="424">
        <v>11403</v>
      </c>
    </row>
    <row r="13" spans="1:13" s="110" customFormat="1" ht="11.1" customHeight="1" x14ac:dyDescent="0.2">
      <c r="A13" s="422" t="s">
        <v>389</v>
      </c>
      <c r="B13" s="115">
        <v>144891</v>
      </c>
      <c r="C13" s="114">
        <v>81168</v>
      </c>
      <c r="D13" s="114">
        <v>63723</v>
      </c>
      <c r="E13" s="114">
        <v>113581</v>
      </c>
      <c r="F13" s="114">
        <v>30136</v>
      </c>
      <c r="G13" s="114">
        <v>15698</v>
      </c>
      <c r="H13" s="114">
        <v>36984</v>
      </c>
      <c r="I13" s="115">
        <v>47956</v>
      </c>
      <c r="J13" s="114">
        <v>32665</v>
      </c>
      <c r="K13" s="114">
        <v>15291</v>
      </c>
      <c r="L13" s="423">
        <v>7563</v>
      </c>
      <c r="M13" s="424">
        <v>8605</v>
      </c>
    </row>
    <row r="14" spans="1:13" ht="15" customHeight="1" x14ac:dyDescent="0.2">
      <c r="A14" s="422" t="s">
        <v>390</v>
      </c>
      <c r="B14" s="115">
        <v>145318</v>
      </c>
      <c r="C14" s="114">
        <v>81268</v>
      </c>
      <c r="D14" s="114">
        <v>64050</v>
      </c>
      <c r="E14" s="114">
        <v>110291</v>
      </c>
      <c r="F14" s="114">
        <v>34104</v>
      </c>
      <c r="G14" s="114">
        <v>15311</v>
      </c>
      <c r="H14" s="114">
        <v>37624</v>
      </c>
      <c r="I14" s="115">
        <v>47462</v>
      </c>
      <c r="J14" s="114">
        <v>32314</v>
      </c>
      <c r="K14" s="114">
        <v>15148</v>
      </c>
      <c r="L14" s="423">
        <v>9800</v>
      </c>
      <c r="M14" s="424">
        <v>9710</v>
      </c>
    </row>
    <row r="15" spans="1:13" ht="11.1" customHeight="1" x14ac:dyDescent="0.2">
      <c r="A15" s="422" t="s">
        <v>387</v>
      </c>
      <c r="B15" s="115">
        <v>146050</v>
      </c>
      <c r="C15" s="114">
        <v>81897</v>
      </c>
      <c r="D15" s="114">
        <v>64153</v>
      </c>
      <c r="E15" s="114">
        <v>110428</v>
      </c>
      <c r="F15" s="114">
        <v>34740</v>
      </c>
      <c r="G15" s="114">
        <v>14908</v>
      </c>
      <c r="H15" s="114">
        <v>38399</v>
      </c>
      <c r="I15" s="115">
        <v>48094</v>
      </c>
      <c r="J15" s="114">
        <v>32719</v>
      </c>
      <c r="K15" s="114">
        <v>15375</v>
      </c>
      <c r="L15" s="423">
        <v>9037</v>
      </c>
      <c r="M15" s="424">
        <v>8480</v>
      </c>
    </row>
    <row r="16" spans="1:13" ht="11.1" customHeight="1" x14ac:dyDescent="0.2">
      <c r="A16" s="422" t="s">
        <v>388</v>
      </c>
      <c r="B16" s="115">
        <v>148246</v>
      </c>
      <c r="C16" s="114">
        <v>83107</v>
      </c>
      <c r="D16" s="114">
        <v>65139</v>
      </c>
      <c r="E16" s="114">
        <v>112464</v>
      </c>
      <c r="F16" s="114">
        <v>35100</v>
      </c>
      <c r="G16" s="114">
        <v>16366</v>
      </c>
      <c r="H16" s="114">
        <v>39187</v>
      </c>
      <c r="I16" s="115">
        <v>48190</v>
      </c>
      <c r="J16" s="114">
        <v>32221</v>
      </c>
      <c r="K16" s="114">
        <v>15969</v>
      </c>
      <c r="L16" s="423">
        <v>13169</v>
      </c>
      <c r="M16" s="424">
        <v>11597</v>
      </c>
    </row>
    <row r="17" spans="1:13" s="110" customFormat="1" ht="11.1" customHeight="1" x14ac:dyDescent="0.2">
      <c r="A17" s="422" t="s">
        <v>389</v>
      </c>
      <c r="B17" s="115">
        <v>148161</v>
      </c>
      <c r="C17" s="114">
        <v>82777</v>
      </c>
      <c r="D17" s="114">
        <v>65384</v>
      </c>
      <c r="E17" s="114">
        <v>112371</v>
      </c>
      <c r="F17" s="114">
        <v>35374</v>
      </c>
      <c r="G17" s="114">
        <v>16095</v>
      </c>
      <c r="H17" s="114">
        <v>39600</v>
      </c>
      <c r="I17" s="115">
        <v>47764</v>
      </c>
      <c r="J17" s="114">
        <v>31935</v>
      </c>
      <c r="K17" s="114">
        <v>15829</v>
      </c>
      <c r="L17" s="423">
        <v>8391</v>
      </c>
      <c r="M17" s="424">
        <v>8786</v>
      </c>
    </row>
    <row r="18" spans="1:13" ht="15" customHeight="1" x14ac:dyDescent="0.2">
      <c r="A18" s="422" t="s">
        <v>391</v>
      </c>
      <c r="B18" s="115">
        <v>149211</v>
      </c>
      <c r="C18" s="114">
        <v>83463</v>
      </c>
      <c r="D18" s="114">
        <v>65748</v>
      </c>
      <c r="E18" s="114">
        <v>112842</v>
      </c>
      <c r="F18" s="114">
        <v>36027</v>
      </c>
      <c r="G18" s="114">
        <v>16307</v>
      </c>
      <c r="H18" s="114">
        <v>40231</v>
      </c>
      <c r="I18" s="115">
        <v>47148</v>
      </c>
      <c r="J18" s="114">
        <v>31542</v>
      </c>
      <c r="K18" s="114">
        <v>15606</v>
      </c>
      <c r="L18" s="423">
        <v>11040</v>
      </c>
      <c r="M18" s="424">
        <v>10064</v>
      </c>
    </row>
    <row r="19" spans="1:13" ht="11.1" customHeight="1" x14ac:dyDescent="0.2">
      <c r="A19" s="422" t="s">
        <v>387</v>
      </c>
      <c r="B19" s="115">
        <v>149878</v>
      </c>
      <c r="C19" s="114">
        <v>83929</v>
      </c>
      <c r="D19" s="114">
        <v>65949</v>
      </c>
      <c r="E19" s="114">
        <v>113033</v>
      </c>
      <c r="F19" s="114">
        <v>36629</v>
      </c>
      <c r="G19" s="114">
        <v>15891</v>
      </c>
      <c r="H19" s="114">
        <v>40792</v>
      </c>
      <c r="I19" s="115">
        <v>48248</v>
      </c>
      <c r="J19" s="114">
        <v>32354</v>
      </c>
      <c r="K19" s="114">
        <v>15894</v>
      </c>
      <c r="L19" s="423">
        <v>8890</v>
      </c>
      <c r="M19" s="424">
        <v>8368</v>
      </c>
    </row>
    <row r="20" spans="1:13" ht="11.1" customHeight="1" x14ac:dyDescent="0.2">
      <c r="A20" s="422" t="s">
        <v>388</v>
      </c>
      <c r="B20" s="115">
        <v>152052</v>
      </c>
      <c r="C20" s="114">
        <v>85238</v>
      </c>
      <c r="D20" s="114">
        <v>66814</v>
      </c>
      <c r="E20" s="114">
        <v>115105</v>
      </c>
      <c r="F20" s="114">
        <v>36806</v>
      </c>
      <c r="G20" s="114">
        <v>17252</v>
      </c>
      <c r="H20" s="114">
        <v>41547</v>
      </c>
      <c r="I20" s="115">
        <v>48696</v>
      </c>
      <c r="J20" s="114">
        <v>32134</v>
      </c>
      <c r="K20" s="114">
        <v>16562</v>
      </c>
      <c r="L20" s="423">
        <v>13455</v>
      </c>
      <c r="M20" s="424">
        <v>11650</v>
      </c>
    </row>
    <row r="21" spans="1:13" s="110" customFormat="1" ht="11.1" customHeight="1" x14ac:dyDescent="0.2">
      <c r="A21" s="422" t="s">
        <v>389</v>
      </c>
      <c r="B21" s="115">
        <v>151422</v>
      </c>
      <c r="C21" s="114">
        <v>84393</v>
      </c>
      <c r="D21" s="114">
        <v>67029</v>
      </c>
      <c r="E21" s="114">
        <v>114442</v>
      </c>
      <c r="F21" s="114">
        <v>36905</v>
      </c>
      <c r="G21" s="114">
        <v>16804</v>
      </c>
      <c r="H21" s="114">
        <v>42015</v>
      </c>
      <c r="I21" s="115">
        <v>48750</v>
      </c>
      <c r="J21" s="114">
        <v>32110</v>
      </c>
      <c r="K21" s="114">
        <v>16640</v>
      </c>
      <c r="L21" s="423">
        <v>8379</v>
      </c>
      <c r="M21" s="424">
        <v>9185</v>
      </c>
    </row>
    <row r="22" spans="1:13" ht="15" customHeight="1" x14ac:dyDescent="0.2">
      <c r="A22" s="422" t="s">
        <v>392</v>
      </c>
      <c r="B22" s="115">
        <v>152073</v>
      </c>
      <c r="C22" s="114">
        <v>84964</v>
      </c>
      <c r="D22" s="114">
        <v>67109</v>
      </c>
      <c r="E22" s="114">
        <v>114673</v>
      </c>
      <c r="F22" s="114">
        <v>37021</v>
      </c>
      <c r="G22" s="114">
        <v>16150</v>
      </c>
      <c r="H22" s="114">
        <v>42917</v>
      </c>
      <c r="I22" s="115">
        <v>47993</v>
      </c>
      <c r="J22" s="114">
        <v>31775</v>
      </c>
      <c r="K22" s="114">
        <v>16218</v>
      </c>
      <c r="L22" s="423">
        <v>10056</v>
      </c>
      <c r="M22" s="424">
        <v>10669</v>
      </c>
    </row>
    <row r="23" spans="1:13" ht="11.1" customHeight="1" x14ac:dyDescent="0.2">
      <c r="A23" s="422" t="s">
        <v>387</v>
      </c>
      <c r="B23" s="115">
        <v>152729</v>
      </c>
      <c r="C23" s="114">
        <v>85533</v>
      </c>
      <c r="D23" s="114">
        <v>67196</v>
      </c>
      <c r="E23" s="114">
        <v>114970</v>
      </c>
      <c r="F23" s="114">
        <v>37311</v>
      </c>
      <c r="G23" s="114">
        <v>15709</v>
      </c>
      <c r="H23" s="114">
        <v>43657</v>
      </c>
      <c r="I23" s="115">
        <v>48671</v>
      </c>
      <c r="J23" s="114">
        <v>32294</v>
      </c>
      <c r="K23" s="114">
        <v>16377</v>
      </c>
      <c r="L23" s="423">
        <v>8784</v>
      </c>
      <c r="M23" s="424">
        <v>8393</v>
      </c>
    </row>
    <row r="24" spans="1:13" ht="11.1" customHeight="1" x14ac:dyDescent="0.2">
      <c r="A24" s="422" t="s">
        <v>388</v>
      </c>
      <c r="B24" s="115">
        <v>155468</v>
      </c>
      <c r="C24" s="114">
        <v>86890</v>
      </c>
      <c r="D24" s="114">
        <v>68578</v>
      </c>
      <c r="E24" s="114">
        <v>115928</v>
      </c>
      <c r="F24" s="114">
        <v>38398</v>
      </c>
      <c r="G24" s="114">
        <v>17179</v>
      </c>
      <c r="H24" s="114">
        <v>44499</v>
      </c>
      <c r="I24" s="115">
        <v>49473</v>
      </c>
      <c r="J24" s="114">
        <v>32247</v>
      </c>
      <c r="K24" s="114">
        <v>17226</v>
      </c>
      <c r="L24" s="423">
        <v>14255</v>
      </c>
      <c r="M24" s="424">
        <v>12452</v>
      </c>
    </row>
    <row r="25" spans="1:13" s="110" customFormat="1" ht="11.1" customHeight="1" x14ac:dyDescent="0.2">
      <c r="A25" s="422" t="s">
        <v>389</v>
      </c>
      <c r="B25" s="115">
        <v>154851</v>
      </c>
      <c r="C25" s="114">
        <v>86119</v>
      </c>
      <c r="D25" s="114">
        <v>68732</v>
      </c>
      <c r="E25" s="114">
        <v>114948</v>
      </c>
      <c r="F25" s="114">
        <v>38698</v>
      </c>
      <c r="G25" s="114">
        <v>16737</v>
      </c>
      <c r="H25" s="114">
        <v>44941</v>
      </c>
      <c r="I25" s="115">
        <v>49464</v>
      </c>
      <c r="J25" s="114">
        <v>32281</v>
      </c>
      <c r="K25" s="114">
        <v>17183</v>
      </c>
      <c r="L25" s="423">
        <v>8185</v>
      </c>
      <c r="M25" s="424">
        <v>9000</v>
      </c>
    </row>
    <row r="26" spans="1:13" ht="15" customHeight="1" x14ac:dyDescent="0.2">
      <c r="A26" s="422" t="s">
        <v>393</v>
      </c>
      <c r="B26" s="115">
        <v>155012</v>
      </c>
      <c r="C26" s="114">
        <v>86056</v>
      </c>
      <c r="D26" s="114">
        <v>68956</v>
      </c>
      <c r="E26" s="114">
        <v>114527</v>
      </c>
      <c r="F26" s="114">
        <v>39283</v>
      </c>
      <c r="G26" s="114">
        <v>16373</v>
      </c>
      <c r="H26" s="114">
        <v>45588</v>
      </c>
      <c r="I26" s="115">
        <v>48601</v>
      </c>
      <c r="J26" s="114">
        <v>31726</v>
      </c>
      <c r="K26" s="114">
        <v>16875</v>
      </c>
      <c r="L26" s="423">
        <v>10862</v>
      </c>
      <c r="M26" s="424">
        <v>10892</v>
      </c>
    </row>
    <row r="27" spans="1:13" ht="11.1" customHeight="1" x14ac:dyDescent="0.2">
      <c r="A27" s="422" t="s">
        <v>387</v>
      </c>
      <c r="B27" s="115">
        <v>156141</v>
      </c>
      <c r="C27" s="114">
        <v>86878</v>
      </c>
      <c r="D27" s="114">
        <v>69263</v>
      </c>
      <c r="E27" s="114">
        <v>115176</v>
      </c>
      <c r="F27" s="114">
        <v>39780</v>
      </c>
      <c r="G27" s="114">
        <v>16028</v>
      </c>
      <c r="H27" s="114">
        <v>46568</v>
      </c>
      <c r="I27" s="115">
        <v>49188</v>
      </c>
      <c r="J27" s="114">
        <v>32137</v>
      </c>
      <c r="K27" s="114">
        <v>17051</v>
      </c>
      <c r="L27" s="423">
        <v>9130</v>
      </c>
      <c r="M27" s="424">
        <v>8143</v>
      </c>
    </row>
    <row r="28" spans="1:13" ht="11.1" customHeight="1" x14ac:dyDescent="0.2">
      <c r="A28" s="422" t="s">
        <v>388</v>
      </c>
      <c r="B28" s="115">
        <v>159362</v>
      </c>
      <c r="C28" s="114">
        <v>88901</v>
      </c>
      <c r="D28" s="114">
        <v>70461</v>
      </c>
      <c r="E28" s="114">
        <v>118694</v>
      </c>
      <c r="F28" s="114">
        <v>40535</v>
      </c>
      <c r="G28" s="114">
        <v>17350</v>
      </c>
      <c r="H28" s="114">
        <v>47489</v>
      </c>
      <c r="I28" s="115">
        <v>49749</v>
      </c>
      <c r="J28" s="114">
        <v>32019</v>
      </c>
      <c r="K28" s="114">
        <v>17730</v>
      </c>
      <c r="L28" s="423">
        <v>15144</v>
      </c>
      <c r="M28" s="424">
        <v>12574</v>
      </c>
    </row>
    <row r="29" spans="1:13" s="110" customFormat="1" ht="11.1" customHeight="1" x14ac:dyDescent="0.2">
      <c r="A29" s="422" t="s">
        <v>389</v>
      </c>
      <c r="B29" s="115">
        <v>160053</v>
      </c>
      <c r="C29" s="114">
        <v>89346</v>
      </c>
      <c r="D29" s="114">
        <v>70707</v>
      </c>
      <c r="E29" s="114">
        <v>118989</v>
      </c>
      <c r="F29" s="114">
        <v>41027</v>
      </c>
      <c r="G29" s="114">
        <v>17008</v>
      </c>
      <c r="H29" s="114">
        <v>48443</v>
      </c>
      <c r="I29" s="115">
        <v>49415</v>
      </c>
      <c r="J29" s="114">
        <v>31845</v>
      </c>
      <c r="K29" s="114">
        <v>17570</v>
      </c>
      <c r="L29" s="423">
        <v>8949</v>
      </c>
      <c r="M29" s="424">
        <v>9584</v>
      </c>
    </row>
    <row r="30" spans="1:13" ht="15" customHeight="1" x14ac:dyDescent="0.2">
      <c r="A30" s="422" t="s">
        <v>394</v>
      </c>
      <c r="B30" s="115">
        <v>160357</v>
      </c>
      <c r="C30" s="114">
        <v>89071</v>
      </c>
      <c r="D30" s="114">
        <v>71286</v>
      </c>
      <c r="E30" s="114">
        <v>118223</v>
      </c>
      <c r="F30" s="114">
        <v>42116</v>
      </c>
      <c r="G30" s="114">
        <v>16554</v>
      </c>
      <c r="H30" s="114">
        <v>48968</v>
      </c>
      <c r="I30" s="115">
        <v>47830</v>
      </c>
      <c r="J30" s="114">
        <v>30908</v>
      </c>
      <c r="K30" s="114">
        <v>16922</v>
      </c>
      <c r="L30" s="423">
        <v>13710</v>
      </c>
      <c r="M30" s="424">
        <v>12003</v>
      </c>
    </row>
    <row r="31" spans="1:13" ht="11.1" customHeight="1" x14ac:dyDescent="0.2">
      <c r="A31" s="422" t="s">
        <v>387</v>
      </c>
      <c r="B31" s="115">
        <v>161267</v>
      </c>
      <c r="C31" s="114">
        <v>89600</v>
      </c>
      <c r="D31" s="114">
        <v>71667</v>
      </c>
      <c r="E31" s="114">
        <v>118372</v>
      </c>
      <c r="F31" s="114">
        <v>42884</v>
      </c>
      <c r="G31" s="114">
        <v>16280</v>
      </c>
      <c r="H31" s="114">
        <v>49840</v>
      </c>
      <c r="I31" s="115">
        <v>48107</v>
      </c>
      <c r="J31" s="114">
        <v>31060</v>
      </c>
      <c r="K31" s="114">
        <v>17047</v>
      </c>
      <c r="L31" s="423">
        <v>10407</v>
      </c>
      <c r="M31" s="424">
        <v>9541</v>
      </c>
    </row>
    <row r="32" spans="1:13" ht="11.1" customHeight="1" x14ac:dyDescent="0.2">
      <c r="A32" s="422" t="s">
        <v>388</v>
      </c>
      <c r="B32" s="115">
        <v>163270</v>
      </c>
      <c r="C32" s="114">
        <v>90629</v>
      </c>
      <c r="D32" s="114">
        <v>72641</v>
      </c>
      <c r="E32" s="114">
        <v>119989</v>
      </c>
      <c r="F32" s="114">
        <v>43278</v>
      </c>
      <c r="G32" s="114">
        <v>17577</v>
      </c>
      <c r="H32" s="114">
        <v>50428</v>
      </c>
      <c r="I32" s="115">
        <v>48530</v>
      </c>
      <c r="J32" s="114">
        <v>30807</v>
      </c>
      <c r="K32" s="114">
        <v>17723</v>
      </c>
      <c r="L32" s="423">
        <v>15294</v>
      </c>
      <c r="M32" s="424">
        <v>13385</v>
      </c>
    </row>
    <row r="33" spans="1:13" s="110" customFormat="1" ht="11.1" customHeight="1" x14ac:dyDescent="0.2">
      <c r="A33" s="422" t="s">
        <v>389</v>
      </c>
      <c r="B33" s="115">
        <v>162713</v>
      </c>
      <c r="C33" s="114">
        <v>89908</v>
      </c>
      <c r="D33" s="114">
        <v>72805</v>
      </c>
      <c r="E33" s="114">
        <v>119066</v>
      </c>
      <c r="F33" s="114">
        <v>43644</v>
      </c>
      <c r="G33" s="114">
        <v>17065</v>
      </c>
      <c r="H33" s="114">
        <v>50758</v>
      </c>
      <c r="I33" s="115">
        <v>48252</v>
      </c>
      <c r="J33" s="114">
        <v>30486</v>
      </c>
      <c r="K33" s="114">
        <v>17766</v>
      </c>
      <c r="L33" s="423">
        <v>9475</v>
      </c>
      <c r="M33" s="424">
        <v>10016</v>
      </c>
    </row>
    <row r="34" spans="1:13" ht="15" customHeight="1" x14ac:dyDescent="0.2">
      <c r="A34" s="422" t="s">
        <v>395</v>
      </c>
      <c r="B34" s="115">
        <v>163387</v>
      </c>
      <c r="C34" s="114">
        <v>90361</v>
      </c>
      <c r="D34" s="114">
        <v>73026</v>
      </c>
      <c r="E34" s="114">
        <v>119386</v>
      </c>
      <c r="F34" s="114">
        <v>43999</v>
      </c>
      <c r="G34" s="114">
        <v>16480</v>
      </c>
      <c r="H34" s="114">
        <v>51672</v>
      </c>
      <c r="I34" s="115">
        <v>47832</v>
      </c>
      <c r="J34" s="114">
        <v>30274</v>
      </c>
      <c r="K34" s="114">
        <v>17558</v>
      </c>
      <c r="L34" s="423">
        <v>11590</v>
      </c>
      <c r="M34" s="424">
        <v>11145</v>
      </c>
    </row>
    <row r="35" spans="1:13" ht="11.1" customHeight="1" x14ac:dyDescent="0.2">
      <c r="A35" s="422" t="s">
        <v>387</v>
      </c>
      <c r="B35" s="115">
        <v>163925</v>
      </c>
      <c r="C35" s="114">
        <v>90542</v>
      </c>
      <c r="D35" s="114">
        <v>73383</v>
      </c>
      <c r="E35" s="114">
        <v>119432</v>
      </c>
      <c r="F35" s="114">
        <v>44493</v>
      </c>
      <c r="G35" s="114">
        <v>16241</v>
      </c>
      <c r="H35" s="114">
        <v>52204</v>
      </c>
      <c r="I35" s="115">
        <v>48620</v>
      </c>
      <c r="J35" s="114">
        <v>30712</v>
      </c>
      <c r="K35" s="114">
        <v>17908</v>
      </c>
      <c r="L35" s="423">
        <v>10424</v>
      </c>
      <c r="M35" s="424">
        <v>9122</v>
      </c>
    </row>
    <row r="36" spans="1:13" ht="11.1" customHeight="1" x14ac:dyDescent="0.2">
      <c r="A36" s="422" t="s">
        <v>388</v>
      </c>
      <c r="B36" s="115">
        <v>166729</v>
      </c>
      <c r="C36" s="114">
        <v>91931</v>
      </c>
      <c r="D36" s="114">
        <v>74798</v>
      </c>
      <c r="E36" s="114">
        <v>121876</v>
      </c>
      <c r="F36" s="114">
        <v>44853</v>
      </c>
      <c r="G36" s="114">
        <v>17803</v>
      </c>
      <c r="H36" s="114">
        <v>52831</v>
      </c>
      <c r="I36" s="115">
        <v>48716</v>
      </c>
      <c r="J36" s="114">
        <v>30262</v>
      </c>
      <c r="K36" s="114">
        <v>18454</v>
      </c>
      <c r="L36" s="423">
        <v>16315</v>
      </c>
      <c r="M36" s="424">
        <v>13872</v>
      </c>
    </row>
    <row r="37" spans="1:13" s="110" customFormat="1" ht="11.1" customHeight="1" x14ac:dyDescent="0.2">
      <c r="A37" s="422" t="s">
        <v>389</v>
      </c>
      <c r="B37" s="115">
        <v>167018</v>
      </c>
      <c r="C37" s="114">
        <v>91906</v>
      </c>
      <c r="D37" s="114">
        <v>75112</v>
      </c>
      <c r="E37" s="114">
        <v>121656</v>
      </c>
      <c r="F37" s="114">
        <v>45362</v>
      </c>
      <c r="G37" s="114">
        <v>17568</v>
      </c>
      <c r="H37" s="114">
        <v>53420</v>
      </c>
      <c r="I37" s="115">
        <v>48547</v>
      </c>
      <c r="J37" s="114">
        <v>30120</v>
      </c>
      <c r="K37" s="114">
        <v>18427</v>
      </c>
      <c r="L37" s="423">
        <v>10245</v>
      </c>
      <c r="M37" s="424">
        <v>10242</v>
      </c>
    </row>
    <row r="38" spans="1:13" ht="15" customHeight="1" x14ac:dyDescent="0.2">
      <c r="A38" s="425" t="s">
        <v>396</v>
      </c>
      <c r="B38" s="115">
        <v>167641</v>
      </c>
      <c r="C38" s="114">
        <v>92633</v>
      </c>
      <c r="D38" s="114">
        <v>75008</v>
      </c>
      <c r="E38" s="114">
        <v>121959</v>
      </c>
      <c r="F38" s="114">
        <v>45682</v>
      </c>
      <c r="G38" s="114">
        <v>17090</v>
      </c>
      <c r="H38" s="114">
        <v>54028</v>
      </c>
      <c r="I38" s="115">
        <v>48060</v>
      </c>
      <c r="J38" s="114">
        <v>29860</v>
      </c>
      <c r="K38" s="114">
        <v>18200</v>
      </c>
      <c r="L38" s="423">
        <v>12221</v>
      </c>
      <c r="M38" s="424">
        <v>11731</v>
      </c>
    </row>
    <row r="39" spans="1:13" ht="11.1" customHeight="1" x14ac:dyDescent="0.2">
      <c r="A39" s="422" t="s">
        <v>387</v>
      </c>
      <c r="B39" s="115">
        <v>169201</v>
      </c>
      <c r="C39" s="114">
        <v>93655</v>
      </c>
      <c r="D39" s="114">
        <v>75546</v>
      </c>
      <c r="E39" s="114">
        <v>122807</v>
      </c>
      <c r="F39" s="114">
        <v>46394</v>
      </c>
      <c r="G39" s="114">
        <v>16869</v>
      </c>
      <c r="H39" s="114">
        <v>55090</v>
      </c>
      <c r="I39" s="115">
        <v>48658</v>
      </c>
      <c r="J39" s="114">
        <v>30067</v>
      </c>
      <c r="K39" s="114">
        <v>18591</v>
      </c>
      <c r="L39" s="423">
        <v>11562</v>
      </c>
      <c r="M39" s="424">
        <v>10026</v>
      </c>
    </row>
    <row r="40" spans="1:13" ht="11.1" customHeight="1" x14ac:dyDescent="0.2">
      <c r="A40" s="425" t="s">
        <v>388</v>
      </c>
      <c r="B40" s="115">
        <v>172031</v>
      </c>
      <c r="C40" s="114">
        <v>95403</v>
      </c>
      <c r="D40" s="114">
        <v>76628</v>
      </c>
      <c r="E40" s="114">
        <v>125065</v>
      </c>
      <c r="F40" s="114">
        <v>46966</v>
      </c>
      <c r="G40" s="114">
        <v>18375</v>
      </c>
      <c r="H40" s="114">
        <v>55888</v>
      </c>
      <c r="I40" s="115">
        <v>48708</v>
      </c>
      <c r="J40" s="114">
        <v>29472</v>
      </c>
      <c r="K40" s="114">
        <v>19236</v>
      </c>
      <c r="L40" s="423">
        <v>16642</v>
      </c>
      <c r="M40" s="424">
        <v>14415</v>
      </c>
    </row>
    <row r="41" spans="1:13" s="110" customFormat="1" ht="11.1" customHeight="1" x14ac:dyDescent="0.2">
      <c r="A41" s="422" t="s">
        <v>389</v>
      </c>
      <c r="B41" s="115">
        <v>171908</v>
      </c>
      <c r="C41" s="114">
        <v>95004</v>
      </c>
      <c r="D41" s="114">
        <v>76904</v>
      </c>
      <c r="E41" s="114">
        <v>124488</v>
      </c>
      <c r="F41" s="114">
        <v>47420</v>
      </c>
      <c r="G41" s="114">
        <v>18056</v>
      </c>
      <c r="H41" s="114">
        <v>56416</v>
      </c>
      <c r="I41" s="115">
        <v>47614</v>
      </c>
      <c r="J41" s="114">
        <v>28611</v>
      </c>
      <c r="K41" s="114">
        <v>19003</v>
      </c>
      <c r="L41" s="423">
        <v>12063</v>
      </c>
      <c r="M41" s="424">
        <v>12317</v>
      </c>
    </row>
    <row r="42" spans="1:13" ht="15" customHeight="1" x14ac:dyDescent="0.2">
      <c r="A42" s="422" t="s">
        <v>397</v>
      </c>
      <c r="B42" s="115">
        <v>172288</v>
      </c>
      <c r="C42" s="114">
        <v>95212</v>
      </c>
      <c r="D42" s="114">
        <v>77076</v>
      </c>
      <c r="E42" s="114">
        <v>124426</v>
      </c>
      <c r="F42" s="114">
        <v>47862</v>
      </c>
      <c r="G42" s="114">
        <v>17565</v>
      </c>
      <c r="H42" s="114">
        <v>57039</v>
      </c>
      <c r="I42" s="115">
        <v>47298</v>
      </c>
      <c r="J42" s="114">
        <v>28319</v>
      </c>
      <c r="K42" s="114">
        <v>18979</v>
      </c>
      <c r="L42" s="423">
        <v>13215</v>
      </c>
      <c r="M42" s="424">
        <v>12528</v>
      </c>
    </row>
    <row r="43" spans="1:13" ht="11.1" customHeight="1" x14ac:dyDescent="0.2">
      <c r="A43" s="422" t="s">
        <v>387</v>
      </c>
      <c r="B43" s="115">
        <v>173341</v>
      </c>
      <c r="C43" s="114">
        <v>95905</v>
      </c>
      <c r="D43" s="114">
        <v>77436</v>
      </c>
      <c r="E43" s="114">
        <v>124755</v>
      </c>
      <c r="F43" s="114">
        <v>48586</v>
      </c>
      <c r="G43" s="114">
        <v>17267</v>
      </c>
      <c r="H43" s="114">
        <v>57964</v>
      </c>
      <c r="I43" s="115">
        <v>48438</v>
      </c>
      <c r="J43" s="114">
        <v>28964</v>
      </c>
      <c r="K43" s="114">
        <v>19474</v>
      </c>
      <c r="L43" s="423">
        <v>11682</v>
      </c>
      <c r="M43" s="424">
        <v>10844</v>
      </c>
    </row>
    <row r="44" spans="1:13" ht="11.1" customHeight="1" x14ac:dyDescent="0.2">
      <c r="A44" s="422" t="s">
        <v>388</v>
      </c>
      <c r="B44" s="115">
        <v>176391</v>
      </c>
      <c r="C44" s="114">
        <v>97994</v>
      </c>
      <c r="D44" s="114">
        <v>78397</v>
      </c>
      <c r="E44" s="114">
        <v>127287</v>
      </c>
      <c r="F44" s="114">
        <v>49104</v>
      </c>
      <c r="G44" s="114">
        <v>18484</v>
      </c>
      <c r="H44" s="114">
        <v>59206</v>
      </c>
      <c r="I44" s="115">
        <v>48356</v>
      </c>
      <c r="J44" s="114">
        <v>28332</v>
      </c>
      <c r="K44" s="114">
        <v>20024</v>
      </c>
      <c r="L44" s="423">
        <v>16928</v>
      </c>
      <c r="M44" s="424">
        <v>15466</v>
      </c>
    </row>
    <row r="45" spans="1:13" s="110" customFormat="1" ht="11.1" customHeight="1" x14ac:dyDescent="0.2">
      <c r="A45" s="422" t="s">
        <v>389</v>
      </c>
      <c r="B45" s="115">
        <v>176432</v>
      </c>
      <c r="C45" s="114">
        <v>97850</v>
      </c>
      <c r="D45" s="114">
        <v>78582</v>
      </c>
      <c r="E45" s="114">
        <v>127069</v>
      </c>
      <c r="F45" s="114">
        <v>49363</v>
      </c>
      <c r="G45" s="114">
        <v>18151</v>
      </c>
      <c r="H45" s="114">
        <v>59717</v>
      </c>
      <c r="I45" s="115">
        <v>47908</v>
      </c>
      <c r="J45" s="114">
        <v>28046</v>
      </c>
      <c r="K45" s="114">
        <v>19862</v>
      </c>
      <c r="L45" s="423">
        <v>11775</v>
      </c>
      <c r="M45" s="424">
        <v>11802</v>
      </c>
    </row>
    <row r="46" spans="1:13" ht="15" customHeight="1" x14ac:dyDescent="0.2">
      <c r="A46" s="422" t="s">
        <v>398</v>
      </c>
      <c r="B46" s="115">
        <v>176402</v>
      </c>
      <c r="C46" s="114">
        <v>97641</v>
      </c>
      <c r="D46" s="114">
        <v>78761</v>
      </c>
      <c r="E46" s="114">
        <v>126735</v>
      </c>
      <c r="F46" s="114">
        <v>49667</v>
      </c>
      <c r="G46" s="114">
        <v>17623</v>
      </c>
      <c r="H46" s="114">
        <v>60199</v>
      </c>
      <c r="I46" s="115">
        <v>47514</v>
      </c>
      <c r="J46" s="114">
        <v>27745</v>
      </c>
      <c r="K46" s="114">
        <v>19769</v>
      </c>
      <c r="L46" s="423">
        <v>13423</v>
      </c>
      <c r="M46" s="424">
        <v>13003</v>
      </c>
    </row>
    <row r="47" spans="1:13" ht="11.1" customHeight="1" x14ac:dyDescent="0.2">
      <c r="A47" s="422" t="s">
        <v>387</v>
      </c>
      <c r="B47" s="115">
        <v>176587</v>
      </c>
      <c r="C47" s="114">
        <v>97585</v>
      </c>
      <c r="D47" s="114">
        <v>79002</v>
      </c>
      <c r="E47" s="114">
        <v>126335</v>
      </c>
      <c r="F47" s="114">
        <v>50252</v>
      </c>
      <c r="G47" s="114">
        <v>17172</v>
      </c>
      <c r="H47" s="114">
        <v>60805</v>
      </c>
      <c r="I47" s="115">
        <v>48107</v>
      </c>
      <c r="J47" s="114">
        <v>28084</v>
      </c>
      <c r="K47" s="114">
        <v>20023</v>
      </c>
      <c r="L47" s="423">
        <v>11523</v>
      </c>
      <c r="M47" s="424">
        <v>11314</v>
      </c>
    </row>
    <row r="48" spans="1:13" ht="11.1" customHeight="1" x14ac:dyDescent="0.2">
      <c r="A48" s="422" t="s">
        <v>388</v>
      </c>
      <c r="B48" s="115">
        <v>179155</v>
      </c>
      <c r="C48" s="114">
        <v>99106</v>
      </c>
      <c r="D48" s="114">
        <v>80049</v>
      </c>
      <c r="E48" s="114">
        <v>128494</v>
      </c>
      <c r="F48" s="114">
        <v>50661</v>
      </c>
      <c r="G48" s="114">
        <v>18431</v>
      </c>
      <c r="H48" s="114">
        <v>61542</v>
      </c>
      <c r="I48" s="115">
        <v>48053</v>
      </c>
      <c r="J48" s="114">
        <v>27490</v>
      </c>
      <c r="K48" s="114">
        <v>20563</v>
      </c>
      <c r="L48" s="423">
        <v>17051</v>
      </c>
      <c r="M48" s="424">
        <v>15185</v>
      </c>
    </row>
    <row r="49" spans="1:17" s="110" customFormat="1" ht="11.1" customHeight="1" x14ac:dyDescent="0.2">
      <c r="A49" s="422" t="s">
        <v>389</v>
      </c>
      <c r="B49" s="115">
        <v>178690</v>
      </c>
      <c r="C49" s="114">
        <v>98535</v>
      </c>
      <c r="D49" s="114">
        <v>80155</v>
      </c>
      <c r="E49" s="114">
        <v>127862</v>
      </c>
      <c r="F49" s="114">
        <v>50828</v>
      </c>
      <c r="G49" s="114">
        <v>18124</v>
      </c>
      <c r="H49" s="114">
        <v>61969</v>
      </c>
      <c r="I49" s="115">
        <v>47995</v>
      </c>
      <c r="J49" s="114">
        <v>27411</v>
      </c>
      <c r="K49" s="114">
        <v>20584</v>
      </c>
      <c r="L49" s="423">
        <v>11232</v>
      </c>
      <c r="M49" s="424">
        <v>12056</v>
      </c>
    </row>
    <row r="50" spans="1:17" ht="15" customHeight="1" x14ac:dyDescent="0.2">
      <c r="A50" s="422" t="s">
        <v>399</v>
      </c>
      <c r="B50" s="143">
        <v>179269</v>
      </c>
      <c r="C50" s="144">
        <v>98805</v>
      </c>
      <c r="D50" s="144">
        <v>80464</v>
      </c>
      <c r="E50" s="144">
        <v>128139</v>
      </c>
      <c r="F50" s="144">
        <v>51130</v>
      </c>
      <c r="G50" s="144">
        <v>17654</v>
      </c>
      <c r="H50" s="144">
        <v>62503</v>
      </c>
      <c r="I50" s="143">
        <v>46404</v>
      </c>
      <c r="J50" s="144">
        <v>26569</v>
      </c>
      <c r="K50" s="144">
        <v>19835</v>
      </c>
      <c r="L50" s="426">
        <v>13597</v>
      </c>
      <c r="M50" s="427">
        <v>13715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1.6252650196709788</v>
      </c>
      <c r="C6" s="480">
        <f>'Tabelle 3.3'!J11</f>
        <v>-2.3361535547417605</v>
      </c>
      <c r="D6" s="481">
        <f t="shared" ref="D6:E9" si="0">IF(OR(AND(B6&gt;=-50,B6&lt;=50),ISNUMBER(B6)=FALSE),B6,"")</f>
        <v>1.6252650196709788</v>
      </c>
      <c r="E6" s="481">
        <f t="shared" si="0"/>
        <v>-2.3361535547417605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1.6252650196709788</v>
      </c>
      <c r="C14" s="480">
        <f>'Tabelle 3.3'!J11</f>
        <v>-2.3361535547417605</v>
      </c>
      <c r="D14" s="481">
        <f>IF(OR(AND(B14&gt;=-50,B14&lt;=50),ISNUMBER(B14)=FALSE),B14,"")</f>
        <v>1.6252650196709788</v>
      </c>
      <c r="E14" s="481">
        <f>IF(OR(AND(C14&gt;=-50,C14&lt;=50),ISNUMBER(C14)=FALSE),C14,"")</f>
        <v>-2.3361535547417605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6.8965517241379306</v>
      </c>
      <c r="C15" s="480">
        <f>'Tabelle 3.3'!J12</f>
        <v>1.2944983818770226</v>
      </c>
      <c r="D15" s="481">
        <f t="shared" ref="D15:E45" si="3">IF(OR(AND(B15&gt;=-50,B15&lt;=50),ISNUMBER(B15)=FALSE),B15,"")</f>
        <v>6.8965517241379306</v>
      </c>
      <c r="E15" s="481">
        <f t="shared" si="3"/>
        <v>1.2944983818770226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2.1866666666666665</v>
      </c>
      <c r="C16" s="480">
        <f>'Tabelle 3.3'!J13</f>
        <v>7.1146245059288535</v>
      </c>
      <c r="D16" s="481">
        <f t="shared" si="3"/>
        <v>2.1866666666666665</v>
      </c>
      <c r="E16" s="481">
        <f t="shared" si="3"/>
        <v>7.1146245059288535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-1.0644992134242266</v>
      </c>
      <c r="C17" s="480">
        <f>'Tabelle 3.3'!J14</f>
        <v>-6.6044684507733855</v>
      </c>
      <c r="D17" s="481">
        <f t="shared" si="3"/>
        <v>-1.0644992134242266</v>
      </c>
      <c r="E17" s="481">
        <f t="shared" si="3"/>
        <v>-6.6044684507733855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1.8341412288746233</v>
      </c>
      <c r="C18" s="480">
        <f>'Tabelle 3.3'!J15</f>
        <v>-4.6592894583576001</v>
      </c>
      <c r="D18" s="481">
        <f t="shared" si="3"/>
        <v>1.8341412288746233</v>
      </c>
      <c r="E18" s="481">
        <f t="shared" si="3"/>
        <v>-4.6592894583576001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-2.3208737407023823</v>
      </c>
      <c r="C19" s="480">
        <f>'Tabelle 3.3'!J16</f>
        <v>-5.9161401493394603</v>
      </c>
      <c r="D19" s="481">
        <f t="shared" si="3"/>
        <v>-2.3208737407023823</v>
      </c>
      <c r="E19" s="481">
        <f t="shared" si="3"/>
        <v>-5.9161401493394603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-0.57204533189422557</v>
      </c>
      <c r="C20" s="480">
        <f>'Tabelle 3.3'!J17</f>
        <v>-13.983739837398375</v>
      </c>
      <c r="D20" s="481">
        <f t="shared" si="3"/>
        <v>-0.57204533189422557</v>
      </c>
      <c r="E20" s="481">
        <f t="shared" si="3"/>
        <v>-13.983739837398375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3.3614250143650644</v>
      </c>
      <c r="C21" s="480">
        <f>'Tabelle 3.3'!J18</f>
        <v>0.18050541516245489</v>
      </c>
      <c r="D21" s="481">
        <f t="shared" si="3"/>
        <v>3.3614250143650644</v>
      </c>
      <c r="E21" s="481">
        <f t="shared" si="3"/>
        <v>0.18050541516245489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2.8904103972776842</v>
      </c>
      <c r="C22" s="480">
        <f>'Tabelle 3.3'!J19</f>
        <v>0.3978439425051335</v>
      </c>
      <c r="D22" s="481">
        <f t="shared" si="3"/>
        <v>2.8904103972776842</v>
      </c>
      <c r="E22" s="481">
        <f t="shared" si="3"/>
        <v>0.3978439425051335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0.78125</v>
      </c>
      <c r="C23" s="480">
        <f>'Tabelle 3.3'!J20</f>
        <v>0.61269146608315095</v>
      </c>
      <c r="D23" s="481">
        <f t="shared" si="3"/>
        <v>0.78125</v>
      </c>
      <c r="E23" s="481">
        <f t="shared" si="3"/>
        <v>0.61269146608315095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-1.9275250578257517</v>
      </c>
      <c r="C24" s="480">
        <f>'Tabelle 3.3'!J21</f>
        <v>-11.381974248927039</v>
      </c>
      <c r="D24" s="481">
        <f t="shared" si="3"/>
        <v>-1.9275250578257517</v>
      </c>
      <c r="E24" s="481">
        <f t="shared" si="3"/>
        <v>-11.381974248927039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3.3340448239060834</v>
      </c>
      <c r="C25" s="480">
        <f>'Tabelle 3.3'!J22</f>
        <v>3.9573820395738202</v>
      </c>
      <c r="D25" s="481">
        <f t="shared" si="3"/>
        <v>3.3340448239060834</v>
      </c>
      <c r="E25" s="481">
        <f t="shared" si="3"/>
        <v>3.9573820395738202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-0.21624219125420471</v>
      </c>
      <c r="C26" s="480">
        <f>'Tabelle 3.3'!J23</f>
        <v>3.9215686274509802</v>
      </c>
      <c r="D26" s="481">
        <f t="shared" si="3"/>
        <v>-0.21624219125420471</v>
      </c>
      <c r="E26" s="481">
        <f t="shared" si="3"/>
        <v>3.9215686274509802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2.0973023545922347</v>
      </c>
      <c r="C27" s="480">
        <f>'Tabelle 3.3'!J24</f>
        <v>0.76637250348351138</v>
      </c>
      <c r="D27" s="481">
        <f t="shared" si="3"/>
        <v>2.0973023545922347</v>
      </c>
      <c r="E27" s="481">
        <f t="shared" si="3"/>
        <v>0.76637250348351138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3.5626911314984708</v>
      </c>
      <c r="C28" s="480">
        <f>'Tabelle 3.3'!J25</f>
        <v>-3.5009861932938855</v>
      </c>
      <c r="D28" s="481">
        <f t="shared" si="3"/>
        <v>3.5626911314984708</v>
      </c>
      <c r="E28" s="481">
        <f t="shared" si="3"/>
        <v>-3.5009861932938855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-16.576875259013676</v>
      </c>
      <c r="C29" s="480">
        <f>'Tabelle 3.3'!J26</f>
        <v>-12.5</v>
      </c>
      <c r="D29" s="481">
        <f t="shared" si="3"/>
        <v>-16.576875259013676</v>
      </c>
      <c r="E29" s="481">
        <f t="shared" si="3"/>
        <v>-12.5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4.6006825938566553</v>
      </c>
      <c r="C30" s="480">
        <f>'Tabelle 3.3'!J27</f>
        <v>-2.6143790849673203</v>
      </c>
      <c r="D30" s="481">
        <f t="shared" si="3"/>
        <v>4.6006825938566553</v>
      </c>
      <c r="E30" s="481">
        <f t="shared" si="3"/>
        <v>-2.6143790849673203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1.3069586718474038</v>
      </c>
      <c r="C31" s="480">
        <f>'Tabelle 3.3'!J28</f>
        <v>-1.8684603886397608</v>
      </c>
      <c r="D31" s="481">
        <f t="shared" si="3"/>
        <v>1.3069586718474038</v>
      </c>
      <c r="E31" s="481">
        <f t="shared" si="3"/>
        <v>-1.8684603886397608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1.8959217932260295</v>
      </c>
      <c r="C32" s="480">
        <f>'Tabelle 3.3'!J29</f>
        <v>0</v>
      </c>
      <c r="D32" s="481">
        <f t="shared" si="3"/>
        <v>1.8959217932260295</v>
      </c>
      <c r="E32" s="481">
        <f t="shared" si="3"/>
        <v>0</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4.2958985279140824</v>
      </c>
      <c r="C33" s="480">
        <f>'Tabelle 3.3'!J30</f>
        <v>-4.3733333333333331</v>
      </c>
      <c r="D33" s="481">
        <f t="shared" si="3"/>
        <v>4.2958985279140824</v>
      </c>
      <c r="E33" s="481">
        <f t="shared" si="3"/>
        <v>-4.3733333333333331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4.6525440506830327</v>
      </c>
      <c r="C34" s="480">
        <f>'Tabelle 3.3'!J31</f>
        <v>0.50481148446127144</v>
      </c>
      <c r="D34" s="481">
        <f t="shared" si="3"/>
        <v>4.6525440506830327</v>
      </c>
      <c r="E34" s="481">
        <f t="shared" si="3"/>
        <v>0.50481148446127144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6.8965517241379306</v>
      </c>
      <c r="C37" s="480">
        <f>'Tabelle 3.3'!J34</f>
        <v>1.2944983818770226</v>
      </c>
      <c r="D37" s="481">
        <f t="shared" si="3"/>
        <v>6.8965517241379306</v>
      </c>
      <c r="E37" s="481">
        <f t="shared" si="3"/>
        <v>1.2944983818770226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-2.7746397922983928E-2</v>
      </c>
      <c r="C38" s="480">
        <f>'Tabelle 3.3'!J35</f>
        <v>-3.7756037908896363</v>
      </c>
      <c r="D38" s="481">
        <f t="shared" si="3"/>
        <v>-2.7746397922983928E-2</v>
      </c>
      <c r="E38" s="481">
        <f t="shared" si="3"/>
        <v>-3.7756037908896363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2.2651294530657835</v>
      </c>
      <c r="C39" s="480">
        <f>'Tabelle 3.3'!J36</f>
        <v>-2.1321594570002214</v>
      </c>
      <c r="D39" s="481">
        <f t="shared" si="3"/>
        <v>2.2651294530657835</v>
      </c>
      <c r="E39" s="481">
        <f t="shared" si="3"/>
        <v>-2.1321594570002214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2.2651294530657835</v>
      </c>
      <c r="C45" s="480">
        <f>'Tabelle 3.3'!J36</f>
        <v>-2.1321594570002214</v>
      </c>
      <c r="D45" s="481">
        <f t="shared" si="3"/>
        <v>2.2651294530657835</v>
      </c>
      <c r="E45" s="481">
        <f t="shared" si="3"/>
        <v>-2.1321594570002214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155012</v>
      </c>
      <c r="C51" s="487">
        <v>31726</v>
      </c>
      <c r="D51" s="487">
        <v>16875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156141</v>
      </c>
      <c r="C52" s="487">
        <v>32137</v>
      </c>
      <c r="D52" s="487">
        <v>17051</v>
      </c>
      <c r="E52" s="488">
        <f t="shared" ref="E52:G70" si="11">IF($A$51=37802,IF(COUNTBLANK(B$51:B$70)&gt;0,#N/A,B52/B$51*100),IF(COUNTBLANK(B$51:B$75)&gt;0,#N/A,B52/B$51*100))</f>
        <v>100.72833070988052</v>
      </c>
      <c r="F52" s="488">
        <f t="shared" si="11"/>
        <v>101.29546743995461</v>
      </c>
      <c r="G52" s="488">
        <f t="shared" si="11"/>
        <v>101.04296296296296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159362</v>
      </c>
      <c r="C53" s="487">
        <v>32019</v>
      </c>
      <c r="D53" s="487">
        <v>17730</v>
      </c>
      <c r="E53" s="488">
        <f t="shared" si="11"/>
        <v>102.80623435604986</v>
      </c>
      <c r="F53" s="488">
        <f t="shared" si="11"/>
        <v>100.92353274916472</v>
      </c>
      <c r="G53" s="488">
        <f t="shared" si="11"/>
        <v>105.06666666666666</v>
      </c>
      <c r="H53" s="489">
        <f>IF(ISERROR(L53)=TRUE,IF(MONTH(A53)=MONTH(MAX(A$51:A$75)),A53,""),"")</f>
        <v>41883</v>
      </c>
      <c r="I53" s="488">
        <f t="shared" si="12"/>
        <v>102.80623435604986</v>
      </c>
      <c r="J53" s="488">
        <f t="shared" si="10"/>
        <v>100.92353274916472</v>
      </c>
      <c r="K53" s="488">
        <f t="shared" si="10"/>
        <v>105.06666666666666</v>
      </c>
      <c r="L53" s="488" t="e">
        <f t="shared" si="13"/>
        <v>#N/A</v>
      </c>
    </row>
    <row r="54" spans="1:14" ht="15" customHeight="1" x14ac:dyDescent="0.2">
      <c r="A54" s="490" t="s">
        <v>462</v>
      </c>
      <c r="B54" s="487">
        <v>160053</v>
      </c>
      <c r="C54" s="487">
        <v>31845</v>
      </c>
      <c r="D54" s="487">
        <v>17570</v>
      </c>
      <c r="E54" s="488">
        <f t="shared" si="11"/>
        <v>103.25200629628675</v>
      </c>
      <c r="F54" s="488">
        <f t="shared" si="11"/>
        <v>100.37508667969487</v>
      </c>
      <c r="G54" s="488">
        <f t="shared" si="11"/>
        <v>104.11851851851853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160357</v>
      </c>
      <c r="C55" s="487">
        <v>30908</v>
      </c>
      <c r="D55" s="487">
        <v>16922</v>
      </c>
      <c r="E55" s="488">
        <f t="shared" si="11"/>
        <v>103.44812014553713</v>
      </c>
      <c r="F55" s="488">
        <f t="shared" si="11"/>
        <v>97.421673075710771</v>
      </c>
      <c r="G55" s="488">
        <f t="shared" si="11"/>
        <v>100.27851851851852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161267</v>
      </c>
      <c r="C56" s="487">
        <v>31060</v>
      </c>
      <c r="D56" s="487">
        <v>17047</v>
      </c>
      <c r="E56" s="488">
        <f t="shared" si="11"/>
        <v>104.03517147059583</v>
      </c>
      <c r="F56" s="488">
        <f t="shared" si="11"/>
        <v>97.900775389270635</v>
      </c>
      <c r="G56" s="488">
        <f t="shared" si="11"/>
        <v>101.01925925925926</v>
      </c>
      <c r="H56" s="489" t="str">
        <f t="shared" si="14"/>
        <v/>
      </c>
      <c r="I56" s="488" t="str">
        <f t="shared" si="12"/>
        <v/>
      </c>
      <c r="J56" s="488" t="str">
        <f t="shared" si="10"/>
        <v/>
      </c>
      <c r="K56" s="488" t="str">
        <f t="shared" si="10"/>
        <v/>
      </c>
      <c r="L56" s="488" t="e">
        <f t="shared" si="13"/>
        <v>#N/A</v>
      </c>
    </row>
    <row r="57" spans="1:14" ht="15" customHeight="1" x14ac:dyDescent="0.2">
      <c r="A57" s="490">
        <v>42248</v>
      </c>
      <c r="B57" s="487">
        <v>163270</v>
      </c>
      <c r="C57" s="487">
        <v>30807</v>
      </c>
      <c r="D57" s="487">
        <v>17723</v>
      </c>
      <c r="E57" s="488">
        <f t="shared" si="11"/>
        <v>105.3273294970712</v>
      </c>
      <c r="F57" s="488">
        <f t="shared" si="11"/>
        <v>97.103322196305868</v>
      </c>
      <c r="G57" s="488">
        <f t="shared" si="11"/>
        <v>105.02518518518518</v>
      </c>
      <c r="H57" s="489">
        <f t="shared" si="14"/>
        <v>42248</v>
      </c>
      <c r="I57" s="488">
        <f t="shared" si="12"/>
        <v>105.3273294970712</v>
      </c>
      <c r="J57" s="488">
        <f t="shared" si="10"/>
        <v>97.103322196305868</v>
      </c>
      <c r="K57" s="488">
        <f t="shared" si="10"/>
        <v>105.02518518518518</v>
      </c>
      <c r="L57" s="488" t="e">
        <f t="shared" si="13"/>
        <v>#N/A</v>
      </c>
    </row>
    <row r="58" spans="1:14" ht="15" customHeight="1" x14ac:dyDescent="0.2">
      <c r="A58" s="490" t="s">
        <v>465</v>
      </c>
      <c r="B58" s="487">
        <v>162713</v>
      </c>
      <c r="C58" s="487">
        <v>30486</v>
      </c>
      <c r="D58" s="487">
        <v>17766</v>
      </c>
      <c r="E58" s="488">
        <f t="shared" si="11"/>
        <v>104.96800247722757</v>
      </c>
      <c r="F58" s="488">
        <f t="shared" si="11"/>
        <v>96.091533757801173</v>
      </c>
      <c r="G58" s="488">
        <f t="shared" si="11"/>
        <v>105.28</v>
      </c>
      <c r="H58" s="489" t="str">
        <f t="shared" si="14"/>
        <v/>
      </c>
      <c r="I58" s="488" t="str">
        <f t="shared" si="12"/>
        <v/>
      </c>
      <c r="J58" s="488" t="str">
        <f t="shared" si="10"/>
        <v/>
      </c>
      <c r="K58" s="488" t="str">
        <f t="shared" si="10"/>
        <v/>
      </c>
      <c r="L58" s="488" t="e">
        <f t="shared" si="13"/>
        <v>#N/A</v>
      </c>
    </row>
    <row r="59" spans="1:14" ht="15" customHeight="1" x14ac:dyDescent="0.2">
      <c r="A59" s="490" t="s">
        <v>466</v>
      </c>
      <c r="B59" s="487">
        <v>163387</v>
      </c>
      <c r="C59" s="487">
        <v>30274</v>
      </c>
      <c r="D59" s="487">
        <v>17558</v>
      </c>
      <c r="E59" s="488">
        <f t="shared" si="11"/>
        <v>105.40280752457873</v>
      </c>
      <c r="F59" s="488">
        <f t="shared" si="11"/>
        <v>95.423312109941378</v>
      </c>
      <c r="G59" s="488">
        <f t="shared" si="11"/>
        <v>104.04740740740741</v>
      </c>
      <c r="H59" s="489" t="str">
        <f t="shared" si="14"/>
        <v/>
      </c>
      <c r="I59" s="488" t="str">
        <f t="shared" si="12"/>
        <v/>
      </c>
      <c r="J59" s="488" t="str">
        <f t="shared" si="10"/>
        <v/>
      </c>
      <c r="K59" s="488" t="str">
        <f t="shared" si="10"/>
        <v/>
      </c>
      <c r="L59" s="488" t="e">
        <f t="shared" si="13"/>
        <v>#N/A</v>
      </c>
    </row>
    <row r="60" spans="1:14" ht="15" customHeight="1" x14ac:dyDescent="0.2">
      <c r="A60" s="490" t="s">
        <v>467</v>
      </c>
      <c r="B60" s="487">
        <v>163925</v>
      </c>
      <c r="C60" s="487">
        <v>30712</v>
      </c>
      <c r="D60" s="487">
        <v>17908</v>
      </c>
      <c r="E60" s="488">
        <f t="shared" si="11"/>
        <v>105.7498774288442</v>
      </c>
      <c r="F60" s="488">
        <f t="shared" si="11"/>
        <v>96.803883250330955</v>
      </c>
      <c r="G60" s="488">
        <f t="shared" si="11"/>
        <v>106.12148148148148</v>
      </c>
      <c r="H60" s="489" t="str">
        <f t="shared" si="14"/>
        <v/>
      </c>
      <c r="I60" s="488" t="str">
        <f t="shared" si="12"/>
        <v/>
      </c>
      <c r="J60" s="488" t="str">
        <f t="shared" si="10"/>
        <v/>
      </c>
      <c r="K60" s="488" t="str">
        <f t="shared" si="10"/>
        <v/>
      </c>
      <c r="L60" s="488" t="e">
        <f t="shared" si="13"/>
        <v>#N/A</v>
      </c>
    </row>
    <row r="61" spans="1:14" ht="15" customHeight="1" x14ac:dyDescent="0.2">
      <c r="A61" s="490">
        <v>42614</v>
      </c>
      <c r="B61" s="487">
        <v>166729</v>
      </c>
      <c r="C61" s="487">
        <v>30262</v>
      </c>
      <c r="D61" s="487">
        <v>18454</v>
      </c>
      <c r="E61" s="488">
        <f t="shared" si="11"/>
        <v>107.55876964364049</v>
      </c>
      <c r="F61" s="488">
        <f t="shared" si="11"/>
        <v>95.385488243081383</v>
      </c>
      <c r="G61" s="488">
        <f t="shared" si="11"/>
        <v>109.35703703703703</v>
      </c>
      <c r="H61" s="489">
        <f t="shared" si="14"/>
        <v>42614</v>
      </c>
      <c r="I61" s="488">
        <f t="shared" si="12"/>
        <v>107.55876964364049</v>
      </c>
      <c r="J61" s="488">
        <f t="shared" si="10"/>
        <v>95.385488243081383</v>
      </c>
      <c r="K61" s="488">
        <f t="shared" si="10"/>
        <v>109.35703703703703</v>
      </c>
      <c r="L61" s="488" t="e">
        <f t="shared" si="13"/>
        <v>#N/A</v>
      </c>
    </row>
    <row r="62" spans="1:14" ht="15" customHeight="1" x14ac:dyDescent="0.2">
      <c r="A62" s="490" t="s">
        <v>468</v>
      </c>
      <c r="B62" s="487">
        <v>167018</v>
      </c>
      <c r="C62" s="487">
        <v>30120</v>
      </c>
      <c r="D62" s="487">
        <v>18427</v>
      </c>
      <c r="E62" s="488">
        <f t="shared" si="11"/>
        <v>107.7452068226976</v>
      </c>
      <c r="F62" s="488">
        <f t="shared" si="11"/>
        <v>94.937905818571522</v>
      </c>
      <c r="G62" s="488">
        <f t="shared" si="11"/>
        <v>109.19703703703705</v>
      </c>
      <c r="H62" s="489" t="str">
        <f t="shared" si="14"/>
        <v/>
      </c>
      <c r="I62" s="488" t="str">
        <f t="shared" si="12"/>
        <v/>
      </c>
      <c r="J62" s="488" t="str">
        <f t="shared" si="10"/>
        <v/>
      </c>
      <c r="K62" s="488" t="str">
        <f t="shared" si="10"/>
        <v/>
      </c>
      <c r="L62" s="488" t="e">
        <f t="shared" si="13"/>
        <v>#N/A</v>
      </c>
    </row>
    <row r="63" spans="1:14" ht="15" customHeight="1" x14ac:dyDescent="0.2">
      <c r="A63" s="490" t="s">
        <v>469</v>
      </c>
      <c r="B63" s="487">
        <v>167641</v>
      </c>
      <c r="C63" s="487">
        <v>29860</v>
      </c>
      <c r="D63" s="487">
        <v>18200</v>
      </c>
      <c r="E63" s="488">
        <f t="shared" si="11"/>
        <v>108.14711119139164</v>
      </c>
      <c r="F63" s="488">
        <f t="shared" si="11"/>
        <v>94.118388703271762</v>
      </c>
      <c r="G63" s="488">
        <f t="shared" si="11"/>
        <v>107.85185185185185</v>
      </c>
      <c r="H63" s="489" t="str">
        <f t="shared" si="14"/>
        <v/>
      </c>
      <c r="I63" s="488" t="str">
        <f t="shared" si="12"/>
        <v/>
      </c>
      <c r="J63" s="488" t="str">
        <f t="shared" si="10"/>
        <v/>
      </c>
      <c r="K63" s="488" t="str">
        <f t="shared" si="10"/>
        <v/>
      </c>
      <c r="L63" s="488" t="e">
        <f t="shared" si="13"/>
        <v>#N/A</v>
      </c>
    </row>
    <row r="64" spans="1:14" ht="15" customHeight="1" x14ac:dyDescent="0.2">
      <c r="A64" s="490" t="s">
        <v>470</v>
      </c>
      <c r="B64" s="487">
        <v>169201</v>
      </c>
      <c r="C64" s="487">
        <v>30067</v>
      </c>
      <c r="D64" s="487">
        <v>18591</v>
      </c>
      <c r="E64" s="488">
        <f t="shared" si="11"/>
        <v>109.15348489149228</v>
      </c>
      <c r="F64" s="488">
        <f t="shared" si="11"/>
        <v>94.77085040660657</v>
      </c>
      <c r="G64" s="488">
        <f t="shared" si="11"/>
        <v>110.16888888888889</v>
      </c>
      <c r="H64" s="489" t="str">
        <f t="shared" si="14"/>
        <v/>
      </c>
      <c r="I64" s="488" t="str">
        <f t="shared" si="12"/>
        <v/>
      </c>
      <c r="J64" s="488" t="str">
        <f t="shared" si="10"/>
        <v/>
      </c>
      <c r="K64" s="488" t="str">
        <f t="shared" si="10"/>
        <v/>
      </c>
      <c r="L64" s="488" t="e">
        <f t="shared" si="13"/>
        <v>#N/A</v>
      </c>
    </row>
    <row r="65" spans="1:12" ht="15" customHeight="1" x14ac:dyDescent="0.2">
      <c r="A65" s="490">
        <v>42979</v>
      </c>
      <c r="B65" s="487">
        <v>172031</v>
      </c>
      <c r="C65" s="487">
        <v>29472</v>
      </c>
      <c r="D65" s="487">
        <v>19236</v>
      </c>
      <c r="E65" s="488">
        <f t="shared" si="11"/>
        <v>110.97915000129022</v>
      </c>
      <c r="F65" s="488">
        <f t="shared" si="11"/>
        <v>92.895417008132128</v>
      </c>
      <c r="G65" s="488">
        <f t="shared" si="11"/>
        <v>113.99111111111111</v>
      </c>
      <c r="H65" s="489">
        <f t="shared" si="14"/>
        <v>42979</v>
      </c>
      <c r="I65" s="488">
        <f t="shared" si="12"/>
        <v>110.97915000129022</v>
      </c>
      <c r="J65" s="488">
        <f t="shared" si="10"/>
        <v>92.895417008132128</v>
      </c>
      <c r="K65" s="488">
        <f t="shared" si="10"/>
        <v>113.99111111111111</v>
      </c>
      <c r="L65" s="488" t="e">
        <f t="shared" si="13"/>
        <v>#N/A</v>
      </c>
    </row>
    <row r="66" spans="1:12" ht="15" customHeight="1" x14ac:dyDescent="0.2">
      <c r="A66" s="490" t="s">
        <v>471</v>
      </c>
      <c r="B66" s="487">
        <v>171908</v>
      </c>
      <c r="C66" s="487">
        <v>28611</v>
      </c>
      <c r="D66" s="487">
        <v>19003</v>
      </c>
      <c r="E66" s="488">
        <f t="shared" si="11"/>
        <v>110.89980130570535</v>
      </c>
      <c r="F66" s="488">
        <f t="shared" si="11"/>
        <v>90.18155456092795</v>
      </c>
      <c r="G66" s="488">
        <f t="shared" si="11"/>
        <v>112.61037037037036</v>
      </c>
      <c r="H66" s="489" t="str">
        <f t="shared" si="14"/>
        <v/>
      </c>
      <c r="I66" s="488" t="str">
        <f t="shared" si="12"/>
        <v/>
      </c>
      <c r="J66" s="488" t="str">
        <f t="shared" si="10"/>
        <v/>
      </c>
      <c r="K66" s="488" t="str">
        <f t="shared" si="10"/>
        <v/>
      </c>
      <c r="L66" s="488" t="e">
        <f t="shared" si="13"/>
        <v>#N/A</v>
      </c>
    </row>
    <row r="67" spans="1:12" ht="15" customHeight="1" x14ac:dyDescent="0.2">
      <c r="A67" s="490" t="s">
        <v>472</v>
      </c>
      <c r="B67" s="487">
        <v>172288</v>
      </c>
      <c r="C67" s="487">
        <v>28319</v>
      </c>
      <c r="D67" s="487">
        <v>18979</v>
      </c>
      <c r="E67" s="488">
        <f t="shared" si="11"/>
        <v>111.14494361726834</v>
      </c>
      <c r="F67" s="488">
        <f t="shared" si="11"/>
        <v>89.261173800668232</v>
      </c>
      <c r="G67" s="488">
        <f t="shared" si="11"/>
        <v>112.46814814814815</v>
      </c>
      <c r="H67" s="489" t="str">
        <f t="shared" si="14"/>
        <v/>
      </c>
      <c r="I67" s="488" t="str">
        <f t="shared" si="12"/>
        <v/>
      </c>
      <c r="J67" s="488" t="str">
        <f t="shared" si="12"/>
        <v/>
      </c>
      <c r="K67" s="488" t="str">
        <f t="shared" si="12"/>
        <v/>
      </c>
      <c r="L67" s="488" t="e">
        <f t="shared" si="13"/>
        <v>#N/A</v>
      </c>
    </row>
    <row r="68" spans="1:12" ht="15" customHeight="1" x14ac:dyDescent="0.2">
      <c r="A68" s="490" t="s">
        <v>473</v>
      </c>
      <c r="B68" s="487">
        <v>173341</v>
      </c>
      <c r="C68" s="487">
        <v>28964</v>
      </c>
      <c r="D68" s="487">
        <v>19474</v>
      </c>
      <c r="E68" s="488">
        <f t="shared" si="11"/>
        <v>111.82424586483629</v>
      </c>
      <c r="F68" s="488">
        <f t="shared" si="11"/>
        <v>91.294206644392617</v>
      </c>
      <c r="G68" s="488">
        <f t="shared" si="11"/>
        <v>115.40148148148148</v>
      </c>
      <c r="H68" s="489" t="str">
        <f t="shared" si="14"/>
        <v/>
      </c>
      <c r="I68" s="488" t="str">
        <f t="shared" si="12"/>
        <v/>
      </c>
      <c r="J68" s="488" t="str">
        <f t="shared" si="12"/>
        <v/>
      </c>
      <c r="K68" s="488" t="str">
        <f t="shared" si="12"/>
        <v/>
      </c>
      <c r="L68" s="488" t="e">
        <f t="shared" si="13"/>
        <v>#N/A</v>
      </c>
    </row>
    <row r="69" spans="1:12" ht="15" customHeight="1" x14ac:dyDescent="0.2">
      <c r="A69" s="490">
        <v>43344</v>
      </c>
      <c r="B69" s="487">
        <v>176391</v>
      </c>
      <c r="C69" s="487">
        <v>28332</v>
      </c>
      <c r="D69" s="487">
        <v>20024</v>
      </c>
      <c r="E69" s="488">
        <f t="shared" si="11"/>
        <v>113.79183547080225</v>
      </c>
      <c r="F69" s="488">
        <f t="shared" si="11"/>
        <v>89.302149656433201</v>
      </c>
      <c r="G69" s="488">
        <f t="shared" si="11"/>
        <v>118.66074074074074</v>
      </c>
      <c r="H69" s="489">
        <f t="shared" si="14"/>
        <v>43344</v>
      </c>
      <c r="I69" s="488">
        <f t="shared" si="12"/>
        <v>113.79183547080225</v>
      </c>
      <c r="J69" s="488">
        <f t="shared" si="12"/>
        <v>89.302149656433201</v>
      </c>
      <c r="K69" s="488">
        <f t="shared" si="12"/>
        <v>118.66074074074074</v>
      </c>
      <c r="L69" s="488" t="e">
        <f t="shared" si="13"/>
        <v>#N/A</v>
      </c>
    </row>
    <row r="70" spans="1:12" ht="15" customHeight="1" x14ac:dyDescent="0.2">
      <c r="A70" s="490" t="s">
        <v>474</v>
      </c>
      <c r="B70" s="487">
        <v>176432</v>
      </c>
      <c r="C70" s="487">
        <v>28046</v>
      </c>
      <c r="D70" s="487">
        <v>19862</v>
      </c>
      <c r="E70" s="488">
        <f t="shared" si="11"/>
        <v>113.81828503599721</v>
      </c>
      <c r="F70" s="488">
        <f t="shared" si="11"/>
        <v>88.400680829603488</v>
      </c>
      <c r="G70" s="488">
        <f t="shared" si="11"/>
        <v>117.70074074074076</v>
      </c>
      <c r="H70" s="489" t="str">
        <f t="shared" si="14"/>
        <v/>
      </c>
      <c r="I70" s="488" t="str">
        <f t="shared" si="12"/>
        <v/>
      </c>
      <c r="J70" s="488" t="str">
        <f t="shared" si="12"/>
        <v/>
      </c>
      <c r="K70" s="488" t="str">
        <f t="shared" si="12"/>
        <v/>
      </c>
      <c r="L70" s="488" t="e">
        <f t="shared" si="13"/>
        <v>#N/A</v>
      </c>
    </row>
    <row r="71" spans="1:12" ht="15" customHeight="1" x14ac:dyDescent="0.2">
      <c r="A71" s="490" t="s">
        <v>475</v>
      </c>
      <c r="B71" s="487">
        <v>176402</v>
      </c>
      <c r="C71" s="487">
        <v>27745</v>
      </c>
      <c r="D71" s="487">
        <v>19769</v>
      </c>
      <c r="E71" s="491">
        <f t="shared" ref="E71:G75" si="15">IF($A$51=37802,IF(COUNTBLANK(B$51:B$70)&gt;0,#N/A,IF(ISBLANK(B71)=FALSE,B71/B$51*100,#N/A)),IF(COUNTBLANK(B$51:B$75)&gt;0,#N/A,B71/B$51*100))</f>
        <v>113.79893169561066</v>
      </c>
      <c r="F71" s="491">
        <f t="shared" si="15"/>
        <v>87.45193216919877</v>
      </c>
      <c r="G71" s="491">
        <f t="shared" si="15"/>
        <v>117.14962962962963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176587</v>
      </c>
      <c r="C72" s="487">
        <v>28084</v>
      </c>
      <c r="D72" s="487">
        <v>20023</v>
      </c>
      <c r="E72" s="491">
        <f t="shared" si="15"/>
        <v>113.91827729466107</v>
      </c>
      <c r="F72" s="491">
        <f t="shared" si="15"/>
        <v>88.520456407993436</v>
      </c>
      <c r="G72" s="491">
        <f t="shared" si="15"/>
        <v>118.65481481481481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179155</v>
      </c>
      <c r="C73" s="487">
        <v>27490</v>
      </c>
      <c r="D73" s="487">
        <v>20563</v>
      </c>
      <c r="E73" s="491">
        <f t="shared" si="15"/>
        <v>115.57492323174981</v>
      </c>
      <c r="F73" s="491">
        <f t="shared" si="15"/>
        <v>86.648174998424011</v>
      </c>
      <c r="G73" s="491">
        <f t="shared" si="15"/>
        <v>121.85481481481482</v>
      </c>
      <c r="H73" s="492">
        <f>IF(A$51=37802,IF(ISERROR(L73)=TRUE,IF(ISBLANK(A73)=FALSE,IF(MONTH(A73)=MONTH(MAX(A$51:A$75)),A73,""),""),""),IF(ISERROR(L73)=TRUE,IF(MONTH(A73)=MONTH(MAX(A$51:A$75)),A73,""),""))</f>
        <v>43709</v>
      </c>
      <c r="I73" s="488">
        <f t="shared" si="12"/>
        <v>115.57492323174981</v>
      </c>
      <c r="J73" s="488">
        <f t="shared" si="12"/>
        <v>86.648174998424011</v>
      </c>
      <c r="K73" s="488">
        <f t="shared" si="12"/>
        <v>121.85481481481482</v>
      </c>
      <c r="L73" s="488" t="e">
        <f t="shared" si="13"/>
        <v>#N/A</v>
      </c>
    </row>
    <row r="74" spans="1:12" ht="15" customHeight="1" x14ac:dyDescent="0.2">
      <c r="A74" s="490" t="s">
        <v>477</v>
      </c>
      <c r="B74" s="487">
        <v>178690</v>
      </c>
      <c r="C74" s="487">
        <v>27411</v>
      </c>
      <c r="D74" s="487">
        <v>20584</v>
      </c>
      <c r="E74" s="491">
        <f t="shared" si="15"/>
        <v>115.27494645575827</v>
      </c>
      <c r="F74" s="491">
        <f t="shared" si="15"/>
        <v>86.399167874929077</v>
      </c>
      <c r="G74" s="491">
        <f t="shared" si="15"/>
        <v>121.97925925925925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179269</v>
      </c>
      <c r="C75" s="493">
        <v>26569</v>
      </c>
      <c r="D75" s="493">
        <v>19835</v>
      </c>
      <c r="E75" s="491">
        <f t="shared" si="15"/>
        <v>115.64846592521869</v>
      </c>
      <c r="F75" s="491">
        <f t="shared" si="15"/>
        <v>83.745193216919873</v>
      </c>
      <c r="G75" s="491">
        <f t="shared" si="15"/>
        <v>117.54074074074074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115.57492323174981</v>
      </c>
      <c r="J77" s="488">
        <f>IF(J75&lt;&gt;"",J75,IF(J74&lt;&gt;"",J74,IF(J73&lt;&gt;"",J73,IF(J72&lt;&gt;"",J72,IF(J71&lt;&gt;"",J71,IF(J70&lt;&gt;"",J70,""))))))</f>
        <v>86.648174998424011</v>
      </c>
      <c r="K77" s="488">
        <f>IF(K75&lt;&gt;"",K75,IF(K74&lt;&gt;"",K74,IF(K73&lt;&gt;"",K73,IF(K72&lt;&gt;"",K72,IF(K71&lt;&gt;"",K71,IF(K70&lt;&gt;"",K70,""))))))</f>
        <v>121.85481481481482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+15,6%</v>
      </c>
      <c r="J79" s="488" t="str">
        <f>"GeB - ausschließlich: "&amp;IF(J77&gt;100,"+","")&amp;TEXT(J77-100,"0,0")&amp;"%"</f>
        <v>GeB - ausschließlich: -13,4%</v>
      </c>
      <c r="K79" s="488" t="str">
        <f>"GeB - im Nebenjob: "&amp;IF(K77&gt;100,"+","")&amp;TEXT(K77-100,"0,0")&amp;"%"</f>
        <v>GeB - im Nebenjob: +21,9%</v>
      </c>
    </row>
    <row r="81" spans="9:9" ht="15" customHeight="1" x14ac:dyDescent="0.2">
      <c r="I81" s="488" t="str">
        <f>IF(ISERROR(HLOOKUP(1,I$78:K$79,2,FALSE)),"",HLOOKUP(1,I$78:K$79,2,FALSE))</f>
        <v>GeB - im Nebenjob: +21,9%</v>
      </c>
    </row>
    <row r="82" spans="9:9" ht="15" customHeight="1" x14ac:dyDescent="0.2">
      <c r="I82" s="488" t="str">
        <f>IF(ISERROR(HLOOKUP(2,I$78:K$79,2,FALSE)),"",HLOOKUP(2,I$78:K$79,2,FALSE))</f>
        <v>SvB: +15,6%</v>
      </c>
    </row>
    <row r="83" spans="9:9" ht="15" customHeight="1" x14ac:dyDescent="0.2">
      <c r="I83" s="488" t="str">
        <f>IF(ISERROR(HLOOKUP(3,I$78:K$79,2,FALSE)),"",HLOOKUP(3,I$78:K$79,2,FALSE))</f>
        <v>GeB - ausschließlich: -13,4%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179269</v>
      </c>
      <c r="E12" s="114">
        <v>178690</v>
      </c>
      <c r="F12" s="114">
        <v>179155</v>
      </c>
      <c r="G12" s="114">
        <v>176587</v>
      </c>
      <c r="H12" s="114">
        <v>176402</v>
      </c>
      <c r="I12" s="115">
        <v>2867</v>
      </c>
      <c r="J12" s="116">
        <v>1.6252650196709788</v>
      </c>
      <c r="N12" s="117"/>
    </row>
    <row r="13" spans="1:15" s="110" customFormat="1" ht="13.5" customHeight="1" x14ac:dyDescent="0.2">
      <c r="A13" s="118" t="s">
        <v>105</v>
      </c>
      <c r="B13" s="119" t="s">
        <v>106</v>
      </c>
      <c r="C13" s="113">
        <v>55.11549682320981</v>
      </c>
      <c r="D13" s="114">
        <v>98805</v>
      </c>
      <c r="E13" s="114">
        <v>98535</v>
      </c>
      <c r="F13" s="114">
        <v>99106</v>
      </c>
      <c r="G13" s="114">
        <v>97585</v>
      </c>
      <c r="H13" s="114">
        <v>97641</v>
      </c>
      <c r="I13" s="115">
        <v>1164</v>
      </c>
      <c r="J13" s="116">
        <v>1.1921221617967861</v>
      </c>
    </row>
    <row r="14" spans="1:15" s="110" customFormat="1" ht="13.5" customHeight="1" x14ac:dyDescent="0.2">
      <c r="A14" s="120"/>
      <c r="B14" s="119" t="s">
        <v>107</v>
      </c>
      <c r="C14" s="113">
        <v>44.88450317679019</v>
      </c>
      <c r="D14" s="114">
        <v>80464</v>
      </c>
      <c r="E14" s="114">
        <v>80155</v>
      </c>
      <c r="F14" s="114">
        <v>80049</v>
      </c>
      <c r="G14" s="114">
        <v>79002</v>
      </c>
      <c r="H14" s="114">
        <v>78761</v>
      </c>
      <c r="I14" s="115">
        <v>1703</v>
      </c>
      <c r="J14" s="116">
        <v>2.1622376556925382</v>
      </c>
    </row>
    <row r="15" spans="1:15" s="110" customFormat="1" ht="13.5" customHeight="1" x14ac:dyDescent="0.2">
      <c r="A15" s="118" t="s">
        <v>105</v>
      </c>
      <c r="B15" s="121" t="s">
        <v>108</v>
      </c>
      <c r="C15" s="113">
        <v>9.8477706686599475</v>
      </c>
      <c r="D15" s="114">
        <v>17654</v>
      </c>
      <c r="E15" s="114">
        <v>18124</v>
      </c>
      <c r="F15" s="114">
        <v>18431</v>
      </c>
      <c r="G15" s="114">
        <v>17172</v>
      </c>
      <c r="H15" s="114">
        <v>17623</v>
      </c>
      <c r="I15" s="115">
        <v>31</v>
      </c>
      <c r="J15" s="116">
        <v>0.1759064858423651</v>
      </c>
    </row>
    <row r="16" spans="1:15" s="110" customFormat="1" ht="13.5" customHeight="1" x14ac:dyDescent="0.2">
      <c r="A16" s="118"/>
      <c r="B16" s="121" t="s">
        <v>109</v>
      </c>
      <c r="C16" s="113">
        <v>68.687837830299713</v>
      </c>
      <c r="D16" s="114">
        <v>123136</v>
      </c>
      <c r="E16" s="114">
        <v>122711</v>
      </c>
      <c r="F16" s="114">
        <v>123356</v>
      </c>
      <c r="G16" s="114">
        <v>122801</v>
      </c>
      <c r="H16" s="114">
        <v>122905</v>
      </c>
      <c r="I16" s="115">
        <v>231</v>
      </c>
      <c r="J16" s="116">
        <v>0.18795004271591881</v>
      </c>
    </row>
    <row r="17" spans="1:10" s="110" customFormat="1" ht="13.5" customHeight="1" x14ac:dyDescent="0.2">
      <c r="A17" s="118"/>
      <c r="B17" s="121" t="s">
        <v>110</v>
      </c>
      <c r="C17" s="113">
        <v>20.309702179406369</v>
      </c>
      <c r="D17" s="114">
        <v>36409</v>
      </c>
      <c r="E17" s="114">
        <v>35839</v>
      </c>
      <c r="F17" s="114">
        <v>35336</v>
      </c>
      <c r="G17" s="114">
        <v>34627</v>
      </c>
      <c r="H17" s="114">
        <v>33982</v>
      </c>
      <c r="I17" s="115">
        <v>2427</v>
      </c>
      <c r="J17" s="116">
        <v>7.1420163616032015</v>
      </c>
    </row>
    <row r="18" spans="1:10" s="110" customFormat="1" ht="13.5" customHeight="1" x14ac:dyDescent="0.2">
      <c r="A18" s="120"/>
      <c r="B18" s="121" t="s">
        <v>111</v>
      </c>
      <c r="C18" s="113">
        <v>1.1541315007056434</v>
      </c>
      <c r="D18" s="114">
        <v>2069</v>
      </c>
      <c r="E18" s="114">
        <v>2016</v>
      </c>
      <c r="F18" s="114">
        <v>2032</v>
      </c>
      <c r="G18" s="114">
        <v>1987</v>
      </c>
      <c r="H18" s="114">
        <v>1892</v>
      </c>
      <c r="I18" s="115">
        <v>177</v>
      </c>
      <c r="J18" s="116">
        <v>9.3551797040169138</v>
      </c>
    </row>
    <row r="19" spans="1:10" s="110" customFormat="1" ht="13.5" customHeight="1" x14ac:dyDescent="0.2">
      <c r="A19" s="120"/>
      <c r="B19" s="121" t="s">
        <v>112</v>
      </c>
      <c r="C19" s="113">
        <v>0.32967216864042304</v>
      </c>
      <c r="D19" s="114">
        <v>591</v>
      </c>
      <c r="E19" s="114">
        <v>520</v>
      </c>
      <c r="F19" s="114">
        <v>595</v>
      </c>
      <c r="G19" s="114">
        <v>511</v>
      </c>
      <c r="H19" s="114">
        <v>494</v>
      </c>
      <c r="I19" s="115">
        <v>97</v>
      </c>
      <c r="J19" s="116">
        <v>19.635627530364374</v>
      </c>
    </row>
    <row r="20" spans="1:10" s="110" customFormat="1" ht="13.5" customHeight="1" x14ac:dyDescent="0.2">
      <c r="A20" s="118" t="s">
        <v>113</v>
      </c>
      <c r="B20" s="122" t="s">
        <v>114</v>
      </c>
      <c r="C20" s="113">
        <v>71.478615934712636</v>
      </c>
      <c r="D20" s="114">
        <v>128139</v>
      </c>
      <c r="E20" s="114">
        <v>127862</v>
      </c>
      <c r="F20" s="114">
        <v>128494</v>
      </c>
      <c r="G20" s="114">
        <v>126335</v>
      </c>
      <c r="H20" s="114">
        <v>126735</v>
      </c>
      <c r="I20" s="115">
        <v>1404</v>
      </c>
      <c r="J20" s="116">
        <v>1.1078234110545626</v>
      </c>
    </row>
    <row r="21" spans="1:10" s="110" customFormat="1" ht="13.5" customHeight="1" x14ac:dyDescent="0.2">
      <c r="A21" s="120"/>
      <c r="B21" s="122" t="s">
        <v>115</v>
      </c>
      <c r="C21" s="113">
        <v>28.521384065287361</v>
      </c>
      <c r="D21" s="114">
        <v>51130</v>
      </c>
      <c r="E21" s="114">
        <v>50828</v>
      </c>
      <c r="F21" s="114">
        <v>50661</v>
      </c>
      <c r="G21" s="114">
        <v>50252</v>
      </c>
      <c r="H21" s="114">
        <v>49667</v>
      </c>
      <c r="I21" s="115">
        <v>1463</v>
      </c>
      <c r="J21" s="116">
        <v>2.9456178146455394</v>
      </c>
    </row>
    <row r="22" spans="1:10" s="110" customFormat="1" ht="13.5" customHeight="1" x14ac:dyDescent="0.2">
      <c r="A22" s="118" t="s">
        <v>113</v>
      </c>
      <c r="B22" s="122" t="s">
        <v>116</v>
      </c>
      <c r="C22" s="113">
        <v>83.940893294434616</v>
      </c>
      <c r="D22" s="114">
        <v>150480</v>
      </c>
      <c r="E22" s="114">
        <v>150684</v>
      </c>
      <c r="F22" s="114">
        <v>150850</v>
      </c>
      <c r="G22" s="114">
        <v>148776</v>
      </c>
      <c r="H22" s="114">
        <v>149078</v>
      </c>
      <c r="I22" s="115">
        <v>1402</v>
      </c>
      <c r="J22" s="116">
        <v>0.9404472826305692</v>
      </c>
    </row>
    <row r="23" spans="1:10" s="110" customFormat="1" ht="13.5" customHeight="1" x14ac:dyDescent="0.2">
      <c r="A23" s="123"/>
      <c r="B23" s="124" t="s">
        <v>117</v>
      </c>
      <c r="C23" s="125">
        <v>16.012249747586029</v>
      </c>
      <c r="D23" s="114">
        <v>28705</v>
      </c>
      <c r="E23" s="114">
        <v>27925</v>
      </c>
      <c r="F23" s="114">
        <v>28224</v>
      </c>
      <c r="G23" s="114">
        <v>27722</v>
      </c>
      <c r="H23" s="114">
        <v>27237</v>
      </c>
      <c r="I23" s="115">
        <v>1468</v>
      </c>
      <c r="J23" s="116">
        <v>5.3897272093108635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46404</v>
      </c>
      <c r="E26" s="114">
        <v>47995</v>
      </c>
      <c r="F26" s="114">
        <v>48053</v>
      </c>
      <c r="G26" s="114">
        <v>48107</v>
      </c>
      <c r="H26" s="140">
        <v>47514</v>
      </c>
      <c r="I26" s="115">
        <v>-1110</v>
      </c>
      <c r="J26" s="116">
        <v>-2.3361535547417605</v>
      </c>
    </row>
    <row r="27" spans="1:10" s="110" customFormat="1" ht="13.5" customHeight="1" x14ac:dyDescent="0.2">
      <c r="A27" s="118" t="s">
        <v>105</v>
      </c>
      <c r="B27" s="119" t="s">
        <v>106</v>
      </c>
      <c r="C27" s="113">
        <v>39.531074907335572</v>
      </c>
      <c r="D27" s="115">
        <v>18344</v>
      </c>
      <c r="E27" s="114">
        <v>18838</v>
      </c>
      <c r="F27" s="114">
        <v>18817</v>
      </c>
      <c r="G27" s="114">
        <v>18641</v>
      </c>
      <c r="H27" s="140">
        <v>18385</v>
      </c>
      <c r="I27" s="115">
        <v>-41</v>
      </c>
      <c r="J27" s="116">
        <v>-0.22300788686429154</v>
      </c>
    </row>
    <row r="28" spans="1:10" s="110" customFormat="1" ht="13.5" customHeight="1" x14ac:dyDescent="0.2">
      <c r="A28" s="120"/>
      <c r="B28" s="119" t="s">
        <v>107</v>
      </c>
      <c r="C28" s="113">
        <v>60.468925092664428</v>
      </c>
      <c r="D28" s="115">
        <v>28060</v>
      </c>
      <c r="E28" s="114">
        <v>29157</v>
      </c>
      <c r="F28" s="114">
        <v>29236</v>
      </c>
      <c r="G28" s="114">
        <v>29466</v>
      </c>
      <c r="H28" s="140">
        <v>29129</v>
      </c>
      <c r="I28" s="115">
        <v>-1069</v>
      </c>
      <c r="J28" s="116">
        <v>-3.6698822479316147</v>
      </c>
    </row>
    <row r="29" spans="1:10" s="110" customFormat="1" ht="13.5" customHeight="1" x14ac:dyDescent="0.2">
      <c r="A29" s="118" t="s">
        <v>105</v>
      </c>
      <c r="B29" s="121" t="s">
        <v>108</v>
      </c>
      <c r="C29" s="113">
        <v>15.578398413929834</v>
      </c>
      <c r="D29" s="115">
        <v>7229</v>
      </c>
      <c r="E29" s="114">
        <v>7625</v>
      </c>
      <c r="F29" s="114">
        <v>7708</v>
      </c>
      <c r="G29" s="114">
        <v>7818</v>
      </c>
      <c r="H29" s="140">
        <v>7450</v>
      </c>
      <c r="I29" s="115">
        <v>-221</v>
      </c>
      <c r="J29" s="116">
        <v>-2.9664429530201342</v>
      </c>
    </row>
    <row r="30" spans="1:10" s="110" customFormat="1" ht="13.5" customHeight="1" x14ac:dyDescent="0.2">
      <c r="A30" s="118"/>
      <c r="B30" s="121" t="s">
        <v>109</v>
      </c>
      <c r="C30" s="113">
        <v>48.730712869580209</v>
      </c>
      <c r="D30" s="115">
        <v>22613</v>
      </c>
      <c r="E30" s="114">
        <v>23583</v>
      </c>
      <c r="F30" s="114">
        <v>23583</v>
      </c>
      <c r="G30" s="114">
        <v>23795</v>
      </c>
      <c r="H30" s="140">
        <v>23769</v>
      </c>
      <c r="I30" s="115">
        <v>-1156</v>
      </c>
      <c r="J30" s="116">
        <v>-4.863477638941478</v>
      </c>
    </row>
    <row r="31" spans="1:10" s="110" customFormat="1" ht="13.5" customHeight="1" x14ac:dyDescent="0.2">
      <c r="A31" s="118"/>
      <c r="B31" s="121" t="s">
        <v>110</v>
      </c>
      <c r="C31" s="113">
        <v>19.597448495819325</v>
      </c>
      <c r="D31" s="115">
        <v>9094</v>
      </c>
      <c r="E31" s="114">
        <v>9263</v>
      </c>
      <c r="F31" s="114">
        <v>9329</v>
      </c>
      <c r="G31" s="114">
        <v>9202</v>
      </c>
      <c r="H31" s="140">
        <v>9157</v>
      </c>
      <c r="I31" s="115">
        <v>-63</v>
      </c>
      <c r="J31" s="116">
        <v>-0.68799825270285031</v>
      </c>
    </row>
    <row r="32" spans="1:10" s="110" customFormat="1" ht="13.5" customHeight="1" x14ac:dyDescent="0.2">
      <c r="A32" s="120"/>
      <c r="B32" s="121" t="s">
        <v>111</v>
      </c>
      <c r="C32" s="113">
        <v>16.091285234031549</v>
      </c>
      <c r="D32" s="115">
        <v>7467</v>
      </c>
      <c r="E32" s="114">
        <v>7524</v>
      </c>
      <c r="F32" s="114">
        <v>7433</v>
      </c>
      <c r="G32" s="114">
        <v>7291</v>
      </c>
      <c r="H32" s="140">
        <v>7137</v>
      </c>
      <c r="I32" s="115">
        <v>330</v>
      </c>
      <c r="J32" s="116">
        <v>4.6237915090374111</v>
      </c>
    </row>
    <row r="33" spans="1:10" s="110" customFormat="1" ht="13.5" customHeight="1" x14ac:dyDescent="0.2">
      <c r="A33" s="120"/>
      <c r="B33" s="121" t="s">
        <v>112</v>
      </c>
      <c r="C33" s="113">
        <v>1.4632359279372469</v>
      </c>
      <c r="D33" s="115">
        <v>679</v>
      </c>
      <c r="E33" s="114">
        <v>702</v>
      </c>
      <c r="F33" s="114">
        <v>732</v>
      </c>
      <c r="G33" s="114">
        <v>623</v>
      </c>
      <c r="H33" s="140">
        <v>580</v>
      </c>
      <c r="I33" s="115">
        <v>99</v>
      </c>
      <c r="J33" s="116">
        <v>17.068965517241381</v>
      </c>
    </row>
    <row r="34" spans="1:10" s="110" customFormat="1" ht="13.5" customHeight="1" x14ac:dyDescent="0.2">
      <c r="A34" s="118" t="s">
        <v>113</v>
      </c>
      <c r="B34" s="122" t="s">
        <v>116</v>
      </c>
      <c r="C34" s="113">
        <v>84.919403499698305</v>
      </c>
      <c r="D34" s="115">
        <v>39406</v>
      </c>
      <c r="E34" s="114">
        <v>40753</v>
      </c>
      <c r="F34" s="114">
        <v>40893</v>
      </c>
      <c r="G34" s="114">
        <v>40915</v>
      </c>
      <c r="H34" s="140">
        <v>40434</v>
      </c>
      <c r="I34" s="115">
        <v>-1028</v>
      </c>
      <c r="J34" s="116">
        <v>-2.5424147994262256</v>
      </c>
    </row>
    <row r="35" spans="1:10" s="110" customFormat="1" ht="13.5" customHeight="1" x14ac:dyDescent="0.2">
      <c r="A35" s="118"/>
      <c r="B35" s="119" t="s">
        <v>117</v>
      </c>
      <c r="C35" s="113">
        <v>14.722868718213947</v>
      </c>
      <c r="D35" s="115">
        <v>6832</v>
      </c>
      <c r="E35" s="114">
        <v>7069</v>
      </c>
      <c r="F35" s="114">
        <v>7003</v>
      </c>
      <c r="G35" s="114">
        <v>7049</v>
      </c>
      <c r="H35" s="140">
        <v>6942</v>
      </c>
      <c r="I35" s="115">
        <v>-110</v>
      </c>
      <c r="J35" s="116">
        <v>-1.5845577643330453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26569</v>
      </c>
      <c r="E37" s="114">
        <v>27411</v>
      </c>
      <c r="F37" s="114">
        <v>27490</v>
      </c>
      <c r="G37" s="114">
        <v>28084</v>
      </c>
      <c r="H37" s="140">
        <v>27745</v>
      </c>
      <c r="I37" s="115">
        <v>-1176</v>
      </c>
      <c r="J37" s="116">
        <v>-4.2386015498287977</v>
      </c>
    </row>
    <row r="38" spans="1:10" s="110" customFormat="1" ht="13.5" customHeight="1" x14ac:dyDescent="0.2">
      <c r="A38" s="118" t="s">
        <v>105</v>
      </c>
      <c r="B38" s="119" t="s">
        <v>106</v>
      </c>
      <c r="C38" s="113">
        <v>36.504949377093602</v>
      </c>
      <c r="D38" s="115">
        <v>9699</v>
      </c>
      <c r="E38" s="114">
        <v>9934</v>
      </c>
      <c r="F38" s="114">
        <v>9859</v>
      </c>
      <c r="G38" s="114">
        <v>9963</v>
      </c>
      <c r="H38" s="140">
        <v>9848</v>
      </c>
      <c r="I38" s="115">
        <v>-149</v>
      </c>
      <c r="J38" s="116">
        <v>-1.5129975629569457</v>
      </c>
    </row>
    <row r="39" spans="1:10" s="110" customFormat="1" ht="13.5" customHeight="1" x14ac:dyDescent="0.2">
      <c r="A39" s="120"/>
      <c r="B39" s="119" t="s">
        <v>107</v>
      </c>
      <c r="C39" s="113">
        <v>63.495050622906398</v>
      </c>
      <c r="D39" s="115">
        <v>16870</v>
      </c>
      <c r="E39" s="114">
        <v>17477</v>
      </c>
      <c r="F39" s="114">
        <v>17631</v>
      </c>
      <c r="G39" s="114">
        <v>18121</v>
      </c>
      <c r="H39" s="140">
        <v>17897</v>
      </c>
      <c r="I39" s="115">
        <v>-1027</v>
      </c>
      <c r="J39" s="116">
        <v>-5.7383919092585352</v>
      </c>
    </row>
    <row r="40" spans="1:10" s="110" customFormat="1" ht="13.5" customHeight="1" x14ac:dyDescent="0.2">
      <c r="A40" s="118" t="s">
        <v>105</v>
      </c>
      <c r="B40" s="121" t="s">
        <v>108</v>
      </c>
      <c r="C40" s="113">
        <v>18.68342805525236</v>
      </c>
      <c r="D40" s="115">
        <v>4964</v>
      </c>
      <c r="E40" s="114">
        <v>5143</v>
      </c>
      <c r="F40" s="114">
        <v>5175</v>
      </c>
      <c r="G40" s="114">
        <v>5546</v>
      </c>
      <c r="H40" s="140">
        <v>5213</v>
      </c>
      <c r="I40" s="115">
        <v>-249</v>
      </c>
      <c r="J40" s="116">
        <v>-4.7765202378668716</v>
      </c>
    </row>
    <row r="41" spans="1:10" s="110" customFormat="1" ht="13.5" customHeight="1" x14ac:dyDescent="0.2">
      <c r="A41" s="118"/>
      <c r="B41" s="121" t="s">
        <v>109</v>
      </c>
      <c r="C41" s="113">
        <v>33.524031766344237</v>
      </c>
      <c r="D41" s="115">
        <v>8907</v>
      </c>
      <c r="E41" s="114">
        <v>9405</v>
      </c>
      <c r="F41" s="114">
        <v>9461</v>
      </c>
      <c r="G41" s="114">
        <v>9812</v>
      </c>
      <c r="H41" s="140">
        <v>9896</v>
      </c>
      <c r="I41" s="115">
        <v>-989</v>
      </c>
      <c r="J41" s="116">
        <v>-9.993936944219886</v>
      </c>
    </row>
    <row r="42" spans="1:10" s="110" customFormat="1" ht="13.5" customHeight="1" x14ac:dyDescent="0.2">
      <c r="A42" s="118"/>
      <c r="B42" s="121" t="s">
        <v>110</v>
      </c>
      <c r="C42" s="113">
        <v>20.520155067936315</v>
      </c>
      <c r="D42" s="115">
        <v>5452</v>
      </c>
      <c r="E42" s="114">
        <v>5564</v>
      </c>
      <c r="F42" s="114">
        <v>5642</v>
      </c>
      <c r="G42" s="114">
        <v>5644</v>
      </c>
      <c r="H42" s="140">
        <v>5687</v>
      </c>
      <c r="I42" s="115">
        <v>-235</v>
      </c>
      <c r="J42" s="116">
        <v>-4.1322314049586772</v>
      </c>
    </row>
    <row r="43" spans="1:10" s="110" customFormat="1" ht="13.5" customHeight="1" x14ac:dyDescent="0.2">
      <c r="A43" s="120"/>
      <c r="B43" s="121" t="s">
        <v>111</v>
      </c>
      <c r="C43" s="113">
        <v>27.272385110467084</v>
      </c>
      <c r="D43" s="115">
        <v>7246</v>
      </c>
      <c r="E43" s="114">
        <v>7299</v>
      </c>
      <c r="F43" s="114">
        <v>7212</v>
      </c>
      <c r="G43" s="114">
        <v>7081</v>
      </c>
      <c r="H43" s="140">
        <v>6948</v>
      </c>
      <c r="I43" s="115">
        <v>298</v>
      </c>
      <c r="J43" s="116">
        <v>4.2890040299366721</v>
      </c>
    </row>
    <row r="44" spans="1:10" s="110" customFormat="1" ht="13.5" customHeight="1" x14ac:dyDescent="0.2">
      <c r="A44" s="120"/>
      <c r="B44" s="121" t="s">
        <v>112</v>
      </c>
      <c r="C44" s="113">
        <v>2.3335466144755164</v>
      </c>
      <c r="D44" s="115">
        <v>620</v>
      </c>
      <c r="E44" s="114">
        <v>638</v>
      </c>
      <c r="F44" s="114">
        <v>666</v>
      </c>
      <c r="G44" s="114">
        <v>571</v>
      </c>
      <c r="H44" s="140">
        <v>540</v>
      </c>
      <c r="I44" s="115">
        <v>80</v>
      </c>
      <c r="J44" s="116">
        <v>14.814814814814815</v>
      </c>
    </row>
    <row r="45" spans="1:10" s="110" customFormat="1" ht="13.5" customHeight="1" x14ac:dyDescent="0.2">
      <c r="A45" s="118" t="s">
        <v>113</v>
      </c>
      <c r="B45" s="122" t="s">
        <v>116</v>
      </c>
      <c r="C45" s="113">
        <v>85.087884376529033</v>
      </c>
      <c r="D45" s="115">
        <v>22607</v>
      </c>
      <c r="E45" s="114">
        <v>23253</v>
      </c>
      <c r="F45" s="114">
        <v>23380</v>
      </c>
      <c r="G45" s="114">
        <v>23857</v>
      </c>
      <c r="H45" s="140">
        <v>23535</v>
      </c>
      <c r="I45" s="115">
        <v>-928</v>
      </c>
      <c r="J45" s="116">
        <v>-3.9430635224134267</v>
      </c>
    </row>
    <row r="46" spans="1:10" s="110" customFormat="1" ht="13.5" customHeight="1" x14ac:dyDescent="0.2">
      <c r="A46" s="118"/>
      <c r="B46" s="119" t="s">
        <v>117</v>
      </c>
      <c r="C46" s="113">
        <v>14.29109112123151</v>
      </c>
      <c r="D46" s="115">
        <v>3797</v>
      </c>
      <c r="E46" s="114">
        <v>3986</v>
      </c>
      <c r="F46" s="114">
        <v>3953</v>
      </c>
      <c r="G46" s="114">
        <v>4085</v>
      </c>
      <c r="H46" s="140">
        <v>4073</v>
      </c>
      <c r="I46" s="115">
        <v>-276</v>
      </c>
      <c r="J46" s="116">
        <v>-6.7763319420574515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19835</v>
      </c>
      <c r="E48" s="114">
        <v>20584</v>
      </c>
      <c r="F48" s="114">
        <v>20563</v>
      </c>
      <c r="G48" s="114">
        <v>20023</v>
      </c>
      <c r="H48" s="140">
        <v>19769</v>
      </c>
      <c r="I48" s="115">
        <v>66</v>
      </c>
      <c r="J48" s="116">
        <v>0.33385603723000656</v>
      </c>
    </row>
    <row r="49" spans="1:12" s="110" customFormat="1" ht="13.5" customHeight="1" x14ac:dyDescent="0.2">
      <c r="A49" s="118" t="s">
        <v>105</v>
      </c>
      <c r="B49" s="119" t="s">
        <v>106</v>
      </c>
      <c r="C49" s="113">
        <v>43.584572724981093</v>
      </c>
      <c r="D49" s="115">
        <v>8645</v>
      </c>
      <c r="E49" s="114">
        <v>8904</v>
      </c>
      <c r="F49" s="114">
        <v>8958</v>
      </c>
      <c r="G49" s="114">
        <v>8678</v>
      </c>
      <c r="H49" s="140">
        <v>8537</v>
      </c>
      <c r="I49" s="115">
        <v>108</v>
      </c>
      <c r="J49" s="116">
        <v>1.2650814103314982</v>
      </c>
    </row>
    <row r="50" spans="1:12" s="110" customFormat="1" ht="13.5" customHeight="1" x14ac:dyDescent="0.2">
      <c r="A50" s="120"/>
      <c r="B50" s="119" t="s">
        <v>107</v>
      </c>
      <c r="C50" s="113">
        <v>56.415427275018907</v>
      </c>
      <c r="D50" s="115">
        <v>11190</v>
      </c>
      <c r="E50" s="114">
        <v>11680</v>
      </c>
      <c r="F50" s="114">
        <v>11605</v>
      </c>
      <c r="G50" s="114">
        <v>11345</v>
      </c>
      <c r="H50" s="140">
        <v>11232</v>
      </c>
      <c r="I50" s="115">
        <v>-42</v>
      </c>
      <c r="J50" s="116">
        <v>-0.37393162393162394</v>
      </c>
    </row>
    <row r="51" spans="1:12" s="110" customFormat="1" ht="13.5" customHeight="1" x14ac:dyDescent="0.2">
      <c r="A51" s="118" t="s">
        <v>105</v>
      </c>
      <c r="B51" s="121" t="s">
        <v>108</v>
      </c>
      <c r="C51" s="113">
        <v>11.41920846987648</v>
      </c>
      <c r="D51" s="115">
        <v>2265</v>
      </c>
      <c r="E51" s="114">
        <v>2482</v>
      </c>
      <c r="F51" s="114">
        <v>2533</v>
      </c>
      <c r="G51" s="114">
        <v>2272</v>
      </c>
      <c r="H51" s="140">
        <v>2237</v>
      </c>
      <c r="I51" s="115">
        <v>28</v>
      </c>
      <c r="J51" s="116">
        <v>1.2516763522574876</v>
      </c>
    </row>
    <row r="52" spans="1:12" s="110" customFormat="1" ht="13.5" customHeight="1" x14ac:dyDescent="0.2">
      <c r="A52" s="118"/>
      <c r="B52" s="121" t="s">
        <v>109</v>
      </c>
      <c r="C52" s="113">
        <v>69.100075623897155</v>
      </c>
      <c r="D52" s="115">
        <v>13706</v>
      </c>
      <c r="E52" s="114">
        <v>14178</v>
      </c>
      <c r="F52" s="114">
        <v>14122</v>
      </c>
      <c r="G52" s="114">
        <v>13983</v>
      </c>
      <c r="H52" s="140">
        <v>13873</v>
      </c>
      <c r="I52" s="115">
        <v>-167</v>
      </c>
      <c r="J52" s="116">
        <v>-1.2037771210264543</v>
      </c>
    </row>
    <row r="53" spans="1:12" s="110" customFormat="1" ht="13.5" customHeight="1" x14ac:dyDescent="0.2">
      <c r="A53" s="118"/>
      <c r="B53" s="121" t="s">
        <v>110</v>
      </c>
      <c r="C53" s="113">
        <v>18.361482228384169</v>
      </c>
      <c r="D53" s="115">
        <v>3642</v>
      </c>
      <c r="E53" s="114">
        <v>3699</v>
      </c>
      <c r="F53" s="114">
        <v>3687</v>
      </c>
      <c r="G53" s="114">
        <v>3558</v>
      </c>
      <c r="H53" s="140">
        <v>3470</v>
      </c>
      <c r="I53" s="115">
        <v>172</v>
      </c>
      <c r="J53" s="116">
        <v>4.956772334293948</v>
      </c>
    </row>
    <row r="54" spans="1:12" s="110" customFormat="1" ht="13.5" customHeight="1" x14ac:dyDescent="0.2">
      <c r="A54" s="120"/>
      <c r="B54" s="121" t="s">
        <v>111</v>
      </c>
      <c r="C54" s="113">
        <v>1.1141920846987647</v>
      </c>
      <c r="D54" s="115">
        <v>221</v>
      </c>
      <c r="E54" s="114">
        <v>225</v>
      </c>
      <c r="F54" s="114">
        <v>221</v>
      </c>
      <c r="G54" s="114">
        <v>210</v>
      </c>
      <c r="H54" s="140">
        <v>189</v>
      </c>
      <c r="I54" s="115">
        <v>32</v>
      </c>
      <c r="J54" s="116">
        <v>16.93121693121693</v>
      </c>
    </row>
    <row r="55" spans="1:12" s="110" customFormat="1" ht="13.5" customHeight="1" x14ac:dyDescent="0.2">
      <c r="A55" s="120"/>
      <c r="B55" s="121" t="s">
        <v>112</v>
      </c>
      <c r="C55" s="113">
        <v>0.29745399546256618</v>
      </c>
      <c r="D55" s="115">
        <v>59</v>
      </c>
      <c r="E55" s="114">
        <v>64</v>
      </c>
      <c r="F55" s="114">
        <v>66</v>
      </c>
      <c r="G55" s="114">
        <v>52</v>
      </c>
      <c r="H55" s="140">
        <v>40</v>
      </c>
      <c r="I55" s="115">
        <v>19</v>
      </c>
      <c r="J55" s="116">
        <v>47.5</v>
      </c>
    </row>
    <row r="56" spans="1:12" s="110" customFormat="1" ht="13.5" customHeight="1" x14ac:dyDescent="0.2">
      <c r="A56" s="118" t="s">
        <v>113</v>
      </c>
      <c r="B56" s="122" t="s">
        <v>116</v>
      </c>
      <c r="C56" s="113">
        <v>84.693723216536426</v>
      </c>
      <c r="D56" s="115">
        <v>16799</v>
      </c>
      <c r="E56" s="114">
        <v>17500</v>
      </c>
      <c r="F56" s="114">
        <v>17513</v>
      </c>
      <c r="G56" s="114">
        <v>17058</v>
      </c>
      <c r="H56" s="140">
        <v>16899</v>
      </c>
      <c r="I56" s="115">
        <v>-100</v>
      </c>
      <c r="J56" s="116">
        <v>-0.59175099118291019</v>
      </c>
    </row>
    <row r="57" spans="1:12" s="110" customFormat="1" ht="13.5" customHeight="1" x14ac:dyDescent="0.2">
      <c r="A57" s="142"/>
      <c r="B57" s="124" t="s">
        <v>117</v>
      </c>
      <c r="C57" s="125">
        <v>15.301235190320142</v>
      </c>
      <c r="D57" s="143">
        <v>3035</v>
      </c>
      <c r="E57" s="144">
        <v>3083</v>
      </c>
      <c r="F57" s="144">
        <v>3050</v>
      </c>
      <c r="G57" s="144">
        <v>2964</v>
      </c>
      <c r="H57" s="145">
        <v>2869</v>
      </c>
      <c r="I57" s="143">
        <v>166</v>
      </c>
      <c r="J57" s="146">
        <v>5.7859881491808993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179269</v>
      </c>
      <c r="E12" s="236">
        <v>178690</v>
      </c>
      <c r="F12" s="114">
        <v>179155</v>
      </c>
      <c r="G12" s="114">
        <v>176587</v>
      </c>
      <c r="H12" s="140">
        <v>176402</v>
      </c>
      <c r="I12" s="115">
        <v>2867</v>
      </c>
      <c r="J12" s="116">
        <v>1.6252650196709788</v>
      </c>
    </row>
    <row r="13" spans="1:15" s="110" customFormat="1" ht="12" customHeight="1" x14ac:dyDescent="0.2">
      <c r="A13" s="118" t="s">
        <v>105</v>
      </c>
      <c r="B13" s="119" t="s">
        <v>106</v>
      </c>
      <c r="C13" s="113">
        <v>55.11549682320981</v>
      </c>
      <c r="D13" s="115">
        <v>98805</v>
      </c>
      <c r="E13" s="114">
        <v>98535</v>
      </c>
      <c r="F13" s="114">
        <v>99106</v>
      </c>
      <c r="G13" s="114">
        <v>97585</v>
      </c>
      <c r="H13" s="140">
        <v>97641</v>
      </c>
      <c r="I13" s="115">
        <v>1164</v>
      </c>
      <c r="J13" s="116">
        <v>1.1921221617967861</v>
      </c>
    </row>
    <row r="14" spans="1:15" s="110" customFormat="1" ht="12" customHeight="1" x14ac:dyDescent="0.2">
      <c r="A14" s="118"/>
      <c r="B14" s="119" t="s">
        <v>107</v>
      </c>
      <c r="C14" s="113">
        <v>44.88450317679019</v>
      </c>
      <c r="D14" s="115">
        <v>80464</v>
      </c>
      <c r="E14" s="114">
        <v>80155</v>
      </c>
      <c r="F14" s="114">
        <v>80049</v>
      </c>
      <c r="G14" s="114">
        <v>79002</v>
      </c>
      <c r="H14" s="140">
        <v>78761</v>
      </c>
      <c r="I14" s="115">
        <v>1703</v>
      </c>
      <c r="J14" s="116">
        <v>2.1622376556925382</v>
      </c>
    </row>
    <row r="15" spans="1:15" s="110" customFormat="1" ht="12" customHeight="1" x14ac:dyDescent="0.2">
      <c r="A15" s="118" t="s">
        <v>105</v>
      </c>
      <c r="B15" s="121" t="s">
        <v>108</v>
      </c>
      <c r="C15" s="113">
        <v>9.8477706686599475</v>
      </c>
      <c r="D15" s="115">
        <v>17654</v>
      </c>
      <c r="E15" s="114">
        <v>18124</v>
      </c>
      <c r="F15" s="114">
        <v>18431</v>
      </c>
      <c r="G15" s="114">
        <v>17172</v>
      </c>
      <c r="H15" s="140">
        <v>17623</v>
      </c>
      <c r="I15" s="115">
        <v>31</v>
      </c>
      <c r="J15" s="116">
        <v>0.1759064858423651</v>
      </c>
    </row>
    <row r="16" spans="1:15" s="110" customFormat="1" ht="12" customHeight="1" x14ac:dyDescent="0.2">
      <c r="A16" s="118"/>
      <c r="B16" s="121" t="s">
        <v>109</v>
      </c>
      <c r="C16" s="113">
        <v>68.687837830299713</v>
      </c>
      <c r="D16" s="115">
        <v>123136</v>
      </c>
      <c r="E16" s="114">
        <v>122711</v>
      </c>
      <c r="F16" s="114">
        <v>123356</v>
      </c>
      <c r="G16" s="114">
        <v>122801</v>
      </c>
      <c r="H16" s="140">
        <v>122905</v>
      </c>
      <c r="I16" s="115">
        <v>231</v>
      </c>
      <c r="J16" s="116">
        <v>0.18795004271591881</v>
      </c>
    </row>
    <row r="17" spans="1:10" s="110" customFormat="1" ht="12" customHeight="1" x14ac:dyDescent="0.2">
      <c r="A17" s="118"/>
      <c r="B17" s="121" t="s">
        <v>110</v>
      </c>
      <c r="C17" s="113">
        <v>20.309702179406369</v>
      </c>
      <c r="D17" s="115">
        <v>36409</v>
      </c>
      <c r="E17" s="114">
        <v>35839</v>
      </c>
      <c r="F17" s="114">
        <v>35336</v>
      </c>
      <c r="G17" s="114">
        <v>34627</v>
      </c>
      <c r="H17" s="140">
        <v>33982</v>
      </c>
      <c r="I17" s="115">
        <v>2427</v>
      </c>
      <c r="J17" s="116">
        <v>7.1420163616032015</v>
      </c>
    </row>
    <row r="18" spans="1:10" s="110" customFormat="1" ht="12" customHeight="1" x14ac:dyDescent="0.2">
      <c r="A18" s="120"/>
      <c r="B18" s="121" t="s">
        <v>111</v>
      </c>
      <c r="C18" s="113">
        <v>1.1541315007056434</v>
      </c>
      <c r="D18" s="115">
        <v>2069</v>
      </c>
      <c r="E18" s="114">
        <v>2016</v>
      </c>
      <c r="F18" s="114">
        <v>2032</v>
      </c>
      <c r="G18" s="114">
        <v>1987</v>
      </c>
      <c r="H18" s="140">
        <v>1892</v>
      </c>
      <c r="I18" s="115">
        <v>177</v>
      </c>
      <c r="J18" s="116">
        <v>9.3551797040169138</v>
      </c>
    </row>
    <row r="19" spans="1:10" s="110" customFormat="1" ht="12" customHeight="1" x14ac:dyDescent="0.2">
      <c r="A19" s="120"/>
      <c r="B19" s="121" t="s">
        <v>112</v>
      </c>
      <c r="C19" s="113">
        <v>0.32967216864042304</v>
      </c>
      <c r="D19" s="115">
        <v>591</v>
      </c>
      <c r="E19" s="114">
        <v>520</v>
      </c>
      <c r="F19" s="114">
        <v>595</v>
      </c>
      <c r="G19" s="114">
        <v>511</v>
      </c>
      <c r="H19" s="140">
        <v>494</v>
      </c>
      <c r="I19" s="115">
        <v>97</v>
      </c>
      <c r="J19" s="116">
        <v>19.635627530364374</v>
      </c>
    </row>
    <row r="20" spans="1:10" s="110" customFormat="1" ht="12" customHeight="1" x14ac:dyDescent="0.2">
      <c r="A20" s="118" t="s">
        <v>113</v>
      </c>
      <c r="B20" s="119" t="s">
        <v>181</v>
      </c>
      <c r="C20" s="113">
        <v>71.478615934712636</v>
      </c>
      <c r="D20" s="115">
        <v>128139</v>
      </c>
      <c r="E20" s="114">
        <v>127862</v>
      </c>
      <c r="F20" s="114">
        <v>128494</v>
      </c>
      <c r="G20" s="114">
        <v>126335</v>
      </c>
      <c r="H20" s="140">
        <v>126735</v>
      </c>
      <c r="I20" s="115">
        <v>1404</v>
      </c>
      <c r="J20" s="116">
        <v>1.1078234110545626</v>
      </c>
    </row>
    <row r="21" spans="1:10" s="110" customFormat="1" ht="12" customHeight="1" x14ac:dyDescent="0.2">
      <c r="A21" s="118"/>
      <c r="B21" s="119" t="s">
        <v>182</v>
      </c>
      <c r="C21" s="113">
        <v>28.521384065287361</v>
      </c>
      <c r="D21" s="115">
        <v>51130</v>
      </c>
      <c r="E21" s="114">
        <v>50828</v>
      </c>
      <c r="F21" s="114">
        <v>50661</v>
      </c>
      <c r="G21" s="114">
        <v>50252</v>
      </c>
      <c r="H21" s="140">
        <v>49667</v>
      </c>
      <c r="I21" s="115">
        <v>1463</v>
      </c>
      <c r="J21" s="116">
        <v>2.9456178146455394</v>
      </c>
    </row>
    <row r="22" spans="1:10" s="110" customFormat="1" ht="12" customHeight="1" x14ac:dyDescent="0.2">
      <c r="A22" s="118" t="s">
        <v>113</v>
      </c>
      <c r="B22" s="119" t="s">
        <v>116</v>
      </c>
      <c r="C22" s="113">
        <v>83.940893294434616</v>
      </c>
      <c r="D22" s="115">
        <v>150480</v>
      </c>
      <c r="E22" s="114">
        <v>150684</v>
      </c>
      <c r="F22" s="114">
        <v>150850</v>
      </c>
      <c r="G22" s="114">
        <v>148776</v>
      </c>
      <c r="H22" s="140">
        <v>149078</v>
      </c>
      <c r="I22" s="115">
        <v>1402</v>
      </c>
      <c r="J22" s="116">
        <v>0.9404472826305692</v>
      </c>
    </row>
    <row r="23" spans="1:10" s="110" customFormat="1" ht="12" customHeight="1" x14ac:dyDescent="0.2">
      <c r="A23" s="118"/>
      <c r="B23" s="119" t="s">
        <v>117</v>
      </c>
      <c r="C23" s="113">
        <v>16.012249747586029</v>
      </c>
      <c r="D23" s="115">
        <v>28705</v>
      </c>
      <c r="E23" s="114">
        <v>27925</v>
      </c>
      <c r="F23" s="114">
        <v>28224</v>
      </c>
      <c r="G23" s="114">
        <v>27722</v>
      </c>
      <c r="H23" s="140">
        <v>27237</v>
      </c>
      <c r="I23" s="115">
        <v>1468</v>
      </c>
      <c r="J23" s="116">
        <v>5.3897272093108635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226514</v>
      </c>
      <c r="E64" s="236">
        <v>226871</v>
      </c>
      <c r="F64" s="236">
        <v>227293</v>
      </c>
      <c r="G64" s="236">
        <v>224480</v>
      </c>
      <c r="H64" s="140">
        <v>224131</v>
      </c>
      <c r="I64" s="115">
        <v>2383</v>
      </c>
      <c r="J64" s="116">
        <v>1.063217493340948</v>
      </c>
    </row>
    <row r="65" spans="1:12" s="110" customFormat="1" ht="12" customHeight="1" x14ac:dyDescent="0.2">
      <c r="A65" s="118" t="s">
        <v>105</v>
      </c>
      <c r="B65" s="119" t="s">
        <v>106</v>
      </c>
      <c r="C65" s="113">
        <v>53.437756606655661</v>
      </c>
      <c r="D65" s="235">
        <v>121044</v>
      </c>
      <c r="E65" s="236">
        <v>121150</v>
      </c>
      <c r="F65" s="236">
        <v>121767</v>
      </c>
      <c r="G65" s="236">
        <v>120164</v>
      </c>
      <c r="H65" s="140">
        <v>119893</v>
      </c>
      <c r="I65" s="115">
        <v>1151</v>
      </c>
      <c r="J65" s="116">
        <v>0.96002268689581538</v>
      </c>
    </row>
    <row r="66" spans="1:12" s="110" customFormat="1" ht="12" customHeight="1" x14ac:dyDescent="0.2">
      <c r="A66" s="118"/>
      <c r="B66" s="119" t="s">
        <v>107</v>
      </c>
      <c r="C66" s="113">
        <v>46.562243393344339</v>
      </c>
      <c r="D66" s="235">
        <v>105470</v>
      </c>
      <c r="E66" s="236">
        <v>105721</v>
      </c>
      <c r="F66" s="236">
        <v>105526</v>
      </c>
      <c r="G66" s="236">
        <v>104316</v>
      </c>
      <c r="H66" s="140">
        <v>104238</v>
      </c>
      <c r="I66" s="115">
        <v>1232</v>
      </c>
      <c r="J66" s="116">
        <v>1.181910627602218</v>
      </c>
    </row>
    <row r="67" spans="1:12" s="110" customFormat="1" ht="12" customHeight="1" x14ac:dyDescent="0.2">
      <c r="A67" s="118" t="s">
        <v>105</v>
      </c>
      <c r="B67" s="121" t="s">
        <v>108</v>
      </c>
      <c r="C67" s="113">
        <v>9.6219218238166295</v>
      </c>
      <c r="D67" s="235">
        <v>21795</v>
      </c>
      <c r="E67" s="236">
        <v>22603</v>
      </c>
      <c r="F67" s="236">
        <v>22830</v>
      </c>
      <c r="G67" s="236">
        <v>21239</v>
      </c>
      <c r="H67" s="140">
        <v>21900</v>
      </c>
      <c r="I67" s="115">
        <v>-105</v>
      </c>
      <c r="J67" s="116">
        <v>-0.47945205479452052</v>
      </c>
    </row>
    <row r="68" spans="1:12" s="110" customFormat="1" ht="12" customHeight="1" x14ac:dyDescent="0.2">
      <c r="A68" s="118"/>
      <c r="B68" s="121" t="s">
        <v>109</v>
      </c>
      <c r="C68" s="113">
        <v>68.109255940030195</v>
      </c>
      <c r="D68" s="235">
        <v>154277</v>
      </c>
      <c r="E68" s="236">
        <v>154353</v>
      </c>
      <c r="F68" s="236">
        <v>155066</v>
      </c>
      <c r="G68" s="236">
        <v>154616</v>
      </c>
      <c r="H68" s="140">
        <v>154578</v>
      </c>
      <c r="I68" s="115">
        <v>-301</v>
      </c>
      <c r="J68" s="116">
        <v>-0.19472369936213432</v>
      </c>
    </row>
    <row r="69" spans="1:12" s="110" customFormat="1" ht="12" customHeight="1" x14ac:dyDescent="0.2">
      <c r="A69" s="118"/>
      <c r="B69" s="121" t="s">
        <v>110</v>
      </c>
      <c r="C69" s="113">
        <v>21.059625453614345</v>
      </c>
      <c r="D69" s="235">
        <v>47703</v>
      </c>
      <c r="E69" s="236">
        <v>47247</v>
      </c>
      <c r="F69" s="236">
        <v>46748</v>
      </c>
      <c r="G69" s="236">
        <v>46036</v>
      </c>
      <c r="H69" s="140">
        <v>45191</v>
      </c>
      <c r="I69" s="115">
        <v>2512</v>
      </c>
      <c r="J69" s="116">
        <v>5.5586289305392667</v>
      </c>
    </row>
    <row r="70" spans="1:12" s="110" customFormat="1" ht="12" customHeight="1" x14ac:dyDescent="0.2">
      <c r="A70" s="120"/>
      <c r="B70" s="121" t="s">
        <v>111</v>
      </c>
      <c r="C70" s="113">
        <v>1.2087553087226397</v>
      </c>
      <c r="D70" s="235">
        <v>2738</v>
      </c>
      <c r="E70" s="236">
        <v>2668</v>
      </c>
      <c r="F70" s="236">
        <v>2649</v>
      </c>
      <c r="G70" s="236">
        <v>2589</v>
      </c>
      <c r="H70" s="140">
        <v>2462</v>
      </c>
      <c r="I70" s="115">
        <v>276</v>
      </c>
      <c r="J70" s="116">
        <v>11.210398050365557</v>
      </c>
    </row>
    <row r="71" spans="1:12" s="110" customFormat="1" ht="12" customHeight="1" x14ac:dyDescent="0.2">
      <c r="A71" s="120"/>
      <c r="B71" s="121" t="s">
        <v>112</v>
      </c>
      <c r="C71" s="113">
        <v>0.36024263400937689</v>
      </c>
      <c r="D71" s="235">
        <v>816</v>
      </c>
      <c r="E71" s="236">
        <v>729</v>
      </c>
      <c r="F71" s="236">
        <v>815</v>
      </c>
      <c r="G71" s="236">
        <v>706</v>
      </c>
      <c r="H71" s="140">
        <v>649</v>
      </c>
      <c r="I71" s="115">
        <v>167</v>
      </c>
      <c r="J71" s="116">
        <v>25.731895223420647</v>
      </c>
    </row>
    <row r="72" spans="1:12" s="110" customFormat="1" ht="12" customHeight="1" x14ac:dyDescent="0.2">
      <c r="A72" s="118" t="s">
        <v>113</v>
      </c>
      <c r="B72" s="119" t="s">
        <v>181</v>
      </c>
      <c r="C72" s="113">
        <v>71.752297871213258</v>
      </c>
      <c r="D72" s="235">
        <v>162529</v>
      </c>
      <c r="E72" s="236">
        <v>162782</v>
      </c>
      <c r="F72" s="236">
        <v>163703</v>
      </c>
      <c r="G72" s="236">
        <v>161402</v>
      </c>
      <c r="H72" s="140">
        <v>161568</v>
      </c>
      <c r="I72" s="115">
        <v>961</v>
      </c>
      <c r="J72" s="116">
        <v>0.59479599920776394</v>
      </c>
    </row>
    <row r="73" spans="1:12" s="110" customFormat="1" ht="12" customHeight="1" x14ac:dyDescent="0.2">
      <c r="A73" s="118"/>
      <c r="B73" s="119" t="s">
        <v>182</v>
      </c>
      <c r="C73" s="113">
        <v>28.247702128786742</v>
      </c>
      <c r="D73" s="115">
        <v>63985</v>
      </c>
      <c r="E73" s="114">
        <v>64089</v>
      </c>
      <c r="F73" s="114">
        <v>63590</v>
      </c>
      <c r="G73" s="114">
        <v>63078</v>
      </c>
      <c r="H73" s="140">
        <v>62563</v>
      </c>
      <c r="I73" s="115">
        <v>1422</v>
      </c>
      <c r="J73" s="116">
        <v>2.2729089078209164</v>
      </c>
    </row>
    <row r="74" spans="1:12" s="110" customFormat="1" ht="12" customHeight="1" x14ac:dyDescent="0.2">
      <c r="A74" s="118" t="s">
        <v>113</v>
      </c>
      <c r="B74" s="119" t="s">
        <v>116</v>
      </c>
      <c r="C74" s="113">
        <v>85.978350124054145</v>
      </c>
      <c r="D74" s="115">
        <v>194753</v>
      </c>
      <c r="E74" s="114">
        <v>195663</v>
      </c>
      <c r="F74" s="114">
        <v>196069</v>
      </c>
      <c r="G74" s="114">
        <v>193874</v>
      </c>
      <c r="H74" s="140">
        <v>194143</v>
      </c>
      <c r="I74" s="115">
        <v>610</v>
      </c>
      <c r="J74" s="116">
        <v>0.31420138763694805</v>
      </c>
    </row>
    <row r="75" spans="1:12" s="110" customFormat="1" ht="12" customHeight="1" x14ac:dyDescent="0.2">
      <c r="A75" s="142"/>
      <c r="B75" s="124" t="s">
        <v>117</v>
      </c>
      <c r="C75" s="125">
        <v>13.982800180121316</v>
      </c>
      <c r="D75" s="143">
        <v>31673</v>
      </c>
      <c r="E75" s="144">
        <v>31122</v>
      </c>
      <c r="F75" s="144">
        <v>31139</v>
      </c>
      <c r="G75" s="144">
        <v>30515</v>
      </c>
      <c r="H75" s="145">
        <v>29899</v>
      </c>
      <c r="I75" s="143">
        <v>1774</v>
      </c>
      <c r="J75" s="146">
        <v>5.9333088063145922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179269</v>
      </c>
      <c r="G11" s="114">
        <v>178690</v>
      </c>
      <c r="H11" s="114">
        <v>179155</v>
      </c>
      <c r="I11" s="114">
        <v>176587</v>
      </c>
      <c r="J11" s="140">
        <v>176402</v>
      </c>
      <c r="K11" s="114">
        <v>2867</v>
      </c>
      <c r="L11" s="116">
        <v>1.6252650196709788</v>
      </c>
    </row>
    <row r="12" spans="1:17" s="110" customFormat="1" ht="24.95" customHeight="1" x14ac:dyDescent="0.2">
      <c r="A12" s="604" t="s">
        <v>185</v>
      </c>
      <c r="B12" s="605"/>
      <c r="C12" s="605"/>
      <c r="D12" s="606"/>
      <c r="E12" s="113">
        <v>55.11549682320981</v>
      </c>
      <c r="F12" s="115">
        <v>98805</v>
      </c>
      <c r="G12" s="114">
        <v>98535</v>
      </c>
      <c r="H12" s="114">
        <v>99106</v>
      </c>
      <c r="I12" s="114">
        <v>97585</v>
      </c>
      <c r="J12" s="140">
        <v>97641</v>
      </c>
      <c r="K12" s="114">
        <v>1164</v>
      </c>
      <c r="L12" s="116">
        <v>1.1921221617967861</v>
      </c>
    </row>
    <row r="13" spans="1:17" s="110" customFormat="1" ht="15" customHeight="1" x14ac:dyDescent="0.2">
      <c r="A13" s="120"/>
      <c r="B13" s="612" t="s">
        <v>107</v>
      </c>
      <c r="C13" s="612"/>
      <c r="E13" s="113">
        <v>44.88450317679019</v>
      </c>
      <c r="F13" s="115">
        <v>80464</v>
      </c>
      <c r="G13" s="114">
        <v>80155</v>
      </c>
      <c r="H13" s="114">
        <v>80049</v>
      </c>
      <c r="I13" s="114">
        <v>79002</v>
      </c>
      <c r="J13" s="140">
        <v>78761</v>
      </c>
      <c r="K13" s="114">
        <v>1703</v>
      </c>
      <c r="L13" s="116">
        <v>2.1622376556925382</v>
      </c>
    </row>
    <row r="14" spans="1:17" s="110" customFormat="1" ht="24.95" customHeight="1" x14ac:dyDescent="0.2">
      <c r="A14" s="604" t="s">
        <v>186</v>
      </c>
      <c r="B14" s="605"/>
      <c r="C14" s="605"/>
      <c r="D14" s="606"/>
      <c r="E14" s="113">
        <v>9.8477706686599475</v>
      </c>
      <c r="F14" s="115">
        <v>17654</v>
      </c>
      <c r="G14" s="114">
        <v>18124</v>
      </c>
      <c r="H14" s="114">
        <v>18431</v>
      </c>
      <c r="I14" s="114">
        <v>17172</v>
      </c>
      <c r="J14" s="140">
        <v>17623</v>
      </c>
      <c r="K14" s="114">
        <v>31</v>
      </c>
      <c r="L14" s="116">
        <v>0.1759064858423651</v>
      </c>
    </row>
    <row r="15" spans="1:17" s="110" customFormat="1" ht="15" customHeight="1" x14ac:dyDescent="0.2">
      <c r="A15" s="120"/>
      <c r="B15" s="119"/>
      <c r="C15" s="258" t="s">
        <v>106</v>
      </c>
      <c r="E15" s="113">
        <v>56.904950719383706</v>
      </c>
      <c r="F15" s="115">
        <v>10046</v>
      </c>
      <c r="G15" s="114">
        <v>10318</v>
      </c>
      <c r="H15" s="114">
        <v>10580</v>
      </c>
      <c r="I15" s="114">
        <v>9803</v>
      </c>
      <c r="J15" s="140">
        <v>10129</v>
      </c>
      <c r="K15" s="114">
        <v>-83</v>
      </c>
      <c r="L15" s="116">
        <v>-0.81942936124000398</v>
      </c>
    </row>
    <row r="16" spans="1:17" s="110" customFormat="1" ht="15" customHeight="1" x14ac:dyDescent="0.2">
      <c r="A16" s="120"/>
      <c r="B16" s="119"/>
      <c r="C16" s="258" t="s">
        <v>107</v>
      </c>
      <c r="E16" s="113">
        <v>43.095049280616294</v>
      </c>
      <c r="F16" s="115">
        <v>7608</v>
      </c>
      <c r="G16" s="114">
        <v>7806</v>
      </c>
      <c r="H16" s="114">
        <v>7851</v>
      </c>
      <c r="I16" s="114">
        <v>7369</v>
      </c>
      <c r="J16" s="140">
        <v>7494</v>
      </c>
      <c r="K16" s="114">
        <v>114</v>
      </c>
      <c r="L16" s="116">
        <v>1.521216973578863</v>
      </c>
    </row>
    <row r="17" spans="1:12" s="110" customFormat="1" ht="15" customHeight="1" x14ac:dyDescent="0.2">
      <c r="A17" s="120"/>
      <c r="B17" s="121" t="s">
        <v>109</v>
      </c>
      <c r="C17" s="258"/>
      <c r="E17" s="113">
        <v>68.687837830299713</v>
      </c>
      <c r="F17" s="115">
        <v>123136</v>
      </c>
      <c r="G17" s="114">
        <v>122711</v>
      </c>
      <c r="H17" s="114">
        <v>123356</v>
      </c>
      <c r="I17" s="114">
        <v>122801</v>
      </c>
      <c r="J17" s="140">
        <v>122905</v>
      </c>
      <c r="K17" s="114">
        <v>231</v>
      </c>
      <c r="L17" s="116">
        <v>0.18795004271591881</v>
      </c>
    </row>
    <row r="18" spans="1:12" s="110" customFormat="1" ht="15" customHeight="1" x14ac:dyDescent="0.2">
      <c r="A18" s="120"/>
      <c r="B18" s="119"/>
      <c r="C18" s="258" t="s">
        <v>106</v>
      </c>
      <c r="E18" s="113">
        <v>55.148778586278588</v>
      </c>
      <c r="F18" s="115">
        <v>67908</v>
      </c>
      <c r="G18" s="114">
        <v>67666</v>
      </c>
      <c r="H18" s="114">
        <v>68224</v>
      </c>
      <c r="I18" s="114">
        <v>67922</v>
      </c>
      <c r="J18" s="140">
        <v>68025</v>
      </c>
      <c r="K18" s="114">
        <v>-117</v>
      </c>
      <c r="L18" s="116">
        <v>-0.17199558985667035</v>
      </c>
    </row>
    <row r="19" spans="1:12" s="110" customFormat="1" ht="15" customHeight="1" x14ac:dyDescent="0.2">
      <c r="A19" s="120"/>
      <c r="B19" s="119"/>
      <c r="C19" s="258" t="s">
        <v>107</v>
      </c>
      <c r="E19" s="113">
        <v>44.851221413721412</v>
      </c>
      <c r="F19" s="115">
        <v>55228</v>
      </c>
      <c r="G19" s="114">
        <v>55045</v>
      </c>
      <c r="H19" s="114">
        <v>55132</v>
      </c>
      <c r="I19" s="114">
        <v>54879</v>
      </c>
      <c r="J19" s="140">
        <v>54880</v>
      </c>
      <c r="K19" s="114">
        <v>348</v>
      </c>
      <c r="L19" s="116">
        <v>0.63411078717201164</v>
      </c>
    </row>
    <row r="20" spans="1:12" s="110" customFormat="1" ht="15" customHeight="1" x14ac:dyDescent="0.2">
      <c r="A20" s="120"/>
      <c r="B20" s="121" t="s">
        <v>110</v>
      </c>
      <c r="C20" s="258"/>
      <c r="E20" s="113">
        <v>20.309702179406369</v>
      </c>
      <c r="F20" s="115">
        <v>36409</v>
      </c>
      <c r="G20" s="114">
        <v>35839</v>
      </c>
      <c r="H20" s="114">
        <v>35336</v>
      </c>
      <c r="I20" s="114">
        <v>34627</v>
      </c>
      <c r="J20" s="140">
        <v>33982</v>
      </c>
      <c r="K20" s="114">
        <v>2427</v>
      </c>
      <c r="L20" s="116">
        <v>7.1420163616032015</v>
      </c>
    </row>
    <row r="21" spans="1:12" s="110" customFormat="1" ht="15" customHeight="1" x14ac:dyDescent="0.2">
      <c r="A21" s="120"/>
      <c r="B21" s="119"/>
      <c r="C21" s="258" t="s">
        <v>106</v>
      </c>
      <c r="E21" s="113">
        <v>53.915240737180369</v>
      </c>
      <c r="F21" s="115">
        <v>19630</v>
      </c>
      <c r="G21" s="114">
        <v>19353</v>
      </c>
      <c r="H21" s="114">
        <v>19094</v>
      </c>
      <c r="I21" s="114">
        <v>18697</v>
      </c>
      <c r="J21" s="140">
        <v>18372</v>
      </c>
      <c r="K21" s="114">
        <v>1258</v>
      </c>
      <c r="L21" s="116">
        <v>6.8473764424123669</v>
      </c>
    </row>
    <row r="22" spans="1:12" s="110" customFormat="1" ht="15" customHeight="1" x14ac:dyDescent="0.2">
      <c r="A22" s="120"/>
      <c r="B22" s="119"/>
      <c r="C22" s="258" t="s">
        <v>107</v>
      </c>
      <c r="E22" s="113">
        <v>46.084759262819631</v>
      </c>
      <c r="F22" s="115">
        <v>16779</v>
      </c>
      <c r="G22" s="114">
        <v>16486</v>
      </c>
      <c r="H22" s="114">
        <v>16242</v>
      </c>
      <c r="I22" s="114">
        <v>15930</v>
      </c>
      <c r="J22" s="140">
        <v>15610</v>
      </c>
      <c r="K22" s="114">
        <v>1169</v>
      </c>
      <c r="L22" s="116">
        <v>7.4887892376681613</v>
      </c>
    </row>
    <row r="23" spans="1:12" s="110" customFormat="1" ht="15" customHeight="1" x14ac:dyDescent="0.2">
      <c r="A23" s="120"/>
      <c r="B23" s="121" t="s">
        <v>111</v>
      </c>
      <c r="C23" s="258"/>
      <c r="E23" s="113">
        <v>1.1541315007056434</v>
      </c>
      <c r="F23" s="115">
        <v>2069</v>
      </c>
      <c r="G23" s="114">
        <v>2016</v>
      </c>
      <c r="H23" s="114">
        <v>2032</v>
      </c>
      <c r="I23" s="114">
        <v>1987</v>
      </c>
      <c r="J23" s="140">
        <v>1892</v>
      </c>
      <c r="K23" s="114">
        <v>177</v>
      </c>
      <c r="L23" s="116">
        <v>9.3551797040169138</v>
      </c>
    </row>
    <row r="24" spans="1:12" s="110" customFormat="1" ht="15" customHeight="1" x14ac:dyDescent="0.2">
      <c r="A24" s="120"/>
      <c r="B24" s="119"/>
      <c r="C24" s="258" t="s">
        <v>106</v>
      </c>
      <c r="E24" s="113">
        <v>58.965683905268243</v>
      </c>
      <c r="F24" s="115">
        <v>1220</v>
      </c>
      <c r="G24" s="114">
        <v>1198</v>
      </c>
      <c r="H24" s="114">
        <v>1208</v>
      </c>
      <c r="I24" s="114">
        <v>1163</v>
      </c>
      <c r="J24" s="140">
        <v>1115</v>
      </c>
      <c r="K24" s="114">
        <v>105</v>
      </c>
      <c r="L24" s="116">
        <v>9.4170403587443943</v>
      </c>
    </row>
    <row r="25" spans="1:12" s="110" customFormat="1" ht="15" customHeight="1" x14ac:dyDescent="0.2">
      <c r="A25" s="120"/>
      <c r="B25" s="119"/>
      <c r="C25" s="258" t="s">
        <v>107</v>
      </c>
      <c r="E25" s="113">
        <v>41.034316094731757</v>
      </c>
      <c r="F25" s="115">
        <v>849</v>
      </c>
      <c r="G25" s="114">
        <v>818</v>
      </c>
      <c r="H25" s="114">
        <v>824</v>
      </c>
      <c r="I25" s="114">
        <v>824</v>
      </c>
      <c r="J25" s="140">
        <v>777</v>
      </c>
      <c r="K25" s="114">
        <v>72</v>
      </c>
      <c r="L25" s="116">
        <v>9.2664092664092657</v>
      </c>
    </row>
    <row r="26" spans="1:12" s="110" customFormat="1" ht="15" customHeight="1" x14ac:dyDescent="0.2">
      <c r="A26" s="120"/>
      <c r="C26" s="121" t="s">
        <v>187</v>
      </c>
      <c r="D26" s="110" t="s">
        <v>188</v>
      </c>
      <c r="E26" s="113">
        <v>0.32967216864042304</v>
      </c>
      <c r="F26" s="115">
        <v>591</v>
      </c>
      <c r="G26" s="114">
        <v>520</v>
      </c>
      <c r="H26" s="114">
        <v>595</v>
      </c>
      <c r="I26" s="114">
        <v>511</v>
      </c>
      <c r="J26" s="140">
        <v>494</v>
      </c>
      <c r="K26" s="114">
        <v>97</v>
      </c>
      <c r="L26" s="116">
        <v>19.635627530364374</v>
      </c>
    </row>
    <row r="27" spans="1:12" s="110" customFormat="1" ht="15" customHeight="1" x14ac:dyDescent="0.2">
      <c r="A27" s="120"/>
      <c r="B27" s="119"/>
      <c r="D27" s="259" t="s">
        <v>106</v>
      </c>
      <c r="E27" s="113">
        <v>55.66835871404399</v>
      </c>
      <c r="F27" s="115">
        <v>329</v>
      </c>
      <c r="G27" s="114">
        <v>287</v>
      </c>
      <c r="H27" s="114">
        <v>319</v>
      </c>
      <c r="I27" s="114">
        <v>257</v>
      </c>
      <c r="J27" s="140">
        <v>246</v>
      </c>
      <c r="K27" s="114">
        <v>83</v>
      </c>
      <c r="L27" s="116">
        <v>33.739837398373986</v>
      </c>
    </row>
    <row r="28" spans="1:12" s="110" customFormat="1" ht="15" customHeight="1" x14ac:dyDescent="0.2">
      <c r="A28" s="120"/>
      <c r="B28" s="119"/>
      <c r="D28" s="259" t="s">
        <v>107</v>
      </c>
      <c r="E28" s="113">
        <v>44.33164128595601</v>
      </c>
      <c r="F28" s="115">
        <v>262</v>
      </c>
      <c r="G28" s="114">
        <v>233</v>
      </c>
      <c r="H28" s="114">
        <v>276</v>
      </c>
      <c r="I28" s="114">
        <v>254</v>
      </c>
      <c r="J28" s="140">
        <v>248</v>
      </c>
      <c r="K28" s="114">
        <v>14</v>
      </c>
      <c r="L28" s="116">
        <v>5.645161290322581</v>
      </c>
    </row>
    <row r="29" spans="1:12" s="110" customFormat="1" ht="24.95" customHeight="1" x14ac:dyDescent="0.2">
      <c r="A29" s="604" t="s">
        <v>189</v>
      </c>
      <c r="B29" s="605"/>
      <c r="C29" s="605"/>
      <c r="D29" s="606"/>
      <c r="E29" s="113">
        <v>83.940893294434616</v>
      </c>
      <c r="F29" s="115">
        <v>150480</v>
      </c>
      <c r="G29" s="114">
        <v>150684</v>
      </c>
      <c r="H29" s="114">
        <v>150850</v>
      </c>
      <c r="I29" s="114">
        <v>148776</v>
      </c>
      <c r="J29" s="140">
        <v>149078</v>
      </c>
      <c r="K29" s="114">
        <v>1402</v>
      </c>
      <c r="L29" s="116">
        <v>0.9404472826305692</v>
      </c>
    </row>
    <row r="30" spans="1:12" s="110" customFormat="1" ht="15" customHeight="1" x14ac:dyDescent="0.2">
      <c r="A30" s="120"/>
      <c r="B30" s="119"/>
      <c r="C30" s="258" t="s">
        <v>106</v>
      </c>
      <c r="E30" s="113">
        <v>53.338649654439131</v>
      </c>
      <c r="F30" s="115">
        <v>80264</v>
      </c>
      <c r="G30" s="114">
        <v>80576</v>
      </c>
      <c r="H30" s="114">
        <v>80814</v>
      </c>
      <c r="I30" s="114">
        <v>79622</v>
      </c>
      <c r="J30" s="140">
        <v>79963</v>
      </c>
      <c r="K30" s="114">
        <v>301</v>
      </c>
      <c r="L30" s="116">
        <v>0.37642409614446681</v>
      </c>
    </row>
    <row r="31" spans="1:12" s="110" customFormat="1" ht="15" customHeight="1" x14ac:dyDescent="0.2">
      <c r="A31" s="120"/>
      <c r="B31" s="119"/>
      <c r="C31" s="258" t="s">
        <v>107</v>
      </c>
      <c r="E31" s="113">
        <v>46.661350345560869</v>
      </c>
      <c r="F31" s="115">
        <v>70216</v>
      </c>
      <c r="G31" s="114">
        <v>70108</v>
      </c>
      <c r="H31" s="114">
        <v>70036</v>
      </c>
      <c r="I31" s="114">
        <v>69154</v>
      </c>
      <c r="J31" s="140">
        <v>69115</v>
      </c>
      <c r="K31" s="114">
        <v>1101</v>
      </c>
      <c r="L31" s="116">
        <v>1.5929971786153512</v>
      </c>
    </row>
    <row r="32" spans="1:12" s="110" customFormat="1" ht="15" customHeight="1" x14ac:dyDescent="0.2">
      <c r="A32" s="120"/>
      <c r="B32" s="119" t="s">
        <v>117</v>
      </c>
      <c r="C32" s="258"/>
      <c r="E32" s="113">
        <v>16.012249747586029</v>
      </c>
      <c r="F32" s="115">
        <v>28705</v>
      </c>
      <c r="G32" s="114">
        <v>27925</v>
      </c>
      <c r="H32" s="114">
        <v>28224</v>
      </c>
      <c r="I32" s="114">
        <v>27722</v>
      </c>
      <c r="J32" s="140">
        <v>27237</v>
      </c>
      <c r="K32" s="114">
        <v>1468</v>
      </c>
      <c r="L32" s="116">
        <v>5.3897272093108635</v>
      </c>
    </row>
    <row r="33" spans="1:12" s="110" customFormat="1" ht="15" customHeight="1" x14ac:dyDescent="0.2">
      <c r="A33" s="120"/>
      <c r="B33" s="119"/>
      <c r="C33" s="258" t="s">
        <v>106</v>
      </c>
      <c r="E33" s="113">
        <v>64.410381466643443</v>
      </c>
      <c r="F33" s="115">
        <v>18489</v>
      </c>
      <c r="G33" s="114">
        <v>17907</v>
      </c>
      <c r="H33" s="114">
        <v>18243</v>
      </c>
      <c r="I33" s="114">
        <v>17904</v>
      </c>
      <c r="J33" s="140">
        <v>17624</v>
      </c>
      <c r="K33" s="114">
        <v>865</v>
      </c>
      <c r="L33" s="116">
        <v>4.9080798910576489</v>
      </c>
    </row>
    <row r="34" spans="1:12" s="110" customFormat="1" ht="15" customHeight="1" x14ac:dyDescent="0.2">
      <c r="A34" s="120"/>
      <c r="B34" s="119"/>
      <c r="C34" s="258" t="s">
        <v>107</v>
      </c>
      <c r="E34" s="113">
        <v>35.589618533356557</v>
      </c>
      <c r="F34" s="115">
        <v>10216</v>
      </c>
      <c r="G34" s="114">
        <v>10018</v>
      </c>
      <c r="H34" s="114">
        <v>9981</v>
      </c>
      <c r="I34" s="114">
        <v>9818</v>
      </c>
      <c r="J34" s="140">
        <v>9613</v>
      </c>
      <c r="K34" s="114">
        <v>603</v>
      </c>
      <c r="L34" s="116">
        <v>6.272755643399563</v>
      </c>
    </row>
    <row r="35" spans="1:12" s="110" customFormat="1" ht="24.95" customHeight="1" x14ac:dyDescent="0.2">
      <c r="A35" s="604" t="s">
        <v>190</v>
      </c>
      <c r="B35" s="605"/>
      <c r="C35" s="605"/>
      <c r="D35" s="606"/>
      <c r="E35" s="113">
        <v>71.478615934712636</v>
      </c>
      <c r="F35" s="115">
        <v>128139</v>
      </c>
      <c r="G35" s="114">
        <v>127862</v>
      </c>
      <c r="H35" s="114">
        <v>128494</v>
      </c>
      <c r="I35" s="114">
        <v>126335</v>
      </c>
      <c r="J35" s="140">
        <v>126735</v>
      </c>
      <c r="K35" s="114">
        <v>1404</v>
      </c>
      <c r="L35" s="116">
        <v>1.1078234110545626</v>
      </c>
    </row>
    <row r="36" spans="1:12" s="110" customFormat="1" ht="15" customHeight="1" x14ac:dyDescent="0.2">
      <c r="A36" s="120"/>
      <c r="B36" s="119"/>
      <c r="C36" s="258" t="s">
        <v>106</v>
      </c>
      <c r="E36" s="113">
        <v>68.797165578005135</v>
      </c>
      <c r="F36" s="115">
        <v>88156</v>
      </c>
      <c r="G36" s="114">
        <v>87924</v>
      </c>
      <c r="H36" s="114">
        <v>88486</v>
      </c>
      <c r="I36" s="114">
        <v>87106</v>
      </c>
      <c r="J36" s="140">
        <v>87378</v>
      </c>
      <c r="K36" s="114">
        <v>778</v>
      </c>
      <c r="L36" s="116">
        <v>0.89038430726269768</v>
      </c>
    </row>
    <row r="37" spans="1:12" s="110" customFormat="1" ht="15" customHeight="1" x14ac:dyDescent="0.2">
      <c r="A37" s="120"/>
      <c r="B37" s="119"/>
      <c r="C37" s="258" t="s">
        <v>107</v>
      </c>
      <c r="E37" s="113">
        <v>31.202834421994865</v>
      </c>
      <c r="F37" s="115">
        <v>39983</v>
      </c>
      <c r="G37" s="114">
        <v>39938</v>
      </c>
      <c r="H37" s="114">
        <v>40008</v>
      </c>
      <c r="I37" s="114">
        <v>39229</v>
      </c>
      <c r="J37" s="140">
        <v>39357</v>
      </c>
      <c r="K37" s="114">
        <v>626</v>
      </c>
      <c r="L37" s="116">
        <v>1.5905683868181009</v>
      </c>
    </row>
    <row r="38" spans="1:12" s="110" customFormat="1" ht="15" customHeight="1" x14ac:dyDescent="0.2">
      <c r="A38" s="120"/>
      <c r="B38" s="119" t="s">
        <v>182</v>
      </c>
      <c r="C38" s="258"/>
      <c r="E38" s="113">
        <v>28.521384065287361</v>
      </c>
      <c r="F38" s="115">
        <v>51130</v>
      </c>
      <c r="G38" s="114">
        <v>50828</v>
      </c>
      <c r="H38" s="114">
        <v>50661</v>
      </c>
      <c r="I38" s="114">
        <v>50252</v>
      </c>
      <c r="J38" s="140">
        <v>49667</v>
      </c>
      <c r="K38" s="114">
        <v>1463</v>
      </c>
      <c r="L38" s="116">
        <v>2.9456178146455394</v>
      </c>
    </row>
    <row r="39" spans="1:12" s="110" customFormat="1" ht="15" customHeight="1" x14ac:dyDescent="0.2">
      <c r="A39" s="120"/>
      <c r="B39" s="119"/>
      <c r="C39" s="258" t="s">
        <v>106</v>
      </c>
      <c r="E39" s="113">
        <v>20.827302953256407</v>
      </c>
      <c r="F39" s="115">
        <v>10649</v>
      </c>
      <c r="G39" s="114">
        <v>10611</v>
      </c>
      <c r="H39" s="114">
        <v>10620</v>
      </c>
      <c r="I39" s="114">
        <v>10479</v>
      </c>
      <c r="J39" s="140">
        <v>10263</v>
      </c>
      <c r="K39" s="114">
        <v>386</v>
      </c>
      <c r="L39" s="116">
        <v>3.7610835038487771</v>
      </c>
    </row>
    <row r="40" spans="1:12" s="110" customFormat="1" ht="15" customHeight="1" x14ac:dyDescent="0.2">
      <c r="A40" s="120"/>
      <c r="B40" s="119"/>
      <c r="C40" s="258" t="s">
        <v>107</v>
      </c>
      <c r="E40" s="113">
        <v>79.172697046743593</v>
      </c>
      <c r="F40" s="115">
        <v>40481</v>
      </c>
      <c r="G40" s="114">
        <v>40217</v>
      </c>
      <c r="H40" s="114">
        <v>40041</v>
      </c>
      <c r="I40" s="114">
        <v>39773</v>
      </c>
      <c r="J40" s="140">
        <v>39404</v>
      </c>
      <c r="K40" s="114">
        <v>1077</v>
      </c>
      <c r="L40" s="116">
        <v>2.7332250532940816</v>
      </c>
    </row>
    <row r="41" spans="1:12" s="110" customFormat="1" ht="24.75" customHeight="1" x14ac:dyDescent="0.2">
      <c r="A41" s="604" t="s">
        <v>518</v>
      </c>
      <c r="B41" s="605"/>
      <c r="C41" s="605"/>
      <c r="D41" s="606"/>
      <c r="E41" s="113">
        <v>4.3052619248168948</v>
      </c>
      <c r="F41" s="115">
        <v>7718</v>
      </c>
      <c r="G41" s="114">
        <v>8317</v>
      </c>
      <c r="H41" s="114">
        <v>8291</v>
      </c>
      <c r="I41" s="114">
        <v>7276</v>
      </c>
      <c r="J41" s="140">
        <v>7478</v>
      </c>
      <c r="K41" s="114">
        <v>240</v>
      </c>
      <c r="L41" s="116">
        <v>3.2094142818935545</v>
      </c>
    </row>
    <row r="42" spans="1:12" s="110" customFormat="1" ht="15" customHeight="1" x14ac:dyDescent="0.2">
      <c r="A42" s="120"/>
      <c r="B42" s="119"/>
      <c r="C42" s="258" t="s">
        <v>106</v>
      </c>
      <c r="E42" s="113">
        <v>57.851775071261983</v>
      </c>
      <c r="F42" s="115">
        <v>4465</v>
      </c>
      <c r="G42" s="114">
        <v>4925</v>
      </c>
      <c r="H42" s="114">
        <v>4943</v>
      </c>
      <c r="I42" s="114">
        <v>4214</v>
      </c>
      <c r="J42" s="140">
        <v>4375</v>
      </c>
      <c r="K42" s="114">
        <v>90</v>
      </c>
      <c r="L42" s="116">
        <v>2.0571428571428569</v>
      </c>
    </row>
    <row r="43" spans="1:12" s="110" customFormat="1" ht="15" customHeight="1" x14ac:dyDescent="0.2">
      <c r="A43" s="123"/>
      <c r="B43" s="124"/>
      <c r="C43" s="260" t="s">
        <v>107</v>
      </c>
      <c r="D43" s="261"/>
      <c r="E43" s="125">
        <v>42.148224928738017</v>
      </c>
      <c r="F43" s="143">
        <v>3253</v>
      </c>
      <c r="G43" s="144">
        <v>3392</v>
      </c>
      <c r="H43" s="144">
        <v>3348</v>
      </c>
      <c r="I43" s="144">
        <v>3062</v>
      </c>
      <c r="J43" s="145">
        <v>3103</v>
      </c>
      <c r="K43" s="144">
        <v>150</v>
      </c>
      <c r="L43" s="146">
        <v>4.8340315823396711</v>
      </c>
    </row>
    <row r="44" spans="1:12" s="110" customFormat="1" ht="45.75" customHeight="1" x14ac:dyDescent="0.2">
      <c r="A44" s="604" t="s">
        <v>191</v>
      </c>
      <c r="B44" s="605"/>
      <c r="C44" s="605"/>
      <c r="D44" s="606"/>
      <c r="E44" s="113">
        <v>0.71958899754000971</v>
      </c>
      <c r="F44" s="115">
        <v>1290</v>
      </c>
      <c r="G44" s="114">
        <v>1331</v>
      </c>
      <c r="H44" s="114">
        <v>1307</v>
      </c>
      <c r="I44" s="114">
        <v>1245</v>
      </c>
      <c r="J44" s="140">
        <v>1284</v>
      </c>
      <c r="K44" s="114">
        <v>6</v>
      </c>
      <c r="L44" s="116">
        <v>0.46728971962616822</v>
      </c>
    </row>
    <row r="45" spans="1:12" s="110" customFormat="1" ht="15" customHeight="1" x14ac:dyDescent="0.2">
      <c r="A45" s="120"/>
      <c r="B45" s="119"/>
      <c r="C45" s="258" t="s">
        <v>106</v>
      </c>
      <c r="E45" s="113">
        <v>65.038759689922486</v>
      </c>
      <c r="F45" s="115">
        <v>839</v>
      </c>
      <c r="G45" s="114">
        <v>869</v>
      </c>
      <c r="H45" s="114">
        <v>853</v>
      </c>
      <c r="I45" s="114">
        <v>796</v>
      </c>
      <c r="J45" s="140">
        <v>819</v>
      </c>
      <c r="K45" s="114">
        <v>20</v>
      </c>
      <c r="L45" s="116">
        <v>2.4420024420024422</v>
      </c>
    </row>
    <row r="46" spans="1:12" s="110" customFormat="1" ht="15" customHeight="1" x14ac:dyDescent="0.2">
      <c r="A46" s="123"/>
      <c r="B46" s="124"/>
      <c r="C46" s="260" t="s">
        <v>107</v>
      </c>
      <c r="D46" s="261"/>
      <c r="E46" s="125">
        <v>34.961240310077521</v>
      </c>
      <c r="F46" s="143">
        <v>451</v>
      </c>
      <c r="G46" s="144">
        <v>462</v>
      </c>
      <c r="H46" s="144">
        <v>454</v>
      </c>
      <c r="I46" s="144">
        <v>449</v>
      </c>
      <c r="J46" s="145">
        <v>465</v>
      </c>
      <c r="K46" s="144">
        <v>-14</v>
      </c>
      <c r="L46" s="146">
        <v>-3.010752688172043</v>
      </c>
    </row>
    <row r="47" spans="1:12" s="110" customFormat="1" ht="39" customHeight="1" x14ac:dyDescent="0.2">
      <c r="A47" s="604" t="s">
        <v>519</v>
      </c>
      <c r="B47" s="607"/>
      <c r="C47" s="607"/>
      <c r="D47" s="608"/>
      <c r="E47" s="113">
        <v>0.26273365724135239</v>
      </c>
      <c r="F47" s="115">
        <v>471</v>
      </c>
      <c r="G47" s="114">
        <v>495</v>
      </c>
      <c r="H47" s="114">
        <v>460</v>
      </c>
      <c r="I47" s="114">
        <v>426</v>
      </c>
      <c r="J47" s="140">
        <v>459</v>
      </c>
      <c r="K47" s="114">
        <v>12</v>
      </c>
      <c r="L47" s="116">
        <v>2.6143790849673203</v>
      </c>
    </row>
    <row r="48" spans="1:12" s="110" customFormat="1" ht="15" customHeight="1" x14ac:dyDescent="0.2">
      <c r="A48" s="120"/>
      <c r="B48" s="119"/>
      <c r="C48" s="258" t="s">
        <v>106</v>
      </c>
      <c r="E48" s="113">
        <v>34.394904458598724</v>
      </c>
      <c r="F48" s="115">
        <v>162</v>
      </c>
      <c r="G48" s="114">
        <v>174</v>
      </c>
      <c r="H48" s="114">
        <v>154</v>
      </c>
      <c r="I48" s="114">
        <v>160</v>
      </c>
      <c r="J48" s="140">
        <v>180</v>
      </c>
      <c r="K48" s="114">
        <v>-18</v>
      </c>
      <c r="L48" s="116">
        <v>-10</v>
      </c>
    </row>
    <row r="49" spans="1:12" s="110" customFormat="1" ht="15" customHeight="1" x14ac:dyDescent="0.2">
      <c r="A49" s="123"/>
      <c r="B49" s="124"/>
      <c r="C49" s="260" t="s">
        <v>107</v>
      </c>
      <c r="D49" s="261"/>
      <c r="E49" s="125">
        <v>65.605095541401269</v>
      </c>
      <c r="F49" s="143">
        <v>309</v>
      </c>
      <c r="G49" s="144">
        <v>321</v>
      </c>
      <c r="H49" s="144">
        <v>306</v>
      </c>
      <c r="I49" s="144">
        <v>266</v>
      </c>
      <c r="J49" s="145">
        <v>279</v>
      </c>
      <c r="K49" s="144">
        <v>30</v>
      </c>
      <c r="L49" s="146">
        <v>10.75268817204301</v>
      </c>
    </row>
    <row r="50" spans="1:12" s="110" customFormat="1" ht="24.95" customHeight="1" x14ac:dyDescent="0.2">
      <c r="A50" s="609" t="s">
        <v>192</v>
      </c>
      <c r="B50" s="610"/>
      <c r="C50" s="610"/>
      <c r="D50" s="611"/>
      <c r="E50" s="262">
        <v>13.008384048552733</v>
      </c>
      <c r="F50" s="263">
        <v>23320</v>
      </c>
      <c r="G50" s="264">
        <v>23858</v>
      </c>
      <c r="H50" s="264">
        <v>23990</v>
      </c>
      <c r="I50" s="264">
        <v>22543</v>
      </c>
      <c r="J50" s="265">
        <v>22855</v>
      </c>
      <c r="K50" s="263">
        <v>465</v>
      </c>
      <c r="L50" s="266">
        <v>2.0345657405381754</v>
      </c>
    </row>
    <row r="51" spans="1:12" s="110" customFormat="1" ht="15" customHeight="1" x14ac:dyDescent="0.2">
      <c r="A51" s="120"/>
      <c r="B51" s="119"/>
      <c r="C51" s="258" t="s">
        <v>106</v>
      </c>
      <c r="E51" s="113">
        <v>58.447684391080621</v>
      </c>
      <c r="F51" s="115">
        <v>13630</v>
      </c>
      <c r="G51" s="114">
        <v>13936</v>
      </c>
      <c r="H51" s="114">
        <v>14140</v>
      </c>
      <c r="I51" s="114">
        <v>13297</v>
      </c>
      <c r="J51" s="140">
        <v>13478</v>
      </c>
      <c r="K51" s="114">
        <v>152</v>
      </c>
      <c r="L51" s="116">
        <v>1.1277637631696098</v>
      </c>
    </row>
    <row r="52" spans="1:12" s="110" customFormat="1" ht="15" customHeight="1" x14ac:dyDescent="0.2">
      <c r="A52" s="120"/>
      <c r="B52" s="119"/>
      <c r="C52" s="258" t="s">
        <v>107</v>
      </c>
      <c r="E52" s="113">
        <v>41.552315608919379</v>
      </c>
      <c r="F52" s="115">
        <v>9690</v>
      </c>
      <c r="G52" s="114">
        <v>9922</v>
      </c>
      <c r="H52" s="114">
        <v>9850</v>
      </c>
      <c r="I52" s="114">
        <v>9246</v>
      </c>
      <c r="J52" s="140">
        <v>9377</v>
      </c>
      <c r="K52" s="114">
        <v>313</v>
      </c>
      <c r="L52" s="116">
        <v>3.3379545696917989</v>
      </c>
    </row>
    <row r="53" spans="1:12" s="110" customFormat="1" ht="15" customHeight="1" x14ac:dyDescent="0.2">
      <c r="A53" s="120"/>
      <c r="B53" s="119"/>
      <c r="C53" s="258" t="s">
        <v>187</v>
      </c>
      <c r="D53" s="110" t="s">
        <v>193</v>
      </c>
      <c r="E53" s="113">
        <v>22.80017152658662</v>
      </c>
      <c r="F53" s="115">
        <v>5317</v>
      </c>
      <c r="G53" s="114">
        <v>5993</v>
      </c>
      <c r="H53" s="114">
        <v>6014</v>
      </c>
      <c r="I53" s="114">
        <v>4628</v>
      </c>
      <c r="J53" s="140">
        <v>5021</v>
      </c>
      <c r="K53" s="114">
        <v>296</v>
      </c>
      <c r="L53" s="116">
        <v>5.8952399920334591</v>
      </c>
    </row>
    <row r="54" spans="1:12" s="110" customFormat="1" ht="15" customHeight="1" x14ac:dyDescent="0.2">
      <c r="A54" s="120"/>
      <c r="B54" s="119"/>
      <c r="D54" s="267" t="s">
        <v>194</v>
      </c>
      <c r="E54" s="113">
        <v>59.695316908030847</v>
      </c>
      <c r="F54" s="115">
        <v>3174</v>
      </c>
      <c r="G54" s="114">
        <v>3568</v>
      </c>
      <c r="H54" s="114">
        <v>3647</v>
      </c>
      <c r="I54" s="114">
        <v>2810</v>
      </c>
      <c r="J54" s="140">
        <v>3025</v>
      </c>
      <c r="K54" s="114">
        <v>149</v>
      </c>
      <c r="L54" s="116">
        <v>4.9256198347107434</v>
      </c>
    </row>
    <row r="55" spans="1:12" s="110" customFormat="1" ht="15" customHeight="1" x14ac:dyDescent="0.2">
      <c r="A55" s="120"/>
      <c r="B55" s="119"/>
      <c r="D55" s="267" t="s">
        <v>195</v>
      </c>
      <c r="E55" s="113">
        <v>40.304683091969153</v>
      </c>
      <c r="F55" s="115">
        <v>2143</v>
      </c>
      <c r="G55" s="114">
        <v>2425</v>
      </c>
      <c r="H55" s="114">
        <v>2367</v>
      </c>
      <c r="I55" s="114">
        <v>1818</v>
      </c>
      <c r="J55" s="140">
        <v>1996</v>
      </c>
      <c r="K55" s="114">
        <v>147</v>
      </c>
      <c r="L55" s="116">
        <v>7.3647294589178358</v>
      </c>
    </row>
    <row r="56" spans="1:12" s="110" customFormat="1" ht="15" customHeight="1" x14ac:dyDescent="0.2">
      <c r="A56" s="120"/>
      <c r="B56" s="119" t="s">
        <v>196</v>
      </c>
      <c r="C56" s="258"/>
      <c r="E56" s="113">
        <v>56.278553458768663</v>
      </c>
      <c r="F56" s="115">
        <v>100890</v>
      </c>
      <c r="G56" s="114">
        <v>100491</v>
      </c>
      <c r="H56" s="114">
        <v>100708</v>
      </c>
      <c r="I56" s="114">
        <v>100262</v>
      </c>
      <c r="J56" s="140">
        <v>100210</v>
      </c>
      <c r="K56" s="114">
        <v>680</v>
      </c>
      <c r="L56" s="116">
        <v>0.67857499251571696</v>
      </c>
    </row>
    <row r="57" spans="1:12" s="110" customFormat="1" ht="15" customHeight="1" x14ac:dyDescent="0.2">
      <c r="A57" s="120"/>
      <c r="B57" s="119"/>
      <c r="C57" s="258" t="s">
        <v>106</v>
      </c>
      <c r="E57" s="113">
        <v>51.110119932599858</v>
      </c>
      <c r="F57" s="115">
        <v>51565</v>
      </c>
      <c r="G57" s="114">
        <v>51527</v>
      </c>
      <c r="H57" s="114">
        <v>51695</v>
      </c>
      <c r="I57" s="114">
        <v>51454</v>
      </c>
      <c r="J57" s="140">
        <v>51514</v>
      </c>
      <c r="K57" s="114">
        <v>51</v>
      </c>
      <c r="L57" s="116">
        <v>9.9002212990643323E-2</v>
      </c>
    </row>
    <row r="58" spans="1:12" s="110" customFormat="1" ht="15" customHeight="1" x14ac:dyDescent="0.2">
      <c r="A58" s="120"/>
      <c r="B58" s="119"/>
      <c r="C58" s="258" t="s">
        <v>107</v>
      </c>
      <c r="E58" s="113">
        <v>48.889880067400142</v>
      </c>
      <c r="F58" s="115">
        <v>49325</v>
      </c>
      <c r="G58" s="114">
        <v>48964</v>
      </c>
      <c r="H58" s="114">
        <v>49013</v>
      </c>
      <c r="I58" s="114">
        <v>48808</v>
      </c>
      <c r="J58" s="140">
        <v>48696</v>
      </c>
      <c r="K58" s="114">
        <v>629</v>
      </c>
      <c r="L58" s="116">
        <v>1.2916872022342698</v>
      </c>
    </row>
    <row r="59" spans="1:12" s="110" customFormat="1" ht="15" customHeight="1" x14ac:dyDescent="0.2">
      <c r="A59" s="120"/>
      <c r="B59" s="119"/>
      <c r="C59" s="258" t="s">
        <v>105</v>
      </c>
      <c r="D59" s="110" t="s">
        <v>197</v>
      </c>
      <c r="E59" s="113">
        <v>91.153731787094856</v>
      </c>
      <c r="F59" s="115">
        <v>91965</v>
      </c>
      <c r="G59" s="114">
        <v>91602</v>
      </c>
      <c r="H59" s="114">
        <v>91840</v>
      </c>
      <c r="I59" s="114">
        <v>91552</v>
      </c>
      <c r="J59" s="140">
        <v>91475</v>
      </c>
      <c r="K59" s="114">
        <v>490</v>
      </c>
      <c r="L59" s="116">
        <v>0.53566548237223288</v>
      </c>
    </row>
    <row r="60" spans="1:12" s="110" customFormat="1" ht="15" customHeight="1" x14ac:dyDescent="0.2">
      <c r="A60" s="120"/>
      <c r="B60" s="119"/>
      <c r="C60" s="258"/>
      <c r="D60" s="267" t="s">
        <v>198</v>
      </c>
      <c r="E60" s="113">
        <v>48.63698146033817</v>
      </c>
      <c r="F60" s="115">
        <v>44729</v>
      </c>
      <c r="G60" s="114">
        <v>44716</v>
      </c>
      <c r="H60" s="114">
        <v>44866</v>
      </c>
      <c r="I60" s="114">
        <v>44740</v>
      </c>
      <c r="J60" s="140">
        <v>44763</v>
      </c>
      <c r="K60" s="114">
        <v>-34</v>
      </c>
      <c r="L60" s="116">
        <v>-7.5955588320711295E-2</v>
      </c>
    </row>
    <row r="61" spans="1:12" s="110" customFormat="1" ht="15" customHeight="1" x14ac:dyDescent="0.2">
      <c r="A61" s="120"/>
      <c r="B61" s="119"/>
      <c r="C61" s="258"/>
      <c r="D61" s="267" t="s">
        <v>199</v>
      </c>
      <c r="E61" s="113">
        <v>51.36301853966183</v>
      </c>
      <c r="F61" s="115">
        <v>47236</v>
      </c>
      <c r="G61" s="114">
        <v>46886</v>
      </c>
      <c r="H61" s="114">
        <v>46974</v>
      </c>
      <c r="I61" s="114">
        <v>46812</v>
      </c>
      <c r="J61" s="140">
        <v>46712</v>
      </c>
      <c r="K61" s="114">
        <v>524</v>
      </c>
      <c r="L61" s="116">
        <v>1.1217674259290975</v>
      </c>
    </row>
    <row r="62" spans="1:12" s="110" customFormat="1" ht="15" customHeight="1" x14ac:dyDescent="0.2">
      <c r="A62" s="120"/>
      <c r="B62" s="119"/>
      <c r="C62" s="258"/>
      <c r="D62" s="258" t="s">
        <v>200</v>
      </c>
      <c r="E62" s="113">
        <v>8.8462682129051444</v>
      </c>
      <c r="F62" s="115">
        <v>8925</v>
      </c>
      <c r="G62" s="114">
        <v>8889</v>
      </c>
      <c r="H62" s="114">
        <v>8868</v>
      </c>
      <c r="I62" s="114">
        <v>8710</v>
      </c>
      <c r="J62" s="140">
        <v>8735</v>
      </c>
      <c r="K62" s="114">
        <v>190</v>
      </c>
      <c r="L62" s="116">
        <v>2.1751574127074984</v>
      </c>
    </row>
    <row r="63" spans="1:12" s="110" customFormat="1" ht="15" customHeight="1" x14ac:dyDescent="0.2">
      <c r="A63" s="120"/>
      <c r="B63" s="119"/>
      <c r="C63" s="258"/>
      <c r="D63" s="267" t="s">
        <v>198</v>
      </c>
      <c r="E63" s="113">
        <v>76.593837535014003</v>
      </c>
      <c r="F63" s="115">
        <v>6836</v>
      </c>
      <c r="G63" s="114">
        <v>6811</v>
      </c>
      <c r="H63" s="114">
        <v>6829</v>
      </c>
      <c r="I63" s="114">
        <v>6714</v>
      </c>
      <c r="J63" s="140">
        <v>6751</v>
      </c>
      <c r="K63" s="114">
        <v>85</v>
      </c>
      <c r="L63" s="116">
        <v>1.259072729965931</v>
      </c>
    </row>
    <row r="64" spans="1:12" s="110" customFormat="1" ht="15" customHeight="1" x14ac:dyDescent="0.2">
      <c r="A64" s="120"/>
      <c r="B64" s="119"/>
      <c r="C64" s="258"/>
      <c r="D64" s="267" t="s">
        <v>199</v>
      </c>
      <c r="E64" s="113">
        <v>23.406162464985993</v>
      </c>
      <c r="F64" s="115">
        <v>2089</v>
      </c>
      <c r="G64" s="114">
        <v>2078</v>
      </c>
      <c r="H64" s="114">
        <v>2039</v>
      </c>
      <c r="I64" s="114">
        <v>1996</v>
      </c>
      <c r="J64" s="140">
        <v>1984</v>
      </c>
      <c r="K64" s="114">
        <v>105</v>
      </c>
      <c r="L64" s="116">
        <v>5.292338709677419</v>
      </c>
    </row>
    <row r="65" spans="1:12" s="110" customFormat="1" ht="15" customHeight="1" x14ac:dyDescent="0.2">
      <c r="A65" s="120"/>
      <c r="B65" s="119" t="s">
        <v>201</v>
      </c>
      <c r="C65" s="258"/>
      <c r="E65" s="113">
        <v>21.947464424970295</v>
      </c>
      <c r="F65" s="115">
        <v>39345</v>
      </c>
      <c r="G65" s="114">
        <v>38902</v>
      </c>
      <c r="H65" s="114">
        <v>38565</v>
      </c>
      <c r="I65" s="114">
        <v>38181</v>
      </c>
      <c r="J65" s="140">
        <v>37693</v>
      </c>
      <c r="K65" s="114">
        <v>1652</v>
      </c>
      <c r="L65" s="116">
        <v>4.382776642877988</v>
      </c>
    </row>
    <row r="66" spans="1:12" s="110" customFormat="1" ht="15" customHeight="1" x14ac:dyDescent="0.2">
      <c r="A66" s="120"/>
      <c r="B66" s="119"/>
      <c r="C66" s="258" t="s">
        <v>106</v>
      </c>
      <c r="E66" s="113">
        <v>60.678612276019827</v>
      </c>
      <c r="F66" s="115">
        <v>23874</v>
      </c>
      <c r="G66" s="114">
        <v>23639</v>
      </c>
      <c r="H66" s="114">
        <v>23508</v>
      </c>
      <c r="I66" s="114">
        <v>23279</v>
      </c>
      <c r="J66" s="140">
        <v>23092</v>
      </c>
      <c r="K66" s="114">
        <v>782</v>
      </c>
      <c r="L66" s="116">
        <v>3.3864541832669324</v>
      </c>
    </row>
    <row r="67" spans="1:12" s="110" customFormat="1" ht="15" customHeight="1" x14ac:dyDescent="0.2">
      <c r="A67" s="120"/>
      <c r="B67" s="119"/>
      <c r="C67" s="258" t="s">
        <v>107</v>
      </c>
      <c r="E67" s="113">
        <v>39.321387723980173</v>
      </c>
      <c r="F67" s="115">
        <v>15471</v>
      </c>
      <c r="G67" s="114">
        <v>15263</v>
      </c>
      <c r="H67" s="114">
        <v>15057</v>
      </c>
      <c r="I67" s="114">
        <v>14902</v>
      </c>
      <c r="J67" s="140">
        <v>14601</v>
      </c>
      <c r="K67" s="114">
        <v>870</v>
      </c>
      <c r="L67" s="116">
        <v>5.9584959934251076</v>
      </c>
    </row>
    <row r="68" spans="1:12" s="110" customFormat="1" ht="15" customHeight="1" x14ac:dyDescent="0.2">
      <c r="A68" s="120"/>
      <c r="B68" s="119"/>
      <c r="C68" s="258" t="s">
        <v>105</v>
      </c>
      <c r="D68" s="110" t="s">
        <v>202</v>
      </c>
      <c r="E68" s="113">
        <v>18.098868979539969</v>
      </c>
      <c r="F68" s="115">
        <v>7121</v>
      </c>
      <c r="G68" s="114">
        <v>6883</v>
      </c>
      <c r="H68" s="114">
        <v>6742</v>
      </c>
      <c r="I68" s="114">
        <v>6540</v>
      </c>
      <c r="J68" s="140">
        <v>6252</v>
      </c>
      <c r="K68" s="114">
        <v>869</v>
      </c>
      <c r="L68" s="116">
        <v>13.899552143314139</v>
      </c>
    </row>
    <row r="69" spans="1:12" s="110" customFormat="1" ht="15" customHeight="1" x14ac:dyDescent="0.2">
      <c r="A69" s="120"/>
      <c r="B69" s="119"/>
      <c r="C69" s="258"/>
      <c r="D69" s="267" t="s">
        <v>198</v>
      </c>
      <c r="E69" s="113">
        <v>54.627159106867012</v>
      </c>
      <c r="F69" s="115">
        <v>3890</v>
      </c>
      <c r="G69" s="114">
        <v>3749</v>
      </c>
      <c r="H69" s="114">
        <v>3675</v>
      </c>
      <c r="I69" s="114">
        <v>3564</v>
      </c>
      <c r="J69" s="140">
        <v>3434</v>
      </c>
      <c r="K69" s="114">
        <v>456</v>
      </c>
      <c r="L69" s="116">
        <v>13.278974956319161</v>
      </c>
    </row>
    <row r="70" spans="1:12" s="110" customFormat="1" ht="15" customHeight="1" x14ac:dyDescent="0.2">
      <c r="A70" s="120"/>
      <c r="B70" s="119"/>
      <c r="C70" s="258"/>
      <c r="D70" s="267" t="s">
        <v>199</v>
      </c>
      <c r="E70" s="113">
        <v>45.372840893132988</v>
      </c>
      <c r="F70" s="115">
        <v>3231</v>
      </c>
      <c r="G70" s="114">
        <v>3134</v>
      </c>
      <c r="H70" s="114">
        <v>3067</v>
      </c>
      <c r="I70" s="114">
        <v>2976</v>
      </c>
      <c r="J70" s="140">
        <v>2818</v>
      </c>
      <c r="K70" s="114">
        <v>413</v>
      </c>
      <c r="L70" s="116">
        <v>14.655784244144783</v>
      </c>
    </row>
    <row r="71" spans="1:12" s="110" customFormat="1" ht="15" customHeight="1" x14ac:dyDescent="0.2">
      <c r="A71" s="120"/>
      <c r="B71" s="119"/>
      <c r="C71" s="258"/>
      <c r="D71" s="110" t="s">
        <v>203</v>
      </c>
      <c r="E71" s="113">
        <v>75.948659295971538</v>
      </c>
      <c r="F71" s="115">
        <v>29882</v>
      </c>
      <c r="G71" s="114">
        <v>29688</v>
      </c>
      <c r="H71" s="114">
        <v>29521</v>
      </c>
      <c r="I71" s="114">
        <v>29371</v>
      </c>
      <c r="J71" s="140">
        <v>29167</v>
      </c>
      <c r="K71" s="114">
        <v>715</v>
      </c>
      <c r="L71" s="116">
        <v>2.4514005554222238</v>
      </c>
    </row>
    <row r="72" spans="1:12" s="110" customFormat="1" ht="15" customHeight="1" x14ac:dyDescent="0.2">
      <c r="A72" s="120"/>
      <c r="B72" s="119"/>
      <c r="C72" s="258"/>
      <c r="D72" s="267" t="s">
        <v>198</v>
      </c>
      <c r="E72" s="113">
        <v>62.087544341074896</v>
      </c>
      <c r="F72" s="115">
        <v>18553</v>
      </c>
      <c r="G72" s="114">
        <v>18470</v>
      </c>
      <c r="H72" s="114">
        <v>18426</v>
      </c>
      <c r="I72" s="114">
        <v>18329</v>
      </c>
      <c r="J72" s="140">
        <v>18286</v>
      </c>
      <c r="K72" s="114">
        <v>267</v>
      </c>
      <c r="L72" s="116">
        <v>1.4601334354150717</v>
      </c>
    </row>
    <row r="73" spans="1:12" s="110" customFormat="1" ht="15" customHeight="1" x14ac:dyDescent="0.2">
      <c r="A73" s="120"/>
      <c r="B73" s="119"/>
      <c r="C73" s="258"/>
      <c r="D73" s="267" t="s">
        <v>199</v>
      </c>
      <c r="E73" s="113">
        <v>37.912455658925104</v>
      </c>
      <c r="F73" s="115">
        <v>11329</v>
      </c>
      <c r="G73" s="114">
        <v>11218</v>
      </c>
      <c r="H73" s="114">
        <v>11095</v>
      </c>
      <c r="I73" s="114">
        <v>11042</v>
      </c>
      <c r="J73" s="140">
        <v>10881</v>
      </c>
      <c r="K73" s="114">
        <v>448</v>
      </c>
      <c r="L73" s="116">
        <v>4.117268633397666</v>
      </c>
    </row>
    <row r="74" spans="1:12" s="110" customFormat="1" ht="15" customHeight="1" x14ac:dyDescent="0.2">
      <c r="A74" s="120"/>
      <c r="B74" s="119"/>
      <c r="C74" s="258"/>
      <c r="D74" s="110" t="s">
        <v>204</v>
      </c>
      <c r="E74" s="113">
        <v>5.9524717244884995</v>
      </c>
      <c r="F74" s="115">
        <v>2342</v>
      </c>
      <c r="G74" s="114">
        <v>2331</v>
      </c>
      <c r="H74" s="114">
        <v>2302</v>
      </c>
      <c r="I74" s="114">
        <v>2270</v>
      </c>
      <c r="J74" s="140">
        <v>2274</v>
      </c>
      <c r="K74" s="114">
        <v>68</v>
      </c>
      <c r="L74" s="116">
        <v>2.990325417766051</v>
      </c>
    </row>
    <row r="75" spans="1:12" s="110" customFormat="1" ht="15" customHeight="1" x14ac:dyDescent="0.2">
      <c r="A75" s="120"/>
      <c r="B75" s="119"/>
      <c r="C75" s="258"/>
      <c r="D75" s="267" t="s">
        <v>198</v>
      </c>
      <c r="E75" s="113">
        <v>61.101622544833475</v>
      </c>
      <c r="F75" s="115">
        <v>1431</v>
      </c>
      <c r="G75" s="114">
        <v>1420</v>
      </c>
      <c r="H75" s="114">
        <v>1407</v>
      </c>
      <c r="I75" s="114">
        <v>1386</v>
      </c>
      <c r="J75" s="140">
        <v>1372</v>
      </c>
      <c r="K75" s="114">
        <v>59</v>
      </c>
      <c r="L75" s="116">
        <v>4.3002915451895047</v>
      </c>
    </row>
    <row r="76" spans="1:12" s="110" customFormat="1" ht="15" customHeight="1" x14ac:dyDescent="0.2">
      <c r="A76" s="120"/>
      <c r="B76" s="119"/>
      <c r="C76" s="258"/>
      <c r="D76" s="267" t="s">
        <v>199</v>
      </c>
      <c r="E76" s="113">
        <v>38.898377455166525</v>
      </c>
      <c r="F76" s="115">
        <v>911</v>
      </c>
      <c r="G76" s="114">
        <v>911</v>
      </c>
      <c r="H76" s="114">
        <v>895</v>
      </c>
      <c r="I76" s="114">
        <v>884</v>
      </c>
      <c r="J76" s="140">
        <v>902</v>
      </c>
      <c r="K76" s="114">
        <v>9</v>
      </c>
      <c r="L76" s="116">
        <v>0.99778270509977829</v>
      </c>
    </row>
    <row r="77" spans="1:12" s="110" customFormat="1" ht="15" customHeight="1" x14ac:dyDescent="0.2">
      <c r="A77" s="534"/>
      <c r="B77" s="119" t="s">
        <v>205</v>
      </c>
      <c r="C77" s="268"/>
      <c r="D77" s="182"/>
      <c r="E77" s="113">
        <v>8.7655980677083036</v>
      </c>
      <c r="F77" s="115">
        <v>15714</v>
      </c>
      <c r="G77" s="114">
        <v>15439</v>
      </c>
      <c r="H77" s="114">
        <v>15892</v>
      </c>
      <c r="I77" s="114">
        <v>15601</v>
      </c>
      <c r="J77" s="140">
        <v>15644</v>
      </c>
      <c r="K77" s="114">
        <v>70</v>
      </c>
      <c r="L77" s="116">
        <v>0.44745589363334187</v>
      </c>
    </row>
    <row r="78" spans="1:12" s="110" customFormat="1" ht="15" customHeight="1" x14ac:dyDescent="0.2">
      <c r="A78" s="120"/>
      <c r="B78" s="119"/>
      <c r="C78" s="268" t="s">
        <v>106</v>
      </c>
      <c r="D78" s="182"/>
      <c r="E78" s="113">
        <v>61.957490136184298</v>
      </c>
      <c r="F78" s="115">
        <v>9736</v>
      </c>
      <c r="G78" s="114">
        <v>9433</v>
      </c>
      <c r="H78" s="114">
        <v>9763</v>
      </c>
      <c r="I78" s="114">
        <v>9555</v>
      </c>
      <c r="J78" s="140">
        <v>9557</v>
      </c>
      <c r="K78" s="114">
        <v>179</v>
      </c>
      <c r="L78" s="116">
        <v>1.872972690174741</v>
      </c>
    </row>
    <row r="79" spans="1:12" s="110" customFormat="1" ht="15" customHeight="1" x14ac:dyDescent="0.2">
      <c r="A79" s="123"/>
      <c r="B79" s="124"/>
      <c r="C79" s="260" t="s">
        <v>107</v>
      </c>
      <c r="D79" s="261"/>
      <c r="E79" s="125">
        <v>38.042509863815702</v>
      </c>
      <c r="F79" s="143">
        <v>5978</v>
      </c>
      <c r="G79" s="144">
        <v>6006</v>
      </c>
      <c r="H79" s="144">
        <v>6129</v>
      </c>
      <c r="I79" s="144">
        <v>6046</v>
      </c>
      <c r="J79" s="145">
        <v>6087</v>
      </c>
      <c r="K79" s="144">
        <v>-109</v>
      </c>
      <c r="L79" s="146">
        <v>-1.7907014949893214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179269</v>
      </c>
      <c r="E11" s="114">
        <v>178690</v>
      </c>
      <c r="F11" s="114">
        <v>179155</v>
      </c>
      <c r="G11" s="114">
        <v>176587</v>
      </c>
      <c r="H11" s="140">
        <v>176402</v>
      </c>
      <c r="I11" s="115">
        <v>2867</v>
      </c>
      <c r="J11" s="116">
        <v>1.6252650196709788</v>
      </c>
    </row>
    <row r="12" spans="1:15" s="110" customFormat="1" ht="24.95" customHeight="1" x14ac:dyDescent="0.2">
      <c r="A12" s="193" t="s">
        <v>132</v>
      </c>
      <c r="B12" s="194" t="s">
        <v>133</v>
      </c>
      <c r="C12" s="113">
        <v>0.36314142433995839</v>
      </c>
      <c r="D12" s="115">
        <v>651</v>
      </c>
      <c r="E12" s="114">
        <v>501</v>
      </c>
      <c r="F12" s="114">
        <v>649</v>
      </c>
      <c r="G12" s="114">
        <v>663</v>
      </c>
      <c r="H12" s="140">
        <v>609</v>
      </c>
      <c r="I12" s="115">
        <v>42</v>
      </c>
      <c r="J12" s="116">
        <v>6.8965517241379306</v>
      </c>
    </row>
    <row r="13" spans="1:15" s="110" customFormat="1" ht="24.95" customHeight="1" x14ac:dyDescent="0.2">
      <c r="A13" s="193" t="s">
        <v>134</v>
      </c>
      <c r="B13" s="199" t="s">
        <v>214</v>
      </c>
      <c r="C13" s="113">
        <v>1.0687848986718285</v>
      </c>
      <c r="D13" s="115">
        <v>1916</v>
      </c>
      <c r="E13" s="114">
        <v>1927</v>
      </c>
      <c r="F13" s="114">
        <v>1938</v>
      </c>
      <c r="G13" s="114">
        <v>1916</v>
      </c>
      <c r="H13" s="140">
        <v>1875</v>
      </c>
      <c r="I13" s="115">
        <v>41</v>
      </c>
      <c r="J13" s="116">
        <v>2.1866666666666665</v>
      </c>
    </row>
    <row r="14" spans="1:15" s="287" customFormat="1" ht="24" customHeight="1" x14ac:dyDescent="0.2">
      <c r="A14" s="193" t="s">
        <v>215</v>
      </c>
      <c r="B14" s="199" t="s">
        <v>137</v>
      </c>
      <c r="C14" s="113">
        <v>21.048814909437773</v>
      </c>
      <c r="D14" s="115">
        <v>37734</v>
      </c>
      <c r="E14" s="114">
        <v>37980</v>
      </c>
      <c r="F14" s="114">
        <v>38245</v>
      </c>
      <c r="G14" s="114">
        <v>37933</v>
      </c>
      <c r="H14" s="140">
        <v>38140</v>
      </c>
      <c r="I14" s="115">
        <v>-406</v>
      </c>
      <c r="J14" s="116">
        <v>-1.0644992134242266</v>
      </c>
      <c r="K14" s="110"/>
      <c r="L14" s="110"/>
      <c r="M14" s="110"/>
      <c r="N14" s="110"/>
      <c r="O14" s="110"/>
    </row>
    <row r="15" spans="1:15" s="110" customFormat="1" ht="24.75" customHeight="1" x14ac:dyDescent="0.2">
      <c r="A15" s="193" t="s">
        <v>216</v>
      </c>
      <c r="B15" s="199" t="s">
        <v>217</v>
      </c>
      <c r="C15" s="113">
        <v>4.3359420758748026</v>
      </c>
      <c r="D15" s="115">
        <v>7773</v>
      </c>
      <c r="E15" s="114">
        <v>7774</v>
      </c>
      <c r="F15" s="114">
        <v>7775</v>
      </c>
      <c r="G15" s="114">
        <v>7717</v>
      </c>
      <c r="H15" s="140">
        <v>7633</v>
      </c>
      <c r="I15" s="115">
        <v>140</v>
      </c>
      <c r="J15" s="116">
        <v>1.8341412288746233</v>
      </c>
    </row>
    <row r="16" spans="1:15" s="287" customFormat="1" ht="24.95" customHeight="1" x14ac:dyDescent="0.2">
      <c r="A16" s="193" t="s">
        <v>218</v>
      </c>
      <c r="B16" s="199" t="s">
        <v>141</v>
      </c>
      <c r="C16" s="113">
        <v>11.574226441827644</v>
      </c>
      <c r="D16" s="115">
        <v>20749</v>
      </c>
      <c r="E16" s="114">
        <v>20961</v>
      </c>
      <c r="F16" s="114">
        <v>21152</v>
      </c>
      <c r="G16" s="114">
        <v>20983</v>
      </c>
      <c r="H16" s="140">
        <v>21242</v>
      </c>
      <c r="I16" s="115">
        <v>-493</v>
      </c>
      <c r="J16" s="116">
        <v>-2.3208737407023823</v>
      </c>
      <c r="K16" s="110"/>
      <c r="L16" s="110"/>
      <c r="M16" s="110"/>
      <c r="N16" s="110"/>
      <c r="O16" s="110"/>
    </row>
    <row r="17" spans="1:15" s="110" customFormat="1" ht="24.95" customHeight="1" x14ac:dyDescent="0.2">
      <c r="A17" s="193" t="s">
        <v>219</v>
      </c>
      <c r="B17" s="199" t="s">
        <v>220</v>
      </c>
      <c r="C17" s="113">
        <v>5.1386463917353256</v>
      </c>
      <c r="D17" s="115">
        <v>9212</v>
      </c>
      <c r="E17" s="114">
        <v>9245</v>
      </c>
      <c r="F17" s="114">
        <v>9318</v>
      </c>
      <c r="G17" s="114">
        <v>9233</v>
      </c>
      <c r="H17" s="140">
        <v>9265</v>
      </c>
      <c r="I17" s="115">
        <v>-53</v>
      </c>
      <c r="J17" s="116">
        <v>-0.57204533189422557</v>
      </c>
    </row>
    <row r="18" spans="1:15" s="287" customFormat="1" ht="24.95" customHeight="1" x14ac:dyDescent="0.2">
      <c r="A18" s="201" t="s">
        <v>144</v>
      </c>
      <c r="B18" s="202" t="s">
        <v>145</v>
      </c>
      <c r="C18" s="113">
        <v>6.0205612794180814</v>
      </c>
      <c r="D18" s="115">
        <v>10793</v>
      </c>
      <c r="E18" s="114">
        <v>10553</v>
      </c>
      <c r="F18" s="114">
        <v>10689</v>
      </c>
      <c r="G18" s="114">
        <v>10449</v>
      </c>
      <c r="H18" s="140">
        <v>10442</v>
      </c>
      <c r="I18" s="115">
        <v>351</v>
      </c>
      <c r="J18" s="116">
        <v>3.3614250143650644</v>
      </c>
      <c r="K18" s="110"/>
      <c r="L18" s="110"/>
      <c r="M18" s="110"/>
      <c r="N18" s="110"/>
      <c r="O18" s="110"/>
    </row>
    <row r="19" spans="1:15" s="110" customFormat="1" ht="24.95" customHeight="1" x14ac:dyDescent="0.2">
      <c r="A19" s="193" t="s">
        <v>146</v>
      </c>
      <c r="B19" s="199" t="s">
        <v>147</v>
      </c>
      <c r="C19" s="113">
        <v>13.99907401725898</v>
      </c>
      <c r="D19" s="115">
        <v>25096</v>
      </c>
      <c r="E19" s="114">
        <v>24889</v>
      </c>
      <c r="F19" s="114">
        <v>24831</v>
      </c>
      <c r="G19" s="114">
        <v>24412</v>
      </c>
      <c r="H19" s="140">
        <v>24391</v>
      </c>
      <c r="I19" s="115">
        <v>705</v>
      </c>
      <c r="J19" s="116">
        <v>2.8904103972776842</v>
      </c>
    </row>
    <row r="20" spans="1:15" s="287" customFormat="1" ht="24.95" customHeight="1" x14ac:dyDescent="0.2">
      <c r="A20" s="193" t="s">
        <v>148</v>
      </c>
      <c r="B20" s="199" t="s">
        <v>149</v>
      </c>
      <c r="C20" s="113">
        <v>4.1736161857320564</v>
      </c>
      <c r="D20" s="115">
        <v>7482</v>
      </c>
      <c r="E20" s="114">
        <v>7405</v>
      </c>
      <c r="F20" s="114">
        <v>7411</v>
      </c>
      <c r="G20" s="114">
        <v>7337</v>
      </c>
      <c r="H20" s="140">
        <v>7424</v>
      </c>
      <c r="I20" s="115">
        <v>58</v>
      </c>
      <c r="J20" s="116">
        <v>0.78125</v>
      </c>
      <c r="K20" s="110"/>
      <c r="L20" s="110"/>
      <c r="M20" s="110"/>
      <c r="N20" s="110"/>
      <c r="O20" s="110"/>
    </row>
    <row r="21" spans="1:15" s="110" customFormat="1" ht="24.95" customHeight="1" x14ac:dyDescent="0.2">
      <c r="A21" s="201" t="s">
        <v>150</v>
      </c>
      <c r="B21" s="202" t="s">
        <v>151</v>
      </c>
      <c r="C21" s="113">
        <v>2.8381928833205965</v>
      </c>
      <c r="D21" s="115">
        <v>5088</v>
      </c>
      <c r="E21" s="114">
        <v>5112</v>
      </c>
      <c r="F21" s="114">
        <v>5222</v>
      </c>
      <c r="G21" s="114">
        <v>5285</v>
      </c>
      <c r="H21" s="140">
        <v>5188</v>
      </c>
      <c r="I21" s="115">
        <v>-100</v>
      </c>
      <c r="J21" s="116">
        <v>-1.9275250578257517</v>
      </c>
    </row>
    <row r="22" spans="1:15" s="110" customFormat="1" ht="24.95" customHeight="1" x14ac:dyDescent="0.2">
      <c r="A22" s="201" t="s">
        <v>152</v>
      </c>
      <c r="B22" s="199" t="s">
        <v>153</v>
      </c>
      <c r="C22" s="113">
        <v>13.502613391049206</v>
      </c>
      <c r="D22" s="115">
        <v>24206</v>
      </c>
      <c r="E22" s="114">
        <v>23994</v>
      </c>
      <c r="F22" s="114">
        <v>23825</v>
      </c>
      <c r="G22" s="114">
        <v>23511</v>
      </c>
      <c r="H22" s="140">
        <v>23425</v>
      </c>
      <c r="I22" s="115">
        <v>781</v>
      </c>
      <c r="J22" s="116">
        <v>3.3340448239060834</v>
      </c>
    </row>
    <row r="23" spans="1:15" s="110" customFormat="1" ht="24.95" customHeight="1" x14ac:dyDescent="0.2">
      <c r="A23" s="193" t="s">
        <v>154</v>
      </c>
      <c r="B23" s="199" t="s">
        <v>155</v>
      </c>
      <c r="C23" s="113">
        <v>2.3166303153361709</v>
      </c>
      <c r="D23" s="115">
        <v>4153</v>
      </c>
      <c r="E23" s="114">
        <v>4184</v>
      </c>
      <c r="F23" s="114">
        <v>4198</v>
      </c>
      <c r="G23" s="114">
        <v>4120</v>
      </c>
      <c r="H23" s="140">
        <v>4162</v>
      </c>
      <c r="I23" s="115">
        <v>-9</v>
      </c>
      <c r="J23" s="116">
        <v>-0.21624219125420471</v>
      </c>
    </row>
    <row r="24" spans="1:15" s="110" customFormat="1" ht="24.95" customHeight="1" x14ac:dyDescent="0.2">
      <c r="A24" s="193" t="s">
        <v>156</v>
      </c>
      <c r="B24" s="199" t="s">
        <v>221</v>
      </c>
      <c r="C24" s="113">
        <v>7.3046650564235867</v>
      </c>
      <c r="D24" s="115">
        <v>13095</v>
      </c>
      <c r="E24" s="114">
        <v>13078</v>
      </c>
      <c r="F24" s="114">
        <v>13079</v>
      </c>
      <c r="G24" s="114">
        <v>12896</v>
      </c>
      <c r="H24" s="140">
        <v>12826</v>
      </c>
      <c r="I24" s="115">
        <v>269</v>
      </c>
      <c r="J24" s="116">
        <v>2.0973023545922347</v>
      </c>
    </row>
    <row r="25" spans="1:15" s="110" customFormat="1" ht="24.95" customHeight="1" x14ac:dyDescent="0.2">
      <c r="A25" s="193" t="s">
        <v>222</v>
      </c>
      <c r="B25" s="204" t="s">
        <v>159</v>
      </c>
      <c r="C25" s="113">
        <v>3.7781211475492138</v>
      </c>
      <c r="D25" s="115">
        <v>6773</v>
      </c>
      <c r="E25" s="114">
        <v>6786</v>
      </c>
      <c r="F25" s="114">
        <v>6902</v>
      </c>
      <c r="G25" s="114">
        <v>6687</v>
      </c>
      <c r="H25" s="140">
        <v>6540</v>
      </c>
      <c r="I25" s="115">
        <v>233</v>
      </c>
      <c r="J25" s="116">
        <v>3.5626911314984708</v>
      </c>
    </row>
    <row r="26" spans="1:15" s="110" customFormat="1" ht="24.95" customHeight="1" x14ac:dyDescent="0.2">
      <c r="A26" s="201">
        <v>782.78300000000002</v>
      </c>
      <c r="B26" s="203" t="s">
        <v>160</v>
      </c>
      <c r="C26" s="113">
        <v>1.1228935287194104</v>
      </c>
      <c r="D26" s="115">
        <v>2013</v>
      </c>
      <c r="E26" s="114">
        <v>2013</v>
      </c>
      <c r="F26" s="114">
        <v>2253</v>
      </c>
      <c r="G26" s="114">
        <v>2320</v>
      </c>
      <c r="H26" s="140">
        <v>2413</v>
      </c>
      <c r="I26" s="115">
        <v>-400</v>
      </c>
      <c r="J26" s="116">
        <v>-16.576875259013676</v>
      </c>
    </row>
    <row r="27" spans="1:15" s="110" customFormat="1" ht="24.95" customHeight="1" x14ac:dyDescent="0.2">
      <c r="A27" s="193" t="s">
        <v>161</v>
      </c>
      <c r="B27" s="199" t="s">
        <v>223</v>
      </c>
      <c r="C27" s="113">
        <v>4.2740239528306621</v>
      </c>
      <c r="D27" s="115">
        <v>7662</v>
      </c>
      <c r="E27" s="114">
        <v>7652</v>
      </c>
      <c r="F27" s="114">
        <v>7599</v>
      </c>
      <c r="G27" s="114">
        <v>7411</v>
      </c>
      <c r="H27" s="140">
        <v>7325</v>
      </c>
      <c r="I27" s="115">
        <v>337</v>
      </c>
      <c r="J27" s="116">
        <v>4.6006825938566553</v>
      </c>
    </row>
    <row r="28" spans="1:15" s="110" customFormat="1" ht="24.95" customHeight="1" x14ac:dyDescent="0.2">
      <c r="A28" s="193" t="s">
        <v>163</v>
      </c>
      <c r="B28" s="199" t="s">
        <v>164</v>
      </c>
      <c r="C28" s="113">
        <v>3.1996608448755781</v>
      </c>
      <c r="D28" s="115">
        <v>5736</v>
      </c>
      <c r="E28" s="114">
        <v>5714</v>
      </c>
      <c r="F28" s="114">
        <v>5645</v>
      </c>
      <c r="G28" s="114">
        <v>5630</v>
      </c>
      <c r="H28" s="140">
        <v>5662</v>
      </c>
      <c r="I28" s="115">
        <v>74</v>
      </c>
      <c r="J28" s="116">
        <v>1.3069586718474038</v>
      </c>
    </row>
    <row r="29" spans="1:15" s="110" customFormat="1" ht="24.95" customHeight="1" x14ac:dyDescent="0.2">
      <c r="A29" s="193">
        <v>86</v>
      </c>
      <c r="B29" s="199" t="s">
        <v>165</v>
      </c>
      <c r="C29" s="113">
        <v>5.7561541593917518</v>
      </c>
      <c r="D29" s="115">
        <v>10319</v>
      </c>
      <c r="E29" s="114">
        <v>10357</v>
      </c>
      <c r="F29" s="114">
        <v>10277</v>
      </c>
      <c r="G29" s="114">
        <v>10102</v>
      </c>
      <c r="H29" s="140">
        <v>10127</v>
      </c>
      <c r="I29" s="115">
        <v>192</v>
      </c>
      <c r="J29" s="116">
        <v>1.8959217932260295</v>
      </c>
    </row>
    <row r="30" spans="1:15" s="110" customFormat="1" ht="24.95" customHeight="1" x14ac:dyDescent="0.2">
      <c r="A30" s="193">
        <v>87.88</v>
      </c>
      <c r="B30" s="204" t="s">
        <v>166</v>
      </c>
      <c r="C30" s="113">
        <v>6.2838527575877592</v>
      </c>
      <c r="D30" s="115">
        <v>11265</v>
      </c>
      <c r="E30" s="114">
        <v>11248</v>
      </c>
      <c r="F30" s="114">
        <v>11098</v>
      </c>
      <c r="G30" s="114">
        <v>10797</v>
      </c>
      <c r="H30" s="140">
        <v>10801</v>
      </c>
      <c r="I30" s="115">
        <v>464</v>
      </c>
      <c r="J30" s="116">
        <v>4.2958985279140824</v>
      </c>
    </row>
    <row r="31" spans="1:15" s="110" customFormat="1" ht="24.95" customHeight="1" x14ac:dyDescent="0.2">
      <c r="A31" s="193" t="s">
        <v>167</v>
      </c>
      <c r="B31" s="199" t="s">
        <v>168</v>
      </c>
      <c r="C31" s="113">
        <v>2.9486414271290631</v>
      </c>
      <c r="D31" s="115">
        <v>5286</v>
      </c>
      <c r="E31" s="114">
        <v>5296</v>
      </c>
      <c r="F31" s="114">
        <v>5293</v>
      </c>
      <c r="G31" s="114">
        <v>5117</v>
      </c>
      <c r="H31" s="140">
        <v>5051</v>
      </c>
      <c r="I31" s="115">
        <v>235</v>
      </c>
      <c r="J31" s="116">
        <v>4.6525440506830327</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0.36314142433995839</v>
      </c>
      <c r="D34" s="115">
        <v>651</v>
      </c>
      <c r="E34" s="114">
        <v>501</v>
      </c>
      <c r="F34" s="114">
        <v>649</v>
      </c>
      <c r="G34" s="114">
        <v>663</v>
      </c>
      <c r="H34" s="140">
        <v>609</v>
      </c>
      <c r="I34" s="115">
        <v>42</v>
      </c>
      <c r="J34" s="116">
        <v>6.8965517241379306</v>
      </c>
    </row>
    <row r="35" spans="1:10" s="110" customFormat="1" ht="24.95" customHeight="1" x14ac:dyDescent="0.2">
      <c r="A35" s="292" t="s">
        <v>171</v>
      </c>
      <c r="B35" s="293" t="s">
        <v>172</v>
      </c>
      <c r="C35" s="113">
        <v>28.138161087527681</v>
      </c>
      <c r="D35" s="115">
        <v>50443</v>
      </c>
      <c r="E35" s="114">
        <v>50460</v>
      </c>
      <c r="F35" s="114">
        <v>50872</v>
      </c>
      <c r="G35" s="114">
        <v>50298</v>
      </c>
      <c r="H35" s="140">
        <v>50457</v>
      </c>
      <c r="I35" s="115">
        <v>-14</v>
      </c>
      <c r="J35" s="116">
        <v>-2.7746397922983928E-2</v>
      </c>
    </row>
    <row r="36" spans="1:10" s="110" customFormat="1" ht="24.95" customHeight="1" x14ac:dyDescent="0.2">
      <c r="A36" s="294" t="s">
        <v>173</v>
      </c>
      <c r="B36" s="295" t="s">
        <v>174</v>
      </c>
      <c r="C36" s="125">
        <v>71.498139667204029</v>
      </c>
      <c r="D36" s="143">
        <v>128174</v>
      </c>
      <c r="E36" s="144">
        <v>127728</v>
      </c>
      <c r="F36" s="144">
        <v>127633</v>
      </c>
      <c r="G36" s="144">
        <v>125625</v>
      </c>
      <c r="H36" s="145">
        <v>125335</v>
      </c>
      <c r="I36" s="143">
        <v>2839</v>
      </c>
      <c r="J36" s="146">
        <v>2.2651294530657835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2020-09-25T10:06:20Z</dcterms:created>
  <dcterms:modified xsi:type="dcterms:W3CDTF">2020-09-28T08:09:59Z</dcterms:modified>
</cp:coreProperties>
</file>