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C44" i="24"/>
  <c r="M44" i="24" s="1"/>
  <c r="B44" i="24"/>
  <c r="D44" i="24" s="1"/>
  <c r="K43" i="24"/>
  <c r="H43" i="24"/>
  <c r="F43" i="24"/>
  <c r="E43" i="24"/>
  <c r="C43" i="24"/>
  <c r="M43" i="24" s="1"/>
  <c r="B43" i="24"/>
  <c r="D43" i="24" s="1"/>
  <c r="L42" i="24"/>
  <c r="I42" i="24"/>
  <c r="G42" i="24"/>
  <c r="C42" i="24"/>
  <c r="M42" i="24" s="1"/>
  <c r="B42" i="24"/>
  <c r="D42" i="24" s="1"/>
  <c r="K41" i="24"/>
  <c r="H41" i="24"/>
  <c r="F41" i="24"/>
  <c r="C41" i="24"/>
  <c r="M41" i="24" s="1"/>
  <c r="B41" i="24"/>
  <c r="D41" i="24" s="1"/>
  <c r="L40" i="24"/>
  <c r="J40" i="24"/>
  <c r="I40" i="24"/>
  <c r="G40" i="24"/>
  <c r="C40" i="24"/>
  <c r="M40" i="24" s="1"/>
  <c r="B40" i="24"/>
  <c r="M36" i="24"/>
  <c r="L36" i="24"/>
  <c r="K36" i="24"/>
  <c r="J36" i="24"/>
  <c r="I36" i="24"/>
  <c r="H36" i="24"/>
  <c r="G36" i="24"/>
  <c r="F36" i="24"/>
  <c r="E36" i="24"/>
  <c r="D36" i="24"/>
  <c r="C31" i="24"/>
  <c r="C15" i="24"/>
  <c r="L57" i="15"/>
  <c r="K57" i="15"/>
  <c r="C38" i="24"/>
  <c r="G38" i="24" s="1"/>
  <c r="C37" i="24"/>
  <c r="C35" i="24"/>
  <c r="C34" i="24"/>
  <c r="C33" i="24"/>
  <c r="C32" i="24"/>
  <c r="C30" i="24"/>
  <c r="C29" i="24"/>
  <c r="C28" i="24"/>
  <c r="C27" i="24"/>
  <c r="I27" i="24" s="1"/>
  <c r="C26" i="24"/>
  <c r="C25" i="24"/>
  <c r="C24" i="24"/>
  <c r="C23" i="24"/>
  <c r="L23" i="24" s="1"/>
  <c r="C22" i="24"/>
  <c r="C21" i="24"/>
  <c r="C20" i="24"/>
  <c r="C19" i="24"/>
  <c r="C18" i="24"/>
  <c r="C17" i="24"/>
  <c r="C16" i="24"/>
  <c r="M16" i="24" s="1"/>
  <c r="C9" i="24"/>
  <c r="C8" i="24"/>
  <c r="C7" i="24"/>
  <c r="B38" i="24"/>
  <c r="B37" i="24"/>
  <c r="B35" i="24"/>
  <c r="B34" i="24"/>
  <c r="B33" i="24"/>
  <c r="B32" i="24"/>
  <c r="B31" i="24"/>
  <c r="B30" i="24"/>
  <c r="B29" i="24"/>
  <c r="B28" i="24"/>
  <c r="B27" i="24"/>
  <c r="B26" i="24"/>
  <c r="B25" i="24"/>
  <c r="K25" i="24" s="1"/>
  <c r="B24" i="24"/>
  <c r="B23" i="24"/>
  <c r="B22" i="24"/>
  <c r="B21" i="24"/>
  <c r="B20" i="24"/>
  <c r="B19" i="24"/>
  <c r="B18" i="24"/>
  <c r="H18" i="24" s="1"/>
  <c r="B17" i="24"/>
  <c r="B16" i="24"/>
  <c r="B15" i="24"/>
  <c r="B9" i="24"/>
  <c r="D9" i="24" s="1"/>
  <c r="B8" i="24"/>
  <c r="B7" i="24"/>
  <c r="I38" i="24" l="1"/>
  <c r="G25" i="24"/>
  <c r="M25" i="24"/>
  <c r="E25" i="24"/>
  <c r="L25" i="24"/>
  <c r="I25" i="24"/>
  <c r="K8" i="24"/>
  <c r="J8" i="24"/>
  <c r="F8" i="24"/>
  <c r="D8" i="24"/>
  <c r="H8" i="24"/>
  <c r="B14" i="24"/>
  <c r="B6" i="24"/>
  <c r="B45" i="24"/>
  <c r="B39" i="24"/>
  <c r="G9" i="24"/>
  <c r="M9" i="24"/>
  <c r="E9" i="24"/>
  <c r="L9" i="24"/>
  <c r="I9" i="24"/>
  <c r="C14" i="24"/>
  <c r="C6" i="24"/>
  <c r="F19" i="24"/>
  <c r="J19" i="24"/>
  <c r="H19" i="24"/>
  <c r="K19" i="24"/>
  <c r="D19" i="24"/>
  <c r="F35" i="24"/>
  <c r="J35" i="24"/>
  <c r="H35" i="24"/>
  <c r="K35" i="24"/>
  <c r="D35" i="24"/>
  <c r="G7" i="24"/>
  <c r="M7" i="24"/>
  <c r="E7" i="24"/>
  <c r="L7" i="24"/>
  <c r="G21" i="24"/>
  <c r="M21" i="24"/>
  <c r="E21" i="24"/>
  <c r="I21" i="24"/>
  <c r="L21" i="24"/>
  <c r="I24" i="24"/>
  <c r="L24" i="24"/>
  <c r="M24" i="24"/>
  <c r="G24" i="24"/>
  <c r="E24" i="24"/>
  <c r="I34" i="24"/>
  <c r="L34" i="24"/>
  <c r="E34" i="24"/>
  <c r="M34" i="24"/>
  <c r="G34" i="24"/>
  <c r="I7" i="24"/>
  <c r="K58" i="24"/>
  <c r="I58" i="24"/>
  <c r="J58" i="24"/>
  <c r="F23" i="24"/>
  <c r="J23" i="24"/>
  <c r="H23" i="24"/>
  <c r="D23" i="24"/>
  <c r="K23" i="24"/>
  <c r="K26" i="24"/>
  <c r="J26" i="24"/>
  <c r="F26" i="24"/>
  <c r="D26" i="24"/>
  <c r="H26" i="24"/>
  <c r="F29" i="24"/>
  <c r="J29" i="24"/>
  <c r="H29" i="24"/>
  <c r="K29" i="24"/>
  <c r="I18" i="24"/>
  <c r="L18" i="24"/>
  <c r="E18" i="24"/>
  <c r="M18" i="24"/>
  <c r="G18" i="24"/>
  <c r="I28" i="24"/>
  <c r="L28" i="24"/>
  <c r="M28" i="24"/>
  <c r="G28" i="24"/>
  <c r="E28" i="24"/>
  <c r="F7" i="24"/>
  <c r="J7" i="24"/>
  <c r="H7" i="24"/>
  <c r="K7" i="24"/>
  <c r="D7" i="24"/>
  <c r="I30" i="24"/>
  <c r="L30" i="24"/>
  <c r="G30" i="24"/>
  <c r="E30" i="24"/>
  <c r="M30" i="24"/>
  <c r="F17" i="24"/>
  <c r="J17" i="24"/>
  <c r="H17" i="24"/>
  <c r="K17" i="24"/>
  <c r="D17" i="24"/>
  <c r="K20" i="24"/>
  <c r="J20" i="24"/>
  <c r="F20" i="24"/>
  <c r="D20" i="24"/>
  <c r="H20" i="24"/>
  <c r="F33" i="24"/>
  <c r="J33" i="24"/>
  <c r="H33" i="24"/>
  <c r="K33" i="24"/>
  <c r="D33" i="24"/>
  <c r="H37" i="24"/>
  <c r="D37" i="24"/>
  <c r="J37" i="24"/>
  <c r="K37" i="24"/>
  <c r="F37" i="24"/>
  <c r="G35" i="24"/>
  <c r="M35" i="24"/>
  <c r="E35" i="24"/>
  <c r="L35" i="24"/>
  <c r="I35" i="24"/>
  <c r="C45" i="24"/>
  <c r="C39" i="24"/>
  <c r="G15" i="24"/>
  <c r="M15" i="24"/>
  <c r="E15" i="24"/>
  <c r="L15" i="24"/>
  <c r="I15" i="24"/>
  <c r="D29" i="24"/>
  <c r="K74" i="24"/>
  <c r="I74" i="24"/>
  <c r="J74" i="24"/>
  <c r="J77" i="24" s="1"/>
  <c r="K16" i="24"/>
  <c r="J16" i="24"/>
  <c r="F16" i="24"/>
  <c r="D16" i="24"/>
  <c r="H16" i="24"/>
  <c r="K24" i="24"/>
  <c r="J24" i="24"/>
  <c r="F24" i="24"/>
  <c r="D24" i="24"/>
  <c r="H24" i="24"/>
  <c r="K30" i="24"/>
  <c r="J30" i="24"/>
  <c r="F30" i="24"/>
  <c r="D30" i="24"/>
  <c r="H30" i="24"/>
  <c r="G19" i="24"/>
  <c r="M19" i="24"/>
  <c r="E19" i="24"/>
  <c r="L19" i="24"/>
  <c r="I19" i="24"/>
  <c r="I22" i="24"/>
  <c r="L22" i="24"/>
  <c r="M22" i="24"/>
  <c r="G22" i="24"/>
  <c r="G31" i="24"/>
  <c r="M31" i="24"/>
  <c r="E31" i="24"/>
  <c r="L31" i="24"/>
  <c r="I31" i="24"/>
  <c r="K22" i="24"/>
  <c r="J22" i="24"/>
  <c r="F22" i="24"/>
  <c r="D22" i="24"/>
  <c r="H22" i="24"/>
  <c r="G17" i="24"/>
  <c r="M17" i="24"/>
  <c r="E17" i="24"/>
  <c r="L17" i="24"/>
  <c r="I17" i="24"/>
  <c r="F27" i="24"/>
  <c r="J27" i="24"/>
  <c r="H27" i="24"/>
  <c r="K27" i="24"/>
  <c r="D27" i="24"/>
  <c r="I16" i="24"/>
  <c r="L16" i="24"/>
  <c r="G16" i="24"/>
  <c r="E16" i="24"/>
  <c r="G29" i="24"/>
  <c r="M29" i="24"/>
  <c r="E29" i="24"/>
  <c r="L29" i="24"/>
  <c r="I29" i="24"/>
  <c r="I32" i="24"/>
  <c r="L32" i="24"/>
  <c r="G32" i="24"/>
  <c r="E32" i="24"/>
  <c r="I37" i="24"/>
  <c r="G37" i="24"/>
  <c r="L37" i="24"/>
  <c r="M37" i="24"/>
  <c r="E37" i="24"/>
  <c r="M32" i="24"/>
  <c r="I8" i="24"/>
  <c r="L8" i="24"/>
  <c r="M8" i="24"/>
  <c r="G8" i="24"/>
  <c r="E8" i="24"/>
  <c r="G27" i="24"/>
  <c r="M27" i="24"/>
  <c r="E27" i="24"/>
  <c r="L27" i="24"/>
  <c r="F15" i="24"/>
  <c r="J15" i="24"/>
  <c r="H15" i="24"/>
  <c r="K15" i="24"/>
  <c r="D15" i="24"/>
  <c r="K18" i="24"/>
  <c r="J18" i="24"/>
  <c r="F18" i="24"/>
  <c r="D18" i="24"/>
  <c r="F21" i="24"/>
  <c r="J21" i="24"/>
  <c r="H21" i="24"/>
  <c r="K21" i="24"/>
  <c r="D21" i="24"/>
  <c r="F31" i="24"/>
  <c r="J31" i="24"/>
  <c r="H31" i="24"/>
  <c r="K31" i="24"/>
  <c r="D31" i="24"/>
  <c r="K34" i="24"/>
  <c r="J34" i="24"/>
  <c r="F34" i="24"/>
  <c r="D34" i="24"/>
  <c r="D38" i="24"/>
  <c r="K38" i="24"/>
  <c r="H38" i="24"/>
  <c r="F38" i="24"/>
  <c r="J38" i="24"/>
  <c r="I20" i="24"/>
  <c r="L20" i="24"/>
  <c r="M20" i="24"/>
  <c r="E20" i="24"/>
  <c r="I26" i="24"/>
  <c r="L26" i="24"/>
  <c r="M26" i="24"/>
  <c r="G26" i="24"/>
  <c r="E26" i="24"/>
  <c r="G20" i="24"/>
  <c r="H34" i="24"/>
  <c r="K66" i="24"/>
  <c r="I66" i="24"/>
  <c r="J66" i="24"/>
  <c r="K32" i="24"/>
  <c r="J32" i="24"/>
  <c r="F32" i="24"/>
  <c r="D32" i="24"/>
  <c r="H32" i="24"/>
  <c r="F9" i="24"/>
  <c r="J9" i="24"/>
  <c r="H9" i="24"/>
  <c r="K9" i="24"/>
  <c r="F25" i="24"/>
  <c r="J25" i="24"/>
  <c r="H25" i="24"/>
  <c r="D25" i="24"/>
  <c r="K28" i="24"/>
  <c r="J28" i="24"/>
  <c r="F28" i="24"/>
  <c r="D28" i="24"/>
  <c r="H28" i="24"/>
  <c r="G23" i="24"/>
  <c r="M23" i="24"/>
  <c r="E23" i="24"/>
  <c r="I23" i="24"/>
  <c r="G33" i="24"/>
  <c r="M33" i="24"/>
  <c r="E33" i="24"/>
  <c r="L33" i="24"/>
  <c r="I33" i="24"/>
  <c r="E22" i="24"/>
  <c r="D40" i="24"/>
  <c r="K40" i="24"/>
  <c r="H40" i="24"/>
  <c r="F40" i="24"/>
  <c r="E41" i="24"/>
  <c r="K53" i="24"/>
  <c r="I53" i="24"/>
  <c r="K61" i="24"/>
  <c r="I61" i="24"/>
  <c r="K69" i="24"/>
  <c r="I69" i="24"/>
  <c r="K55" i="24"/>
  <c r="I55" i="24"/>
  <c r="K63" i="24"/>
  <c r="I63" i="24"/>
  <c r="K71" i="24"/>
  <c r="I71" i="24"/>
  <c r="I43" i="24"/>
  <c r="G43" i="24"/>
  <c r="L43" i="24"/>
  <c r="K52" i="24"/>
  <c r="I52" i="24"/>
  <c r="K60" i="24"/>
  <c r="I60" i="24"/>
  <c r="K68" i="24"/>
  <c r="I68" i="24"/>
  <c r="K57" i="24"/>
  <c r="I57" i="24"/>
  <c r="K65" i="24"/>
  <c r="I65" i="24"/>
  <c r="K73" i="24"/>
  <c r="I73" i="24"/>
  <c r="K54" i="24"/>
  <c r="I54" i="24"/>
  <c r="K62" i="24"/>
  <c r="I62" i="24"/>
  <c r="K70" i="24"/>
  <c r="I70" i="24"/>
  <c r="M38" i="24"/>
  <c r="E38" i="24"/>
  <c r="L38" i="24"/>
  <c r="K51" i="24"/>
  <c r="I51" i="24"/>
  <c r="K59" i="24"/>
  <c r="I59" i="24"/>
  <c r="K67" i="24"/>
  <c r="I67" i="24"/>
  <c r="K75" i="24"/>
  <c r="I75" i="24"/>
  <c r="I77" i="24" s="1"/>
  <c r="I41" i="24"/>
  <c r="G41" i="24"/>
  <c r="L41" i="24"/>
  <c r="K56" i="24"/>
  <c r="I56" i="24"/>
  <c r="K64" i="24"/>
  <c r="I64" i="24"/>
  <c r="K72" i="24"/>
  <c r="I72" i="24"/>
  <c r="J41" i="24"/>
  <c r="F42" i="24"/>
  <c r="J43" i="24"/>
  <c r="F44" i="24"/>
  <c r="H42" i="24"/>
  <c r="H44" i="24"/>
  <c r="J42" i="24"/>
  <c r="J44" i="24"/>
  <c r="K42" i="24"/>
  <c r="K44" i="24"/>
  <c r="E40" i="24"/>
  <c r="E42" i="24"/>
  <c r="E44" i="24"/>
  <c r="J79" i="24" l="1"/>
  <c r="J78" i="24"/>
  <c r="H39" i="24"/>
  <c r="D39" i="24"/>
  <c r="J39" i="24"/>
  <c r="K39" i="24"/>
  <c r="F39" i="24"/>
  <c r="I6" i="24"/>
  <c r="L6" i="24"/>
  <c r="M6" i="24"/>
  <c r="G6" i="24"/>
  <c r="E6" i="24"/>
  <c r="H45" i="24"/>
  <c r="F45" i="24"/>
  <c r="D45" i="24"/>
  <c r="J45" i="24"/>
  <c r="K45" i="24"/>
  <c r="I14" i="24"/>
  <c r="L14" i="24"/>
  <c r="G14" i="24"/>
  <c r="E14" i="24"/>
  <c r="M14" i="24"/>
  <c r="K6" i="24"/>
  <c r="J6" i="24"/>
  <c r="F6" i="24"/>
  <c r="D6" i="24"/>
  <c r="H6" i="24"/>
  <c r="I78" i="24"/>
  <c r="I79" i="24"/>
  <c r="K77" i="24"/>
  <c r="I39" i="24"/>
  <c r="G39" i="24"/>
  <c r="L39" i="24"/>
  <c r="M39" i="24"/>
  <c r="E39" i="24"/>
  <c r="K14" i="24"/>
  <c r="J14" i="24"/>
  <c r="F14" i="24"/>
  <c r="D14" i="24"/>
  <c r="H14" i="24"/>
  <c r="I45" i="24"/>
  <c r="G45" i="24"/>
  <c r="L45" i="24"/>
  <c r="E45" i="24"/>
  <c r="M45" i="24"/>
  <c r="K79" i="24" l="1"/>
  <c r="K78" i="24"/>
  <c r="I81" i="24" s="1"/>
  <c r="I83" i="24"/>
  <c r="I82" i="24"/>
</calcChain>
</file>

<file path=xl/sharedStrings.xml><?xml version="1.0" encoding="utf-8"?>
<sst xmlns="http://schemas.openxmlformats.org/spreadsheetml/2006/main" count="1692" uniqueCount="521">
  <si>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</si>
  <si>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</si>
  <si>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</si>
  <si>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</si>
  <si>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</si>
  <si>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</si>
  <si>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</si>
  <si>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</si>
  <si>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</si>
  <si>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</si>
  <si>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</si>
  <si>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</si>
  <si>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</si>
  <si>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Pforzheim, Stadt (08231)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</si>
  <si>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</si>
  <si>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</si>
  <si>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</si>
  <si>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</si>
  <si>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</si>
  <si>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</si>
  <si>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</si>
  <si>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</si>
  <si>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</si>
  <si>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</si>
  <si>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</si>
  <si>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</si>
  <si>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</si>
  <si>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</si>
  <si>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</si>
  <si>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</si>
  <si>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</si>
  <si>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</si>
  <si>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</si>
  <si>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</si>
  <si>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</si>
  <si>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</si>
  <si>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</si>
  <si>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</si>
  <si>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</si>
  <si>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</si>
  <si>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</si>
  <si>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</si>
  <si>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</si>
  <si>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</si>
  <si>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</si>
  <si>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</si>
  <si>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</si>
  <si>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</si>
  <si>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</si>
  <si>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</si>
  <si>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</si>
  <si>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</si>
  <si>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</si>
  <si>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</si>
  <si>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</si>
  <si>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</si>
  <si>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</si>
  <si>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</si>
  <si>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</si>
  <si>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</si>
  <si>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</si>
  <si>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</si>
  <si>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</si>
  <si>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</si>
  <si>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</si>
  <si>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</si>
  <si>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</si>
  <si>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</si>
  <si>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</si>
  <si>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</si>
  <si>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</si>
  <si>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</si>
  <si>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</si>
  <si>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</si>
  <si>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</si>
  <si>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</si>
  <si>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</si>
  <si>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</si>
  <si>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</si>
  <si>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</si>
  <si>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</si>
  <si>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</si>
  <si>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</si>
  <si>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</si>
  <si>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</si>
  <si>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</si>
  <si>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</si>
  <si>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</si>
  <si>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</si>
  <si>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</si>
  <si>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</si>
  <si>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</si>
  <si>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Pforzheim, Stadt (08231);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</si>
  <si>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</si>
  <si>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</si>
  <si>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</si>
  <si>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</si>
  <si>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</si>
  <si>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</si>
  <si>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</si>
  <si>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</si>
  <si>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</si>
  <si>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</si>
  <si>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</si>
  <si>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</si>
  <si>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</si>
  <si>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</si>
  <si>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</si>
  <si>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</si>
  <si>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</si>
  <si>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</si>
  <si>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</si>
  <si>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</si>
  <si>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</si>
  <si>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</si>
  <si>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</si>
  <si>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</si>
  <si>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</si>
  <si>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</si>
  <si>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</si>
  <si>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</si>
  <si>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</si>
  <si>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</si>
  <si>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</si>
  <si>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</si>
  <si>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</si>
  <si>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</si>
  <si>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</si>
  <si>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</si>
  <si>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</si>
  <si>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</si>
  <si>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</si>
  <si>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</si>
  <si>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</si>
  <si>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</si>
  <si>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</si>
  <si>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</si>
  <si>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</si>
  <si>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</si>
  <si>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</si>
  <si>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</si>
  <si>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</si>
  <si>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</si>
  <si>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</si>
  <si>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</si>
  <si>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</si>
  <si>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</si>
  <si>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</si>
  <si>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</si>
  <si>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</si>
  <si>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</si>
  <si>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</si>
  <si>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</si>
  <si>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</si>
  <si>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</si>
  <si>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</si>
  <si>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</si>
  <si>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</si>
  <si>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</si>
  <si>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</si>
  <si>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</si>
  <si>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</si>
  <si>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</si>
  <si>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</si>
  <si>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</si>
  <si>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</si>
  <si>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</si>
  <si>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</si>
  <si>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</si>
  <si>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</si>
  <si>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</si>
  <si>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</si>
  <si>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</si>
  <si>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</si>
  <si>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</si>
  <si>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</si>
  <si>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</si>
  <si>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</si>
  <si>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</si>
  <si>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</si>
  <si>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</si>
  <si>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</si>
  <si>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</si>
  <si>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Pforzheim, Stadt (08231)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</si>
  <si>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</si>
  <si>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</si>
  <si>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</si>
  <si>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</si>
  <si>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</si>
  <si>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</si>
  <si>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</si>
  <si>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</si>
  <si>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</si>
  <si>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</si>
  <si>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</si>
  <si>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</si>
  <si>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</si>
  <si>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</si>
  <si>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</si>
  <si>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</si>
  <si>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</si>
  <si>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</si>
  <si>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</si>
  <si>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</si>
  <si>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</si>
  <si>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</si>
  <si>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</si>
  <si>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</si>
  <si>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</si>
  <si>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</si>
  <si>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</si>
  <si>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</si>
  <si>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</si>
  <si>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</si>
  <si>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</si>
  <si>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</si>
  <si>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</si>
  <si>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</si>
  <si>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</si>
  <si>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</si>
  <si>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</si>
  <si>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</si>
  <si>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</si>
  <si>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</si>
  <si>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</si>
  <si>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</si>
  <si>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</si>
  <si>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</si>
  <si>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</si>
  <si>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</si>
  <si>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</si>
  <si>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</si>
  <si>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</si>
  <si>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</si>
  <si>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</si>
  <si>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</si>
  <si>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</si>
  <si>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</si>
  <si>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</si>
  <si>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</si>
  <si>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</si>
  <si>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</si>
  <si>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</si>
  <si>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</si>
  <si>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</si>
  <si>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</si>
  <si>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</si>
  <si>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</si>
  <si>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</si>
  <si>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</si>
  <si>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</si>
  <si>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</si>
  <si>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</si>
  <si>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</si>
  <si>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</si>
  <si>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</si>
  <si>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</si>
  <si>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</si>
  <si>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</si>
  <si>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</si>
  <si>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</si>
  <si>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</si>
  <si>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</si>
  <si>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</si>
  <si>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</si>
  <si>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</si>
  <si>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</si>
  <si>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</si>
  <si>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</si>
  <si>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</si>
  <si>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</si>
  <si>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</si>
  <si>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</si>
  <si>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</si>
  <si>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</si>
  <si>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</si>
  <si>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</si>
  <si>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</si>
  <si>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</si>
  <si>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</si>
  <si>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</si>
  <si>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</si>
  <si>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</si>
  <si>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</si>
  <si>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</si>
  <si>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</si>
  <si>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</si>
  <si>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</si>
  <si>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</si>
  <si>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</si>
  <si>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</si>
  <si>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</si>
  <si>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</si>
  <si>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</si>
  <si>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</si>
  <si>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</si>
  <si>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</si>
  <si>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</si>
  <si>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</si>
  <si>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</si>
  <si>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</si>
  <si>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</si>
  <si>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</si>
  <si>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</si>
  <si>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</si>
  <si>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</si>
  <si>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</si>
  <si>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</si>
  <si>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</si>
  <si>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</si>
  <si>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</si>
  <si>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</si>
  <si>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</si>
  <si>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</si>
  <si>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</si>
  <si>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</si>
  <si>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</si>
  <si>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</si>
  <si>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</si>
  <si>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</si>
  <si>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</si>
  <si>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</si>
  <si>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</si>
  <si>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</si>
  <si>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</si>
  <si>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</si>
  <si>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</si>
  <si>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</si>
  <si>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</si>
  <si>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</si>
  <si>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</si>
  <si>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</si>
  <si>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</si>
  <si>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</si>
  <si>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</si>
  <si>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</si>
  <si>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</si>
  <si>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</si>
  <si>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</si>
  <si>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</si>
  <si>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</si>
  <si>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</si>
  <si>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</si>
  <si>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</si>
  <si>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</si>
  <si>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</si>
  <si>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</si>
  <si>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</si>
  <si>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</si>
  <si>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</si>
  <si>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</si>
  <si>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</si>
  <si>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</si>
  <si>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</si>
  <si>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</si>
  <si>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</si>
  <si>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</si>
  <si>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</si>
  <si>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</si>
  <si>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</si>
  <si>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</si>
  <si>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</si>
  <si>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</si>
  <si>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</si>
  <si>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</si>
  <si>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</si>
  <si>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</si>
  <si>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</si>
  <si>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</si>
  <si>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</si>
  <si>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</si>
  <si>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</si>
  <si>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</si>
  <si>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Pforzheim, Stadt (08231);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</si>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</sst>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{A5055ABB-AFB9-41C4-8E32-1CD20D42CB90}</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135D-42DA-A931-059AABED7580}"/>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{96808F53-45C0-4A8F-909C-0A57C5A67EC2}</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135D-42DA-A931-059AABED758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{4CAD4E0E-176E-49F8-80E8-1ECE2B719E26}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35D-42DA-A931-059AABED758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{D2B64421-5E47-424A-B0F1-5112A3DAF834}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35D-42DA-A931-059AABED758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-0.13776916011837942</c:v>
                </c:pt>
                <c:pt idx="1">
                  <c:v>0.77822269034374059</c:v>
                </c:pt>
                <c:pt idx="2">
                  <c:v>1.1186464311118853</c:v>
                </c:pt>
                <c:pt idx="3">
                  <c:v>1.0875687030768</c:v>
                </c:pt>
              </c:numCache>
            </c:numRef>
          </c:val>
          <c:extLst>
            <c:ext xmlns:c16="http://schemas.microsoft.com/office/drawing/2014/chart" uri="{C3380CC4-5D6E-409C-BE32-E72D297353CC}">
              <c16:uniqueId val="{00000004-135D-42DA-A931-059AABED758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{03745868-998C-46D7-B81B-0E85C476359F}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35D-42DA-A931-059AABED758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{7D97066C-A69C-4258-ADF8-344685E73C3C}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35D-42DA-A931-059AABED758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{1F0AAB9A-B395-48FD-90AC-21EEC5463343}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35D-42DA-A931-059AABED758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{BB1D4849-E014-42D5-9F36-9A0342B71217}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35D-42DA-A931-059AABED75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35D-42DA-A931-059AABED758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35D-42DA-A931-059AABED758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{D2E3F1C2-E6B4-47E0-8E05-EDC0A6291300}</c15:txfldGUID>
                      <c15:f>Daten_Diagramme!$E$6</c15:f>
                      <c15:dlblFieldTableCache>
                        <c:ptCount val="1"/>
                        <c:pt idx="0">
                          <c:v>-5.8</c:v>
                        </c:pt>
                      </c15:dlblFieldTableCache>
                    </c15:dlblFTEntry>
                  </c15:dlblFieldTable>
                  <c15:showDataLabelsRange val="0"/>
                </c:ext>
                <c:ext xmlns:c16="http://schemas.microsoft.com/office/drawing/2014/chart" uri="{C3380CC4-5D6E-409C-BE32-E72D297353CC}">
                  <c16:uniqueId val="{00000000-EA60-414A-9FEE-B2B227B00E66}"/>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{874139F1-F6FD-444A-8D04-B283088C27AD}</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EA60-414A-9FEE-B2B227B00E6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{76969B0E-4D86-4292-9DDB-5B2334CE7746}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A60-414A-9FEE-B2B227B00E6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{5FE0BBC9-4BCD-4338-959B-85DEB1A00E6B}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A60-414A-9FEE-B2B227B00E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-5.7894736842105265</c:v>
                </c:pt>
                <c:pt idx="1">
                  <c:v>-2.6975865719528453</c:v>
                </c:pt>
                <c:pt idx="2">
                  <c:v>-2.7637010795899166</c:v>
                </c:pt>
                <c:pt idx="3">
                  <c:v>-2.8655893304673015</c:v>
                </c:pt>
              </c:numCache>
            </c:numRef>
          </c:val>
          <c:extLst>
            <c:ext xmlns:c16="http://schemas.microsoft.com/office/drawing/2014/chart" uri="{C3380CC4-5D6E-409C-BE32-E72D297353CC}">
              <c16:uniqueId val="{00000004-EA60-414A-9FEE-B2B227B00E6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{4974610B-A85F-48D1-956D-89014CE40890}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A60-414A-9FEE-B2B227B00E6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{ADA6542B-1BDA-4D25-AEFA-8B274E134854}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A60-414A-9FEE-B2B227B00E6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{D07A57B7-4845-4165-A57D-3E0CA159D16E}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A60-414A-9FEE-B2B227B00E6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{0FDA3DFC-C99F-492A-A4BB-69F8225A038D}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A60-414A-9FEE-B2B227B00E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60-414A-9FEE-B2B227B00E6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60-414A-9FEE-B2B227B00E6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{EBCEEAC6-5DB2-405E-92B5-BECEAA8600DA}</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5E90-43B2-9A64-77A4D55172C6}"/>
                </c:ext>
              </c:extLst>
            </c:dLbl>
            <c:dLbl>
              <c:idx val="1"/>
              <c:tx>
                <c:strRef>
                  <c:f>Daten_Diagramme!$D$15</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{8CEE64FD-DE4F-4976-8188-2CF039461F7C}</c15:txfldGUID>
                      <c15:f>Daten_Diagramme!$D$15</c15:f>
                      <c15:dlblFieldTableCache>
                        <c:ptCount val="1"/>
                        <c:pt idx="0">
                          <c:v>-22.8</c:v>
                        </c:pt>
                      </c15:dlblFieldTableCache>
                    </c15:dlblFTEntry>
                  </c15:dlblFieldTable>
                  <c15:showDataLabelsRange val="0"/>
                </c:ext>
                <c:ext xmlns:c16="http://schemas.microsoft.com/office/drawing/2014/chart" uri="{C3380CC4-5D6E-409C-BE32-E72D297353CC}">
                  <c16:uniqueId val="{00000001-5E90-43B2-9A64-77A4D55172C6}"/>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{E756AFF0-14B9-4139-A369-5A3AEF911C70}</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5E90-43B2-9A64-77A4D55172C6}"/>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{AF8E52D9-F14A-4BA8-81E8-EB08206B7538}</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5E90-43B2-9A64-77A4D55172C6}"/>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{177DA58F-3372-442B-9833-E161DE70D7BD}</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5E90-43B2-9A64-77A4D55172C6}"/>
                </c:ext>
              </c:extLst>
            </c:dLbl>
            <c:dLbl>
              <c:idx val="5"/>
              <c:tx>
                <c:strRef>
                  <c:f>Daten_Diagramme!$D$19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{7258E337-3769-46ED-A7CC-0A15D16082C2}</c15:txfldGUID>
                      <c15:f>Daten_Diagramme!$D$19</c15:f>
                      <c15:dlblFieldTableCache>
                        <c:ptCount val="1"/>
                        <c:pt idx="0">
                          <c:v>-2.4</c:v>
                        </c:pt>
                      </c15:dlblFieldTableCache>
                    </c15:dlblFTEntry>
                  </c15:dlblFieldTable>
                  <c15:showDataLabelsRange val="0"/>
                </c:ext>
                <c:ext xmlns:c16="http://schemas.microsoft.com/office/drawing/2014/chart" uri="{C3380CC4-5D6E-409C-BE32-E72D297353CC}">
                  <c16:uniqueId val="{00000005-5E90-43B2-9A64-77A4D55172C6}"/>
                </c:ext>
              </c:extLst>
            </c:dLbl>
            <c:dLbl>
              <c:idx val="6"/>
              <c:tx>
                <c:strRef>
                  <c:f>Daten_Diagramme!$D$20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{DEA18912-496E-4F5F-888A-7A75AAE21450}</c15:txfldGUID>
                      <c15:f>Daten_Diagramme!$D$20</c15:f>
                      <c15:dlblFieldTableCache>
                        <c:ptCount val="1"/>
                        <c:pt idx="0">
                          <c:v>4.1</c:v>
                        </c:pt>
                      </c15:dlblFieldTableCache>
                    </c15:dlblFTEntry>
                  </c15:dlblFieldTable>
                  <c15:showDataLabelsRange val="0"/>
                </c:ext>
                <c:ext xmlns:c16="http://schemas.microsoft.com/office/drawing/2014/chart" uri="{C3380CC4-5D6E-409C-BE32-E72D297353CC}">
                  <c16:uniqueId val="{00000006-5E90-43B2-9A64-77A4D55172C6}"/>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{B9857AC0-A010-4534-B11D-CD0EE26843F3}</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5E90-43B2-9A64-77A4D55172C6}"/>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{D5B2828C-C9A4-4C79-B648-8E06DE486D21}</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5E90-43B2-9A64-77A4D55172C6}"/>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{9E836F19-36A8-44C7-865D-07DF95FF4A97}</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5E90-43B2-9A64-77A4D55172C6}"/>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{0E05B349-5486-4E52-A395-43DB6CC5EA5E}</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5E90-43B2-9A64-77A4D55172C6}"/>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{D407887D-1D65-4A2A-8E00-ADBF95E535D7}</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5E90-43B2-9A64-77A4D55172C6}"/>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{2860EE5E-A229-4FB7-8F69-7F5F18841772}</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5E90-43B2-9A64-77A4D55172C6}"/>
                </c:ext>
              </c:extLst>
            </c:dLbl>
            <c:dLbl>
              <c:idx val="13"/>
              <c:tx>
                <c:strRef>
                  <c:f>Daten_Diagramme!$D$27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{95841F92-FA49-4F2B-B033-DA4DB69647E1}</c15:txfldGUID>
                      <c15:f>Daten_Diagramme!$D$27</c15:f>
                      <c15:dlblFieldTableCache>
                        <c:ptCount val="1"/>
                        <c:pt idx="0">
                          <c:v>7.0</c:v>
                        </c:pt>
                      </c15:dlblFieldTableCache>
                    </c15:dlblFTEntry>
                  </c15:dlblFieldTable>
                  <c15:showDataLabelsRange val="0"/>
                </c:ext>
                <c:ext xmlns:c16="http://schemas.microsoft.com/office/drawing/2014/chart" uri="{C3380CC4-5D6E-409C-BE32-E72D297353CC}">
                  <c16:uniqueId val="{0000000D-5E90-43B2-9A64-77A4D55172C6}"/>
                </c:ext>
              </c:extLst>
            </c:dLbl>
            <c:dLbl>
              <c:idx val="14"/>
              <c:tx>
                <c:strRef>
                  <c:f>Daten_Diagramme!$D$28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{8DABAA43-3BEB-4257-AB5A-69D5D17163BC}</c15:txfldGUID>
                      <c15:f>Daten_Diagramme!$D$28</c15:f>
                      <c15:dlblFieldTableCache>
                        <c:ptCount val="1"/>
                        <c:pt idx="0">
                          <c:v>-8.3</c:v>
                        </c:pt>
                      </c15:dlblFieldTableCache>
                    </c15:dlblFTEntry>
                  </c15:dlblFieldTable>
                  <c15:showDataLabelsRange val="0"/>
                </c:ext>
                <c:ext xmlns:c16="http://schemas.microsoft.com/office/drawing/2014/chart" uri="{C3380CC4-5D6E-409C-BE32-E72D297353CC}">
                  <c16:uniqueId val="{0000000E-5E90-43B2-9A64-77A4D55172C6}"/>
                </c:ext>
              </c:extLst>
            </c:dLbl>
            <c:dLbl>
              <c:idx val="15"/>
              <c:tx>
                <c:strRef>
                  <c:f>Daten_Diagramme!$D$29</c:f>
                  <c:strCache>
                    <c:ptCount val="1"/>
                    <c:pt idx="0">
                      <c:v>-19.9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{0E7CC2B0-4608-4BF3-9643-639786FC43D1}</c15:txfldGUID>
                      <c15:f>Daten_Diagramme!$D$29</c15:f>
                      <c15:dlblFieldTableCache>
                        <c:ptCount val="1"/>
                        <c:pt idx="0">
                          <c:v>-19.9</c:v>
                        </c:pt>
                      </c15:dlblFieldTableCache>
                    </c15:dlblFTEntry>
                  </c15:dlblFieldTable>
                  <c15:showDataLabelsRange val="0"/>
                </c:ext>
                <c:ext xmlns:c16="http://schemas.microsoft.com/office/drawing/2014/chart" uri="{C3380CC4-5D6E-409C-BE32-E72D297353CC}">
                  <c16:uniqueId val="{0000000F-5E90-43B2-9A64-77A4D55172C6}"/>
                </c:ext>
              </c:extLst>
            </c:dLbl>
            <c:dLbl>
              <c:idx val="16"/>
              <c:tx>
                <c:strRef>
                  <c:f>Daten_Diagramme!$D$30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{E05DAB42-04FF-4F1D-8A17-E69C49705CCF}</c15:txfldGUID>
                      <c15:f>Daten_Diagramme!$D$30</c15:f>
                      <c15:dlblFieldTableCache>
                        <c:ptCount val="1"/>
                        <c:pt idx="0">
                          <c:v>4.9</c:v>
                        </c:pt>
                      </c15:dlblFieldTableCache>
                    </c15:dlblFTEntry>
                  </c15:dlblFieldTable>
                  <c15:showDataLabelsRange val="0"/>
                </c:ext>
                <c:ext xmlns:c16="http://schemas.microsoft.com/office/drawing/2014/chart" uri="{C3380CC4-5D6E-409C-BE32-E72D297353CC}">
                  <c16:uniqueId val="{00000010-5E90-43B2-9A64-77A4D55172C6}"/>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{86069666-32C9-4579-B82D-5243D48913C2}</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5E90-43B2-9A64-77A4D55172C6}"/>
                </c:ext>
              </c:extLst>
            </c:dLbl>
            <c:dLbl>
              <c:idx val="18"/>
              <c:tx>
                <c:strRef>
                  <c:f>Daten_Diagramme!$D$32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{B2B0BF66-4137-4368-8922-BB39C84D43B6}</c15:txfldGUID>
                      <c15:f>Daten_Diagramme!$D$32</c15:f>
                      <c15:dlblFieldTableCache>
                        <c:ptCount val="1"/>
                        <c:pt idx="0">
                          <c:v>1.5</c:v>
                        </c:pt>
                      </c15:dlblFieldTableCache>
                    </c15:dlblFTEntry>
                  </c15:dlblFieldTable>
                  <c15:showDataLabelsRange val="0"/>
                </c:ext>
                <c:ext xmlns:c16="http://schemas.microsoft.com/office/drawing/2014/chart" uri="{C3380CC4-5D6E-409C-BE32-E72D297353CC}">
                  <c16:uniqueId val="{00000012-5E90-43B2-9A64-77A4D55172C6}"/>
                </c:ext>
              </c:extLst>
            </c:dLbl>
            <c:dLbl>
              <c:idx val="19"/>
              <c:tx>
                <c:strRef>
                  <c:f>Daten_Diagramme!$D$33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{873F476A-BE45-40D5-BE29-B6D786129EDC}</c15:txfldGUID>
                      <c15:f>Daten_Diagramme!$D$33</c15:f>
                      <c15:dlblFieldTableCache>
                        <c:ptCount val="1"/>
                        <c:pt idx="0">
                          <c:v>3.3</c:v>
                        </c:pt>
                      </c15:dlblFieldTableCache>
                    </c15:dlblFTEntry>
                  </c15:dlblFieldTable>
                  <c15:showDataLabelsRange val="0"/>
                </c:ext>
                <c:ext xmlns:c16="http://schemas.microsoft.com/office/drawing/2014/chart" uri="{C3380CC4-5D6E-409C-BE32-E72D297353CC}">
                  <c16:uniqueId val="{00000013-5E90-43B2-9A64-77A4D55172C6}"/>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{C9F2272D-9C1E-40EE-9A39-A829C5E5801B}</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5E90-43B2-9A64-77A4D55172C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{F414878C-106A-494C-9562-4AC9CA083339}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E90-43B2-9A64-77A4D55172C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{6F58F1EA-34CF-4F99-94CE-307AD03FF1DB}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E90-43B2-9A64-77A4D55172C6}"/>
                </c:ext>
              </c:extLst>
            </c:dLbl>
            <c:dLbl>
              <c:idx val="23"/>
              <c:tx>
                <c:strRef>
                  <c:f>Daten_Diagramme!$D$37</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{CCE0FAAB-7627-4209-A494-1FE4A1F621A3}</c15:txfldGUID>
                      <c15:f>Daten_Diagramme!$D$37</c15:f>
                      <c15:dlblFieldTableCache>
                        <c:ptCount val="1"/>
                        <c:pt idx="0">
                          <c:v>-22.8</c:v>
                        </c:pt>
                      </c15:dlblFieldTableCache>
                    </c15:dlblFTEntry>
                  </c15:dlblFieldTable>
                  <c15:showDataLabelsRange val="0"/>
                </c:ext>
                <c:ext xmlns:c16="http://schemas.microsoft.com/office/drawing/2014/chart" uri="{C3380CC4-5D6E-409C-BE32-E72D297353CC}">
                  <c16:uniqueId val="{00000017-5E90-43B2-9A64-77A4D55172C6}"/>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{C86C83FB-BDAD-4F5B-9CB6-CDE3BD0D4F4B}</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5E90-43B2-9A64-77A4D55172C6}"/>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{27E52FAC-A405-4A00-AF02-D8384279043F}</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5E90-43B2-9A64-77A4D55172C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{67B7706C-D1B5-42FB-A9BA-A1A9D0CF01C4}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E90-43B2-9A64-77A4D55172C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{ADE75E04-C6EA-4F30-83C2-5B5D0F681680}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E90-43B2-9A64-77A4D55172C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{81394F56-E95E-4DEF-977C-F9A862CF5C5B}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E90-43B2-9A64-77A4D55172C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{D7E2B7A3-BF7E-4E04-9C95-87EB2500ADE6}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E90-43B2-9A64-77A4D55172C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{71970364-8877-4CDC-8F88-6B285861EC47}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E90-43B2-9A64-77A4D55172C6}"/>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{0B94751D-E78C-4A1F-815A-FD75C94ED3D2}</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5E90-43B2-9A64-77A4D55172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-0.13776916011837942</c:v>
                </c:pt>
                <c:pt idx="1">
                  <c:v>-22.807017543859651</c:v>
                </c:pt>
                <c:pt idx="2">
                  <c:v>-2.5073746312684366</c:v>
                </c:pt>
                <c:pt idx="3">
                  <c:v>-1.9486457966936335</c:v>
                </c:pt>
                <c:pt idx="4">
                  <c:v>0.17006802721088435</c:v>
                </c:pt>
                <c:pt idx="5">
                  <c:v>-2.3954008304056211</c:v>
                </c:pt>
                <c:pt idx="6">
                  <c:v>4.0776699029126213</c:v>
                </c:pt>
                <c:pt idx="7">
                  <c:v>4.3531827515400412</c:v>
                </c:pt>
                <c:pt idx="8">
                  <c:v>-0.93933807391800539</c:v>
                </c:pt>
                <c:pt idx="9">
                  <c:v>-1.9062748212867355</c:v>
                </c:pt>
                <c:pt idx="10">
                  <c:v>1.4253563390847712</c:v>
                </c:pt>
                <c:pt idx="11">
                  <c:v>4.6321525885558579</c:v>
                </c:pt>
                <c:pt idx="12">
                  <c:v>1.0176754151044456</c:v>
                </c:pt>
                <c:pt idx="13">
                  <c:v>6.9838619922092375</c:v>
                </c:pt>
                <c:pt idx="14">
                  <c:v>-8.3112290008841736</c:v>
                </c:pt>
                <c:pt idx="15">
                  <c:v>-19.923161361141602</c:v>
                </c:pt>
                <c:pt idx="16">
                  <c:v>4.8810004033884633</c:v>
                </c:pt>
                <c:pt idx="17">
                  <c:v>3.9362232187344297</c:v>
                </c:pt>
                <c:pt idx="18">
                  <c:v>1.5057755775577557</c:v>
                </c:pt>
                <c:pt idx="19">
                  <c:v>3.2592900145318664</c:v>
                </c:pt>
                <c:pt idx="20">
                  <c:v>-0.10554089709762533</c:v>
                </c:pt>
                <c:pt idx="21">
                  <c:v>0</c:v>
                </c:pt>
                <c:pt idx="23">
                  <c:v>-22.807017543859651</c:v>
                </c:pt>
                <c:pt idx="24">
                  <c:v>-1.084949215143121</c:v>
                </c:pt>
                <c:pt idx="25">
                  <c:v>0.289792074186771</c:v>
                </c:pt>
              </c:numCache>
            </c:numRef>
          </c:val>
          <c:extLst>
            <c:ext xmlns:c16="http://schemas.microsoft.com/office/drawing/2014/chart" uri="{C3380CC4-5D6E-409C-BE32-E72D297353CC}">
              <c16:uniqueId val="{00000020-5E90-43B2-9A64-77A4D55172C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{87A1AF5A-D6EC-4CA1-8C0E-0638D50C90DE}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E90-43B2-9A64-77A4D55172C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{82AC64C5-ECD2-4657-AF19-D57E3A57D4E9}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E90-43B2-9A64-77A4D55172C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{49335E6D-50BC-46F7-B0B4-E6F948F55B5C}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E90-43B2-9A64-77A4D55172C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{FAE15953-4943-464E-BA21-3CC3E3E2466C}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E90-43B2-9A64-77A4D55172C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{ED2E205C-7D0E-4C9D-A8A6-CE07A6F3D48A}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E90-43B2-9A64-77A4D55172C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{909B4A83-64DA-48CA-955A-CF51300C3BBF}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E90-43B2-9A64-77A4D55172C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{CA25F7CD-87F8-4A6F-8408-0DF78D26998D}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E90-43B2-9A64-77A4D55172C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{124E1C39-5E2A-450C-B75A-E6B42E76A450}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E90-43B2-9A64-77A4D55172C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{8C6A204A-7F3E-421F-BACB-D378C86AC471}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E90-43B2-9A64-77A4D55172C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{52186C0A-C7AA-4D14-8AA6-34DAFC1967DA}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E90-43B2-9A64-77A4D55172C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{5A079AE2-F67D-4E88-B98A-D036E09ED944}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E90-43B2-9A64-77A4D55172C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{5E9DFCCF-A159-4964-9433-16C3CB61D605}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E90-43B2-9A64-77A4D55172C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{A11BE418-F090-469D-BC8F-56185CEFAE70}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E90-43B2-9A64-77A4D55172C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{682CA2AE-BF48-4AB1-8E48-60381ADEA977}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E90-43B2-9A64-77A4D55172C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{F1C282CE-6EC1-4343-8DAE-C19AD93C5152}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E90-43B2-9A64-77A4D55172C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{31531871-CED0-4B40-B89A-F36E9A9D1132}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E90-43B2-9A64-77A4D55172C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{B28B639B-F552-4470-A291-DF559A201540}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E90-43B2-9A64-77A4D55172C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{146A5AC2-9356-40D2-9598-AF0036C2460B}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E90-43B2-9A64-77A4D55172C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{16504A86-764D-4D87-9A2D-9CF00EAD9C87}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E90-43B2-9A64-77A4D55172C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{891CDEE4-7B46-4259-88F1-4035615A05D3}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E90-43B2-9A64-77A4D55172C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{02A9FB81-F19F-418A-8E84-35333ECAFE52}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E90-43B2-9A64-77A4D55172C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{7720692C-B8B4-4CB3-90BA-A68C8FC88E79}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E90-43B2-9A64-77A4D55172C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{6D48F8E5-6686-4DB3-9F44-B7DAC59066EB}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E90-43B2-9A64-77A4D55172C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{1359FAD1-A3BD-4B6B-B042-2073BAB2BDD2}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E90-43B2-9A64-77A4D55172C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{46CC0791-CB0B-4991-88C4-4FFE4FDC2A40}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E90-43B2-9A64-77A4D55172C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{5465C4D9-8534-43AE-A3D2-77B1A0F7A0CC}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E90-43B2-9A64-77A4D55172C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{244E40E3-E4E4-45EE-8977-E5D33193FB3A}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E90-43B2-9A64-77A4D55172C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{E935D1F6-069C-415D-B28C-545ABE55C3F5}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E90-43B2-9A64-77A4D55172C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{E31F216E-EEE6-4E33-BC14-5D91FDF00CEF}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E90-43B2-9A64-77A4D55172C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{F1029D35-8F36-4DF4-8985-77EA92A4EECA}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E90-43B2-9A64-77A4D55172C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{9197C234-540F-48FF-A2BC-4C1DC1FF2A95}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E90-43B2-9A64-77A4D55172C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{D54E4EAF-4BF4-4F14-BF2D-F26BB4DF524E}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E90-43B2-9A64-77A4D55172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E90-43B2-9A64-77A4D55172C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E90-43B2-9A64-77A4D55172C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{6FF6590F-8AB3-4E1C-9BFA-213FFF04528D}</c15:txfldGUID>
                      <c15:f>Daten_Diagramme!$E$14</c15:f>
                      <c15:dlblFieldTableCache>
                        <c:ptCount val="1"/>
                        <c:pt idx="0">
                          <c:v>-5.8</c:v>
                        </c:pt>
                      </c15:dlblFieldTableCache>
                    </c15:dlblFTEntry>
                  </c15:dlblFieldTable>
                  <c15:showDataLabelsRange val="0"/>
                </c:ext>
                <c:ext xmlns:c16="http://schemas.microsoft.com/office/drawing/2014/chart" uri="{C3380CC4-5D6E-409C-BE32-E72D297353CC}">
                  <c16:uniqueId val="{00000000-04D7-4221-80E1-93724D8ACB88}"/>
                </c:ext>
              </c:extLst>
            </c:dLbl>
            <c:dLbl>
              <c:idx val="1"/>
              <c:tx>
                <c:strRef>
                  <c:f>Daten_Diagramme!$E$15</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{8A64C5A8-05DB-456B-93B8-033D285B257D}</c15:txfldGUID>
                      <c15:f>Daten_Diagramme!$E$15</c15:f>
                      <c15:dlblFieldTableCache>
                        <c:ptCount val="1"/>
                        <c:pt idx="0">
                          <c:v>16.7</c:v>
                        </c:pt>
                      </c15:dlblFieldTableCache>
                    </c15:dlblFTEntry>
                  </c15:dlblFieldTable>
                  <c15:showDataLabelsRange val="0"/>
                </c:ext>
                <c:ext xmlns:c16="http://schemas.microsoft.com/office/drawing/2014/chart" uri="{C3380CC4-5D6E-409C-BE32-E72D297353CC}">
                  <c16:uniqueId val="{00000001-04D7-4221-80E1-93724D8ACB88}"/>
                </c:ext>
              </c:extLst>
            </c:dLbl>
            <c:dLbl>
              <c:idx val="2"/>
              <c:tx>
                <c:strRef>
                  <c:f>Daten_Diagramme!$E$16</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{B309759C-DFAD-4DB2-825C-9C01CD18D9EC}</c15:txfldGUID>
                      <c15:f>Daten_Diagramme!$E$16</c15:f>
                      <c15:dlblFieldTableCache>
                        <c:ptCount val="1"/>
                        <c:pt idx="0">
                          <c:v>10.0</c:v>
                        </c:pt>
                      </c15:dlblFieldTableCache>
                    </c15:dlblFTEntry>
                  </c15:dlblFieldTable>
                  <c15:showDataLabelsRange val="0"/>
                </c:ext>
                <c:ext xmlns:c16="http://schemas.microsoft.com/office/drawing/2014/chart" uri="{C3380CC4-5D6E-409C-BE32-E72D297353CC}">
                  <c16:uniqueId val="{00000002-04D7-4221-80E1-93724D8ACB88}"/>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{6E9745C5-28C0-45F7-B401-7224ABC2289E}</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04D7-4221-80E1-93724D8ACB88}"/>
                </c:ext>
              </c:extLst>
            </c:dLbl>
            <c:dLbl>
              <c:idx val="4"/>
              <c:tx>
                <c:strRef>
                  <c:f>Daten_Diagramme!$E$18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{B049AED9-49B6-4612-8852-3725C8C7F080}</c15:txfldGUID>
                      <c15:f>Daten_Diagramme!$E$18</c15:f>
                      <c15:dlblFieldTableCache>
                        <c:ptCount val="1"/>
                        <c:pt idx="0">
                          <c:v>-3.0</c:v>
                        </c:pt>
                      </c15:dlblFieldTableCache>
                    </c15:dlblFTEntry>
                  </c15:dlblFieldTable>
                  <c15:showDataLabelsRange val="0"/>
                </c:ext>
                <c:ext xmlns:c16="http://schemas.microsoft.com/office/drawing/2014/chart" uri="{C3380CC4-5D6E-409C-BE32-E72D297353CC}">
                  <c16:uniqueId val="{00000004-04D7-4221-80E1-93724D8ACB88}"/>
                </c:ext>
              </c:extLst>
            </c:dLbl>
            <c:dLbl>
              <c:idx val="5"/>
              <c:tx>
                <c:strRef>
                  <c:f>Daten_Diagramme!$E$19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{35891E14-BC3A-4645-97BF-444294B717CE}</c15:txfldGUID>
                      <c15:f>Daten_Diagramme!$E$19</c15:f>
                      <c15:dlblFieldTableCache>
                        <c:ptCount val="1"/>
                        <c:pt idx="0">
                          <c:v>-3.4</c:v>
                        </c:pt>
                      </c15:dlblFieldTableCache>
                    </c15:dlblFTEntry>
                  </c15:dlblFieldTable>
                  <c15:showDataLabelsRange val="0"/>
                </c:ext>
                <c:ext xmlns:c16="http://schemas.microsoft.com/office/drawing/2014/chart" uri="{C3380CC4-5D6E-409C-BE32-E72D297353CC}">
                  <c16:uniqueId val="{00000005-04D7-4221-80E1-93724D8ACB88}"/>
                </c:ext>
              </c:extLst>
            </c:dLbl>
            <c:dLbl>
              <c:idx val="6"/>
              <c:tx>
                <c:strRef>
                  <c:f>Daten_Diagramme!$E$20</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{70776428-3F8A-4B00-A62C-58358B305D64}</c15:txfldGUID>
                      <c15:f>Daten_Diagramme!$E$20</c15:f>
                      <c15:dlblFieldTableCache>
                        <c:ptCount val="1"/>
                        <c:pt idx="0">
                          <c:v>-10.2</c:v>
                        </c:pt>
                      </c15:dlblFieldTableCache>
                    </c15:dlblFTEntry>
                  </c15:dlblFieldTable>
                  <c15:showDataLabelsRange val="0"/>
                </c:ext>
                <c:ext xmlns:c16="http://schemas.microsoft.com/office/drawing/2014/chart" uri="{C3380CC4-5D6E-409C-BE32-E72D297353CC}">
                  <c16:uniqueId val="{00000006-04D7-4221-80E1-93724D8ACB88}"/>
                </c:ext>
              </c:extLst>
            </c:dLbl>
            <c:dLbl>
              <c:idx val="7"/>
              <c:tx>
                <c:strRef>
                  <c:f>Daten_Diagramme!$E$21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{344A518A-3F16-47AF-8E54-71A7EF2B36B5}</c15:txfldGUID>
                      <c15:f>Daten_Diagramme!$E$21</c15:f>
                      <c15:dlblFieldTableCache>
                        <c:ptCount val="1"/>
                        <c:pt idx="0">
                          <c:v>-2.9</c:v>
                        </c:pt>
                      </c15:dlblFieldTableCache>
                    </c15:dlblFTEntry>
                  </c15:dlblFieldTable>
                  <c15:showDataLabelsRange val="0"/>
                </c:ext>
                <c:ext xmlns:c16="http://schemas.microsoft.com/office/drawing/2014/chart" uri="{C3380CC4-5D6E-409C-BE32-E72D297353CC}">
                  <c16:uniqueId val="{00000007-04D7-4221-80E1-93724D8ACB88}"/>
                </c:ext>
              </c:extLst>
            </c:dLbl>
            <c:dLbl>
              <c:idx val="8"/>
              <c:tx>
                <c:strRef>
                  <c:f>Daten_Diagramme!$E$22</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{8C12496F-8E73-4695-AC8F-F9BC2BA74E0E}</c15:txfldGUID>
                      <c15:f>Daten_Diagramme!$E$22</c15:f>
                      <c15:dlblFieldTableCache>
                        <c:ptCount val="1"/>
                        <c:pt idx="0">
                          <c:v>-8.3</c:v>
                        </c:pt>
                      </c15:dlblFieldTableCache>
                    </c15:dlblFTEntry>
                  </c15:dlblFieldTable>
                  <c15:showDataLabelsRange val="0"/>
                </c:ext>
                <c:ext xmlns:c16="http://schemas.microsoft.com/office/drawing/2014/chart" uri="{C3380CC4-5D6E-409C-BE32-E72D297353CC}">
                  <c16:uniqueId val="{00000008-04D7-4221-80E1-93724D8ACB88}"/>
                </c:ext>
              </c:extLst>
            </c:dLbl>
            <c:dLbl>
              <c:idx val="9"/>
              <c:tx>
                <c:strRef>
                  <c:f>Daten_Diagramme!$E$23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{EB927071-A81C-4B8C-9EB0-2802501942F1}</c15:txfldGUID>
                      <c15:f>Daten_Diagramme!$E$23</c15:f>
                      <c15:dlblFieldTableCache>
                        <c:ptCount val="1"/>
                        <c:pt idx="0">
                          <c:v>1.8</c:v>
                        </c:pt>
                      </c15:dlblFieldTableCache>
                    </c15:dlblFTEntry>
                  </c15:dlblFieldTable>
                  <c15:showDataLabelsRange val="0"/>
                </c:ext>
                <c:ext xmlns:c16="http://schemas.microsoft.com/office/drawing/2014/chart" uri="{C3380CC4-5D6E-409C-BE32-E72D297353CC}">
                  <c16:uniqueId val="{00000009-04D7-4221-80E1-93724D8ACB88}"/>
                </c:ext>
              </c:extLst>
            </c:dLbl>
            <c:dLbl>
              <c:idx val="10"/>
              <c:tx>
                <c:strRef>
                  <c:f>Daten_Diagramme!$E$24</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{55F95471-B16A-4A26-9C4F-E90D97A18D74}</c15:txfldGUID>
                      <c15:f>Daten_Diagramme!$E$24</c15:f>
                      <c15:dlblFieldTableCache>
                        <c:ptCount val="1"/>
                        <c:pt idx="0">
                          <c:v>-14.0</c:v>
                        </c:pt>
                      </c15:dlblFieldTableCache>
                    </c15:dlblFTEntry>
                  </c15:dlblFieldTable>
                  <c15:showDataLabelsRange val="0"/>
                </c:ext>
                <c:ext xmlns:c16="http://schemas.microsoft.com/office/drawing/2014/chart" uri="{C3380CC4-5D6E-409C-BE32-E72D297353CC}">
                  <c16:uniqueId val="{0000000A-04D7-4221-80E1-93724D8ACB88}"/>
                </c:ext>
              </c:extLst>
            </c:dLbl>
            <c:dLbl>
              <c:idx val="11"/>
              <c:tx>
                <c:strRef>
                  <c:f>Daten_Diagramme!$E$25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{8B08E72C-A959-4224-AF67-1D64FB462D3F}</c15:txfldGUID>
                      <c15:f>Daten_Diagramme!$E$25</c15:f>
                      <c15:dlblFieldTableCache>
                        <c:ptCount val="1"/>
                        <c:pt idx="0">
                          <c:v>0.1</c:v>
                        </c:pt>
                      </c15:dlblFieldTableCache>
                    </c15:dlblFTEntry>
                  </c15:dlblFieldTable>
                  <c15:showDataLabelsRange val="0"/>
                </c:ext>
                <c:ext xmlns:c16="http://schemas.microsoft.com/office/drawing/2014/chart" uri="{C3380CC4-5D6E-409C-BE32-E72D297353CC}">
                  <c16:uniqueId val="{0000000B-04D7-4221-80E1-93724D8ACB88}"/>
                </c:ext>
              </c:extLst>
            </c:dLbl>
            <c:dLbl>
              <c:idx val="12"/>
              <c:tx>
                <c:strRef>
                  <c:f>Daten_Diagramme!$E$26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{B1D11A41-942F-4CD0-BA1D-20685E763906}</c15:txfldGUID>
                      <c15:f>Daten_Diagramme!$E$26</c15:f>
                      <c15:dlblFieldTableCache>
                        <c:ptCount val="1"/>
                        <c:pt idx="0">
                          <c:v>-6.4</c:v>
                        </c:pt>
                      </c15:dlblFieldTableCache>
                    </c15:dlblFTEntry>
                  </c15:dlblFieldTable>
                  <c15:showDataLabelsRange val="0"/>
                </c:ext>
                <c:ext xmlns:c16="http://schemas.microsoft.com/office/drawing/2014/chart" uri="{C3380CC4-5D6E-409C-BE32-E72D297353CC}">
                  <c16:uniqueId val="{0000000C-04D7-4221-80E1-93724D8ACB88}"/>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{708A37C8-814F-41C3-A30A-23E4F12185DA}</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04D7-4221-80E1-93724D8ACB88}"/>
                </c:ext>
              </c:extLst>
            </c:dLbl>
            <c:dLbl>
              <c:idx val="14"/>
              <c:tx>
                <c:strRef>
                  <c:f>Daten_Diagramme!$E$28</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{36693E7B-248C-4111-A518-77BA42901986}</c15:txfldGUID>
                      <c15:f>Daten_Diagramme!$E$28</c15:f>
                      <c15:dlblFieldTableCache>
                        <c:ptCount val="1"/>
                        <c:pt idx="0">
                          <c:v>-11.3</c:v>
                        </c:pt>
                      </c15:dlblFieldTableCache>
                    </c15:dlblFTEntry>
                  </c15:dlblFieldTable>
                  <c15:showDataLabelsRange val="0"/>
                </c:ext>
                <c:ext xmlns:c16="http://schemas.microsoft.com/office/drawing/2014/chart" uri="{C3380CC4-5D6E-409C-BE32-E72D297353CC}">
                  <c16:uniqueId val="{0000000E-04D7-4221-80E1-93724D8ACB88}"/>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{DAA67FB8-7D15-48D5-84E3-A57D68282951}</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04D7-4221-80E1-93724D8ACB88}"/>
                </c:ext>
              </c:extLst>
            </c:dLbl>
            <c:dLbl>
              <c:idx val="16"/>
              <c:tx>
                <c:strRef>
                  <c:f>Daten_Diagramme!$E$30</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{AF75D8C4-BD51-49CD-B9FB-C5E343271A56}</c15:txfldGUID>
                      <c15:f>Daten_Diagramme!$E$30</c15:f>
                      <c15:dlblFieldTableCache>
                        <c:ptCount val="1"/>
                        <c:pt idx="0">
                          <c:v>19.5</c:v>
                        </c:pt>
                      </c15:dlblFieldTableCache>
                    </c15:dlblFTEntry>
                  </c15:dlblFieldTable>
                  <c15:showDataLabelsRange val="0"/>
                </c:ext>
                <c:ext xmlns:c16="http://schemas.microsoft.com/office/drawing/2014/chart" uri="{C3380CC4-5D6E-409C-BE32-E72D297353CC}">
                  <c16:uniqueId val="{00000010-04D7-4221-80E1-93724D8ACB88}"/>
                </c:ext>
              </c:extLst>
            </c:dLbl>
            <c:dLbl>
              <c:idx val="17"/>
              <c:tx>
                <c:strRef>
                  <c:f>Daten_Diagramme!$E$31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{A270554A-08E0-4EF6-B9C5-954CD2E8CFAF}</c15:txfldGUID>
                      <c15:f>Daten_Diagramme!$E$31</c15:f>
                      <c15:dlblFieldTableCache>
                        <c:ptCount val="1"/>
                        <c:pt idx="0">
                          <c:v>-4.9</c:v>
                        </c:pt>
                      </c15:dlblFieldTableCache>
                    </c15:dlblFTEntry>
                  </c15:dlblFieldTable>
                  <c15:showDataLabelsRange val="0"/>
                </c:ext>
                <c:ext xmlns:c16="http://schemas.microsoft.com/office/drawing/2014/chart" uri="{C3380CC4-5D6E-409C-BE32-E72D297353CC}">
                  <c16:uniqueId val="{00000011-04D7-4221-80E1-93724D8ACB88}"/>
                </c:ext>
              </c:extLst>
            </c:dLbl>
            <c:dLbl>
              <c:idx val="18"/>
              <c:tx>
                <c:strRef>
                  <c:f>Daten_Diagramme!$E$32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{E1B62882-7D45-4FB3-A8E7-F62F4B3A383B}</c15:txfldGUID>
                      <c15:f>Daten_Diagramme!$E$32</c15:f>
                      <c15:dlblFieldTableCache>
                        <c:ptCount val="1"/>
                        <c:pt idx="0">
                          <c:v>-2.6</c:v>
                        </c:pt>
                      </c15:dlblFieldTableCache>
                    </c15:dlblFTEntry>
                  </c15:dlblFieldTable>
                  <c15:showDataLabelsRange val="0"/>
                </c:ext>
                <c:ext xmlns:c16="http://schemas.microsoft.com/office/drawing/2014/chart" uri="{C3380CC4-5D6E-409C-BE32-E72D297353CC}">
                  <c16:uniqueId val="{00000012-04D7-4221-80E1-93724D8ACB88}"/>
                </c:ext>
              </c:extLst>
            </c:dLbl>
            <c:dLbl>
              <c:idx val="19"/>
              <c:tx>
                <c:strRef>
                  <c:f>Daten_Diagramme!$E$33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{106339ED-0F97-4F32-BDF0-74B590F1D580}</c15:txfldGUID>
                      <c15:f>Daten_Diagramme!$E$33</c15:f>
                      <c15:dlblFieldTableCache>
                        <c:ptCount val="1"/>
                        <c:pt idx="0">
                          <c:v>-1.8</c:v>
                        </c:pt>
                      </c15:dlblFieldTableCache>
                    </c15:dlblFTEntry>
                  </c15:dlblFieldTable>
                  <c15:showDataLabelsRange val="0"/>
                </c:ext>
                <c:ext xmlns:c16="http://schemas.microsoft.com/office/drawing/2014/chart" uri="{C3380CC4-5D6E-409C-BE32-E72D297353CC}">
                  <c16:uniqueId val="{00000013-04D7-4221-80E1-93724D8ACB88}"/>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{782DAC10-3EA6-4121-BD20-C8019D94FB15}</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04D7-4221-80E1-93724D8ACB8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{C3F1E9EB-0DC7-4A2F-8402-1121672B47E4}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4D7-4221-80E1-93724D8ACB8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{03F9A0E8-5A29-4DCA-90BD-877D89653BC6}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4D7-4221-80E1-93724D8ACB88}"/>
                </c:ext>
              </c:extLst>
            </c:dLbl>
            <c:dLbl>
              <c:idx val="23"/>
              <c:tx>
                <c:strRef>
                  <c:f>Daten_Diagramme!$E$37</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{45521938-25E7-4A06-B500-9BCB1E277F86}</c15:txfldGUID>
                      <c15:f>Daten_Diagramme!$E$37</c15:f>
                      <c15:dlblFieldTableCache>
                        <c:ptCount val="1"/>
                        <c:pt idx="0">
                          <c:v>16.7</c:v>
                        </c:pt>
                      </c15:dlblFieldTableCache>
                    </c15:dlblFTEntry>
                  </c15:dlblFieldTable>
                  <c15:showDataLabelsRange val="0"/>
                </c:ext>
                <c:ext xmlns:c16="http://schemas.microsoft.com/office/drawing/2014/chart" uri="{C3380CC4-5D6E-409C-BE32-E72D297353CC}">
                  <c16:uniqueId val="{00000017-04D7-4221-80E1-93724D8ACB88}"/>
                </c:ext>
              </c:extLst>
            </c:dLbl>
            <c:dLbl>
              <c:idx val="24"/>
              <c:tx>
                <c:strRef>
                  <c:f>Daten_Diagramme!$E$38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{0E1A15C9-3DCA-4C60-8A41-DAADF8B5DFF5}</c15:txfldGUID>
                      <c15:f>Daten_Diagramme!$E$38</c15:f>
                      <c15:dlblFieldTableCache>
                        <c:ptCount val="1"/>
                        <c:pt idx="0">
                          <c:v>-3.4</c:v>
                        </c:pt>
                      </c15:dlblFieldTableCache>
                    </c15:dlblFTEntry>
                  </c15:dlblFieldTable>
                  <c15:showDataLabelsRange val="0"/>
                </c:ext>
                <c:ext xmlns:c16="http://schemas.microsoft.com/office/drawing/2014/chart" uri="{C3380CC4-5D6E-409C-BE32-E72D297353CC}">
                  <c16:uniqueId val="{00000018-04D7-4221-80E1-93724D8ACB88}"/>
                </c:ext>
              </c:extLst>
            </c:dLbl>
            <c:dLbl>
              <c:idx val="25"/>
              <c:tx>
                <c:strRef>
                  <c:f>Daten_Diagramme!$E$39</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{D5CAC1A7-C83F-4FE7-9345-540B2912D9CA}</c15:txfldGUID>
                      <c15:f>Daten_Diagramme!$E$39</c15:f>
                      <c15:dlblFieldTableCache>
                        <c:ptCount val="1"/>
                        <c:pt idx="0">
                          <c:v>-6.2</c:v>
                        </c:pt>
                      </c15:dlblFieldTableCache>
                    </c15:dlblFTEntry>
                  </c15:dlblFieldTable>
                  <c15:showDataLabelsRange val="0"/>
                </c:ext>
                <c:ext xmlns:c16="http://schemas.microsoft.com/office/drawing/2014/chart" uri="{C3380CC4-5D6E-409C-BE32-E72D297353CC}">
                  <c16:uniqueId val="{00000019-04D7-4221-80E1-93724D8ACB8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{E3F1FE12-2E62-488E-923C-72F2FB427631}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4D7-4221-80E1-93724D8ACB8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{41636F37-EEBC-419C-9B05-B2E289DFED0C}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4D7-4221-80E1-93724D8ACB8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{5672B769-0FBE-4FD9-AA94-1029489C0D77}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4D7-4221-80E1-93724D8ACB8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{9E389532-8EE3-4011-86AE-2DE47CEC9A7F}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4D7-4221-80E1-93724D8ACB8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{D3CE41C9-0630-4665-902D-4963092A342A}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4D7-4221-80E1-93724D8ACB88}"/>
                </c:ext>
              </c:extLst>
            </c:dLbl>
            <c:dLbl>
              <c:idx val="31"/>
              <c:tx>
                <c:strRef>
                  <c:f>Daten_Diagramme!$E$45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{8A127B06-9714-4E5F-BD70-F68C206DA961}</c15:txfldGUID>
                      <c15:f>Daten_Diagramme!$E$45</c15:f>
                      <c15:dlblFieldTableCache>
                        <c:ptCount val="1"/>
                        <c:pt idx="0">
                          <c:v>-6.2</c:v>
                        </c:pt>
                      </c15:dlblFieldTableCache>
                    </c15:dlblFTEntry>
                  </c15:dlblFieldTable>
                  <c15:showDataLabelsRange val="0"/>
                </c:ext>
                <c:ext xmlns:c16="http://schemas.microsoft.com/office/drawing/2014/chart" uri="{C3380CC4-5D6E-409C-BE32-E72D297353CC}">
                  <c16:uniqueId val="{0000001F-04D7-4221-80E1-93724D8ACB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-5.7894736842105265</c:v>
                </c:pt>
                <c:pt idx="1">
                  <c:v>16.666666666666668</c:v>
                </c:pt>
                <c:pt idx="2">
                  <c:v>10</c:v>
                </c:pt>
                <c:pt idx="3">
                  <c:v>-3.828125</c:v>
                </c:pt>
                <c:pt idx="4">
                  <c:v>-2.9535864978902953</c:v>
                </c:pt>
                <c:pt idx="5">
                  <c:v>-3.3862433862433861</c:v>
                </c:pt>
                <c:pt idx="6">
                  <c:v>-10.204081632653061</c:v>
                </c:pt>
                <c:pt idx="7">
                  <c:v>-2.9082774049217002</c:v>
                </c:pt>
                <c:pt idx="8">
                  <c:v>-8.2872928176795586</c:v>
                </c:pt>
                <c:pt idx="9">
                  <c:v>1.7937219730941705</c:v>
                </c:pt>
                <c:pt idx="10">
                  <c:v>-14.007308160779537</c:v>
                </c:pt>
                <c:pt idx="11">
                  <c:v>0.1457725947521866</c:v>
                </c:pt>
                <c:pt idx="12">
                  <c:v>-6.4102564102564106</c:v>
                </c:pt>
                <c:pt idx="13">
                  <c:v>-1.7411052233156699</c:v>
                </c:pt>
                <c:pt idx="14">
                  <c:v>-11.261505143475906</c:v>
                </c:pt>
                <c:pt idx="15">
                  <c:v>-33.333333333333336</c:v>
                </c:pt>
                <c:pt idx="16">
                  <c:v>19.548872180451127</c:v>
                </c:pt>
                <c:pt idx="17">
                  <c:v>-4.8929663608562688</c:v>
                </c:pt>
                <c:pt idx="18">
                  <c:v>-2.620967741935484</c:v>
                </c:pt>
                <c:pt idx="19">
                  <c:v>-1.7937219730941705</c:v>
                </c:pt>
                <c:pt idx="20">
                  <c:v>-1.4109347442680775</c:v>
                </c:pt>
                <c:pt idx="21">
                  <c:v>0</c:v>
                </c:pt>
                <c:pt idx="23">
                  <c:v>16.666666666666668</c:v>
                </c:pt>
                <c:pt idx="24">
                  <c:v>-3.3579965850882187</c:v>
                </c:pt>
                <c:pt idx="25">
                  <c:v>-6.1886470337174559</c:v>
                </c:pt>
              </c:numCache>
            </c:numRef>
          </c:val>
          <c:extLst>
            <c:ext xmlns:c16="http://schemas.microsoft.com/office/drawing/2014/chart" uri="{C3380CC4-5D6E-409C-BE32-E72D297353CC}">
              <c16:uniqueId val="{00000020-04D7-4221-80E1-93724D8ACB8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{60FDA7C3-975E-48C8-B02F-047943F589D8}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4D7-4221-80E1-93724D8ACB8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{B67E7A04-5C14-4D0A-A1E9-64262B6CF672}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4D7-4221-80E1-93724D8ACB8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{A2777462-AC42-413C-890A-BC2D9966284A}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4D7-4221-80E1-93724D8ACB8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{70012835-2596-41AA-9160-ABDB0A04C307}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4D7-4221-80E1-93724D8ACB8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{4B9AABC8-4CFC-4231-8618-D3DE558B7E95}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4D7-4221-80E1-93724D8ACB8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{1FDF652D-870F-4EFB-BF5A-F6F39B24ECB6}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4D7-4221-80E1-93724D8ACB8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{B23758A1-FC73-4595-AB7A-BA136FEB1428}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4D7-4221-80E1-93724D8ACB8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{378B5761-B2E7-420F-BAC8-D146457D697F}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4D7-4221-80E1-93724D8ACB8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{21568DA7-BDE1-4F5C-A990-002000B4B7E6}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4D7-4221-80E1-93724D8ACB8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{628D5BF9-AC86-4C5C-9349-6C6A9986F493}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4D7-4221-80E1-93724D8ACB8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{7B3FFEAF-B726-493C-B481-C141CC6E25E6}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4D7-4221-80E1-93724D8ACB8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{374C812B-F457-46E3-A1D6-BF176A814C44}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4D7-4221-80E1-93724D8ACB8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{571EDF9F-AE23-4BDA-A064-2FE046DE5B16}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4D7-4221-80E1-93724D8ACB8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{E01DDF9C-7044-4E93-91AA-79550703E92F}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4D7-4221-80E1-93724D8ACB8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{34881ADC-D07F-477A-8D9E-2C975E05F2FD}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4D7-4221-80E1-93724D8ACB8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{2391F4C5-0DEB-4D09-9482-4A531FDCE95D}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4D7-4221-80E1-93724D8ACB8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{0F8A1B5E-DAB9-482B-A39D-166DA994AACC}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4D7-4221-80E1-93724D8ACB8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{D5C63589-0097-49E0-8E3D-6C8F38577824}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4D7-4221-80E1-93724D8ACB8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{FA5058F3-6191-4C15-A237-6346583F9EB9}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4D7-4221-80E1-93724D8ACB8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{C70003B2-5F3F-4236-B312-EAAF6A4C6AB1}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4D7-4221-80E1-93724D8ACB8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{2FBBA046-0DE2-4ADC-81DA-CF756DC4D6D4}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4D7-4221-80E1-93724D8ACB8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{39235ADD-47AB-4680-8FAD-0BD3745F7211}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4D7-4221-80E1-93724D8ACB8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{ED27B674-9137-46D5-8F2D-8A56F1C237C7}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4D7-4221-80E1-93724D8ACB8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{896C2DD5-2EEB-44E8-966E-1BE117F23406}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4D7-4221-80E1-93724D8ACB8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{72475846-D7DB-454A-9348-AE985B7A4CB4}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4D7-4221-80E1-93724D8ACB8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{7CC898FF-5290-4D59-8A19-4EFCFF49C92D}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4D7-4221-80E1-93724D8ACB8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{76653EB3-D201-4077-835B-D52B4C298157}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4D7-4221-80E1-93724D8ACB8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{D2E7A1D0-98EB-41DC-88E9-17616B4AB094}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4D7-4221-80E1-93724D8ACB8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{0E84707F-EFC7-46E8-B279-236DCD9587BC}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4D7-4221-80E1-93724D8ACB8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{60B10F7F-0A54-4830-96D7-ABB0A5E1783A}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4D7-4221-80E1-93724D8ACB8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{CBF6BA91-6FA0-4C80-9B2B-2B59FB0801EA}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4D7-4221-80E1-93724D8ACB8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{CAD0B9D4-336B-4103-85C9-D6C231A7680A}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4D7-4221-80E1-93724D8ACB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4D7-4221-80E1-93724D8ACB8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4D7-4221-80E1-93724D8ACB8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{576232AD-69CE-40D0-A53D-DB08D2967738}</c15:txfldGUID>
                      <c15:f>Diagramm!$I$46</c15:f>
                      <c15:dlblFieldTableCache>
                        <c:ptCount val="1"/>
                      </c15:dlblFieldTableCache>
                    </c15:dlblFTEntry>
                  </c15:dlblFieldTable>
                  <c15:showDataLabelsRange val="0"/>
                </c:ext>
                <c:ext xmlns:c16="http://schemas.microsoft.com/office/drawing/2014/chart" uri="{C3380CC4-5D6E-409C-BE32-E72D297353CC}">
                  <c16:uniqueId val="{00000000-2C21-4A6D-865F-1644725B487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{D5C03D23-5830-48FB-82D9-DFF5DB2F08FA}</c15:txfldGUID>
                      <c15:f>Diagramm!$I$47</c15:f>
                      <c15:dlblFieldTableCache>
                        <c:ptCount val="1"/>
                      </c15:dlblFieldTableCache>
                    </c15:dlblFTEntry>
                  </c15:dlblFieldTable>
                  <c15:showDataLabelsRange val="0"/>
                </c:ext>
                <c:ext xmlns:c16="http://schemas.microsoft.com/office/drawing/2014/chart" uri="{C3380CC4-5D6E-409C-BE32-E72D297353CC}">
                  <c16:uniqueId val="{00000001-2C21-4A6D-865F-1644725B487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{B711D0CD-5ECC-47D3-AABF-7D9C5F06CB94}</c15:txfldGUID>
                      <c15:f>Diagramm!$I$48</c15:f>
                      <c15:dlblFieldTableCache>
                        <c:ptCount val="1"/>
                      </c15:dlblFieldTableCache>
                    </c15:dlblFTEntry>
                  </c15:dlblFieldTable>
                  <c15:showDataLabelsRange val="0"/>
                </c:ext>
                <c:ext xmlns:c16="http://schemas.microsoft.com/office/drawing/2014/chart" uri="{C3380CC4-5D6E-409C-BE32-E72D297353CC}">
                  <c16:uniqueId val="{00000002-2C21-4A6D-865F-1644725B487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{324B242B-C7F6-48E6-8C26-9CF1E4314E4E}</c15:txfldGUID>
                      <c15:f>Diagramm!$I$49</c15:f>
                      <c15:dlblFieldTableCache>
                        <c:ptCount val="1"/>
                      </c15:dlblFieldTableCache>
                    </c15:dlblFTEntry>
                  </c15:dlblFieldTable>
                  <c15:showDataLabelsRange val="0"/>
                </c:ext>
                <c:ext xmlns:c16="http://schemas.microsoft.com/office/drawing/2014/chart" uri="{C3380CC4-5D6E-409C-BE32-E72D297353CC}">
                  <c16:uniqueId val="{00000003-2C21-4A6D-865F-1644725B487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{DB5BADAB-7EAB-4992-A8A8-27E4E4FC39F9}</c15:txfldGUID>
                      <c15:f>Diagramm!$I$50</c15:f>
                      <c15:dlblFieldTableCache>
                        <c:ptCount val="1"/>
                      </c15:dlblFieldTableCache>
                    </c15:dlblFTEntry>
                  </c15:dlblFieldTable>
                  <c15:showDataLabelsRange val="0"/>
                </c:ext>
                <c:ext xmlns:c16="http://schemas.microsoft.com/office/drawing/2014/chart" uri="{C3380CC4-5D6E-409C-BE32-E72D297353CC}">
                  <c16:uniqueId val="{00000004-2C21-4A6D-865F-1644725B487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{93951966-F9A7-4034-9702-A1161F202961}</c15:txfldGUID>
                      <c15:f>Diagramm!$I$51</c15:f>
                      <c15:dlblFieldTableCache>
                        <c:ptCount val="1"/>
                      </c15:dlblFieldTableCache>
                    </c15:dlblFTEntry>
                  </c15:dlblFieldTable>
                  <c15:showDataLabelsRange val="0"/>
                </c:ext>
                <c:ext xmlns:c16="http://schemas.microsoft.com/office/drawing/2014/chart" uri="{C3380CC4-5D6E-409C-BE32-E72D297353CC}">
                  <c16:uniqueId val="{00000005-2C21-4A6D-865F-1644725B487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{BD290D84-BE2D-447B-AFAE-39B143C371AC}</c15:txfldGUID>
                      <c15:f>Diagramm!$I$52</c15:f>
                      <c15:dlblFieldTableCache>
                        <c:ptCount val="1"/>
                      </c15:dlblFieldTableCache>
                    </c15:dlblFTEntry>
                  </c15:dlblFieldTable>
                  <c15:showDataLabelsRange val="0"/>
                </c:ext>
                <c:ext xmlns:c16="http://schemas.microsoft.com/office/drawing/2014/chart" uri="{C3380CC4-5D6E-409C-BE32-E72D297353CC}">
                  <c16:uniqueId val="{00000006-2C21-4A6D-865F-1644725B487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{11F7504F-CD4C-4D9D-B2C9-D74534A45C47}</c15:txfldGUID>
                      <c15:f>Diagramm!$I$53</c15:f>
                      <c15:dlblFieldTableCache>
                        <c:ptCount val="1"/>
                      </c15:dlblFieldTableCache>
                    </c15:dlblFTEntry>
                  </c15:dlblFieldTable>
                  <c15:showDataLabelsRange val="0"/>
                </c:ext>
                <c:ext xmlns:c16="http://schemas.microsoft.com/office/drawing/2014/chart" uri="{C3380CC4-5D6E-409C-BE32-E72D297353CC}">
                  <c16:uniqueId val="{00000007-2C21-4A6D-865F-1644725B487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{4ED8E848-B36E-40CB-82AF-8805029FBAC1}</c15:txfldGUID>
                      <c15:f>Diagramm!$I$54</c15:f>
                      <c15:dlblFieldTableCache>
                        <c:ptCount val="1"/>
                      </c15:dlblFieldTableCache>
                    </c15:dlblFTEntry>
                  </c15:dlblFieldTable>
                  <c15:showDataLabelsRange val="0"/>
                </c:ext>
                <c:ext xmlns:c16="http://schemas.microsoft.com/office/drawing/2014/chart" uri="{C3380CC4-5D6E-409C-BE32-E72D297353CC}">
                  <c16:uniqueId val="{00000008-2C21-4A6D-865F-1644725B487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{68F01554-6C35-4583-AA8E-0BBB58D71B1D}</c15:txfldGUID>
                      <c15:f>Diagramm!$I$55</c15:f>
                      <c15:dlblFieldTableCache>
                        <c:ptCount val="1"/>
                      </c15:dlblFieldTableCache>
                    </c15:dlblFTEntry>
                  </c15:dlblFieldTable>
                  <c15:showDataLabelsRange val="0"/>
                </c:ext>
                <c:ext xmlns:c16="http://schemas.microsoft.com/office/drawing/2014/chart" uri="{C3380CC4-5D6E-409C-BE32-E72D297353CC}">
                  <c16:uniqueId val="{00000009-2C21-4A6D-865F-1644725B487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{B71D1799-7739-4171-85C6-BB4011FF5637}</c15:txfldGUID>
                      <c15:f>Diagramm!$I$56</c15:f>
                      <c15:dlblFieldTableCache>
                        <c:ptCount val="1"/>
                      </c15:dlblFieldTableCache>
                    </c15:dlblFTEntry>
                  </c15:dlblFieldTable>
                  <c15:showDataLabelsRange val="0"/>
                </c:ext>
                <c:ext xmlns:c16="http://schemas.microsoft.com/office/drawing/2014/chart" uri="{C3380CC4-5D6E-409C-BE32-E72D297353CC}">
                  <c16:uniqueId val="{0000000A-2C21-4A6D-865F-1644725B487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{C8BFAEC5-BE6C-4049-BDBA-F456AC9DD032}</c15:txfldGUID>
                      <c15:f>Diagramm!$I$57</c15:f>
                      <c15:dlblFieldTableCache>
                        <c:ptCount val="1"/>
                      </c15:dlblFieldTableCache>
                    </c15:dlblFTEntry>
                  </c15:dlblFieldTable>
                  <c15:showDataLabelsRange val="0"/>
                </c:ext>
                <c:ext xmlns:c16="http://schemas.microsoft.com/office/drawing/2014/chart" uri="{C3380CC4-5D6E-409C-BE32-E72D297353CC}">
                  <c16:uniqueId val="{0000000B-2C21-4A6D-865F-1644725B487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{1D51101E-7F24-4132-909C-673F870BA5B9}</c15:txfldGUID>
                      <c15:f>Diagramm!$I$58</c15:f>
                      <c15:dlblFieldTableCache>
                        <c:ptCount val="1"/>
                      </c15:dlblFieldTableCache>
                    </c15:dlblFTEntry>
                  </c15:dlblFieldTable>
                  <c15:showDataLabelsRange val="0"/>
                </c:ext>
                <c:ext xmlns:c16="http://schemas.microsoft.com/office/drawing/2014/chart" uri="{C3380CC4-5D6E-409C-BE32-E72D297353CC}">
                  <c16:uniqueId val="{0000000C-2C21-4A6D-865F-1644725B487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{2A7A666B-BAA6-4ED2-9FC5-4B1BDD9A971E}</c15:txfldGUID>
                      <c15:f>Diagramm!$I$59</c15:f>
                      <c15:dlblFieldTableCache>
                        <c:ptCount val="1"/>
                      </c15:dlblFieldTableCache>
                    </c15:dlblFTEntry>
                  </c15:dlblFieldTable>
                  <c15:showDataLabelsRange val="0"/>
                </c:ext>
                <c:ext xmlns:c16="http://schemas.microsoft.com/office/drawing/2014/chart" uri="{C3380CC4-5D6E-409C-BE32-E72D297353CC}">
                  <c16:uniqueId val="{0000000D-2C21-4A6D-865F-1644725B487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{49695749-9C54-4FB7-BB2E-F6948B55CA35}</c15:txfldGUID>
                      <c15:f>Diagramm!$I$60</c15:f>
                      <c15:dlblFieldTableCache>
                        <c:ptCount val="1"/>
                      </c15:dlblFieldTableCache>
                    </c15:dlblFTEntry>
                  </c15:dlblFieldTable>
                  <c15:showDataLabelsRange val="0"/>
                </c:ext>
                <c:ext xmlns:c16="http://schemas.microsoft.com/office/drawing/2014/chart" uri="{C3380CC4-5D6E-409C-BE32-E72D297353CC}">
                  <c16:uniqueId val="{0000000E-2C21-4A6D-865F-1644725B487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{BD57064C-12B1-47AA-ABA9-8C3FEA18646D}</c15:txfldGUID>
                      <c15:f>Diagramm!$I$61</c15:f>
                      <c15:dlblFieldTableCache>
                        <c:ptCount val="1"/>
                      </c15:dlblFieldTableCache>
                    </c15:dlblFTEntry>
                  </c15:dlblFieldTable>
                  <c15:showDataLabelsRange val="0"/>
                </c:ext>
                <c:ext xmlns:c16="http://schemas.microsoft.com/office/drawing/2014/chart" uri="{C3380CC4-5D6E-409C-BE32-E72D297353CC}">
                  <c16:uniqueId val="{0000000F-2C21-4A6D-865F-1644725B487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{B5F88367-C641-427A-B476-BEC6E61E4E1A}</c15:txfldGUID>
                      <c15:f>Diagramm!$I$62</c15:f>
                      <c15:dlblFieldTableCache>
                        <c:ptCount val="1"/>
                      </c15:dlblFieldTableCache>
                    </c15:dlblFTEntry>
                  </c15:dlblFieldTable>
                  <c15:showDataLabelsRange val="0"/>
                </c:ext>
                <c:ext xmlns:c16="http://schemas.microsoft.com/office/drawing/2014/chart" uri="{C3380CC4-5D6E-409C-BE32-E72D297353CC}">
                  <c16:uniqueId val="{00000010-2C21-4A6D-865F-1644725B487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{2F9B479E-002B-4668-AEF8-52828290997E}</c15:txfldGUID>
                      <c15:f>Diagramm!$I$63</c15:f>
                      <c15:dlblFieldTableCache>
                        <c:ptCount val="1"/>
                      </c15:dlblFieldTableCache>
                    </c15:dlblFTEntry>
                  </c15:dlblFieldTable>
                  <c15:showDataLabelsRange val="0"/>
                </c:ext>
                <c:ext xmlns:c16="http://schemas.microsoft.com/office/drawing/2014/chart" uri="{C3380CC4-5D6E-409C-BE32-E72D297353CC}">
                  <c16:uniqueId val="{00000011-2C21-4A6D-865F-1644725B487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{EF46B67D-B7A5-455F-AFA5-4914413FFC96}</c15:txfldGUID>
                      <c15:f>Diagramm!$I$64</c15:f>
                      <c15:dlblFieldTableCache>
                        <c:ptCount val="1"/>
                      </c15:dlblFieldTableCache>
                    </c15:dlblFTEntry>
                  </c15:dlblFieldTable>
                  <c15:showDataLabelsRange val="0"/>
                </c:ext>
                <c:ext xmlns:c16="http://schemas.microsoft.com/office/drawing/2014/chart" uri="{C3380CC4-5D6E-409C-BE32-E72D297353CC}">
                  <c16:uniqueId val="{00000012-2C21-4A6D-865F-1644725B487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{C8066583-0CEB-47BE-B11D-FC8D190BDC4C}</c15:txfldGUID>
                      <c15:f>Diagramm!$I$65</c15:f>
                      <c15:dlblFieldTableCache>
                        <c:ptCount val="1"/>
                      </c15:dlblFieldTableCache>
                    </c15:dlblFTEntry>
                  </c15:dlblFieldTable>
                  <c15:showDataLabelsRange val="0"/>
                </c:ext>
                <c:ext xmlns:c16="http://schemas.microsoft.com/office/drawing/2014/chart" uri="{C3380CC4-5D6E-409C-BE32-E72D297353CC}">
                  <c16:uniqueId val="{00000013-2C21-4A6D-865F-1644725B487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{E089A5DC-C20B-45A3-B925-20F2BE2F945C}</c15:txfldGUID>
                      <c15:f>Diagramm!$I$66</c15:f>
                      <c15:dlblFieldTableCache>
                        <c:ptCount val="1"/>
                      </c15:dlblFieldTableCache>
                    </c15:dlblFTEntry>
                  </c15:dlblFieldTable>
                  <c15:showDataLabelsRange val="0"/>
                </c:ext>
                <c:ext xmlns:c16="http://schemas.microsoft.com/office/drawing/2014/chart" uri="{C3380CC4-5D6E-409C-BE32-E72D297353CC}">
                  <c16:uniqueId val="{00000014-2C21-4A6D-865F-1644725B487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{2D4D2D5E-150D-47E4-A464-E839DCA0EC37}</c15:txfldGUID>
                      <c15:f>Diagramm!$I$67</c15:f>
                      <c15:dlblFieldTableCache>
                        <c:ptCount val="1"/>
                      </c15:dlblFieldTableCache>
                    </c15:dlblFTEntry>
                  </c15:dlblFieldTable>
                  <c15:showDataLabelsRange val="0"/>
                </c:ext>
                <c:ext xmlns:c16="http://schemas.microsoft.com/office/drawing/2014/chart" uri="{C3380CC4-5D6E-409C-BE32-E72D297353CC}">
                  <c16:uniqueId val="{00000015-2C21-4A6D-865F-1644725B48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C21-4A6D-865F-1644725B487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{A6B01770-41AF-461F-B9D3-86DE114EA51D}</c15:txfldGUID>
                      <c15:f>Diagramm!$K$46</c15:f>
                      <c15:dlblFieldTableCache>
                        <c:ptCount val="1"/>
                      </c15:dlblFieldTableCache>
                    </c15:dlblFTEntry>
                  </c15:dlblFieldTable>
                  <c15:showDataLabelsRange val="0"/>
                </c:ext>
                <c:ext xmlns:c16="http://schemas.microsoft.com/office/drawing/2014/chart" uri="{C3380CC4-5D6E-409C-BE32-E72D297353CC}">
                  <c16:uniqueId val="{00000017-2C21-4A6D-865F-1644725B487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{35270C30-11AF-4C2B-9303-33C0E56B132D}</c15:txfldGUID>
                      <c15:f>Diagramm!$K$47</c15:f>
                      <c15:dlblFieldTableCache>
                        <c:ptCount val="1"/>
                      </c15:dlblFieldTableCache>
                    </c15:dlblFTEntry>
                  </c15:dlblFieldTable>
                  <c15:showDataLabelsRange val="0"/>
                </c:ext>
                <c:ext xmlns:c16="http://schemas.microsoft.com/office/drawing/2014/chart" uri="{C3380CC4-5D6E-409C-BE32-E72D297353CC}">
                  <c16:uniqueId val="{00000018-2C21-4A6D-865F-1644725B487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{B1965787-AB72-4773-9430-013AE5354740}</c15:txfldGUID>
                      <c15:f>Diagramm!$K$48</c15:f>
                      <c15:dlblFieldTableCache>
                        <c:ptCount val="1"/>
                      </c15:dlblFieldTableCache>
                    </c15:dlblFTEntry>
                  </c15:dlblFieldTable>
                  <c15:showDataLabelsRange val="0"/>
                </c:ext>
                <c:ext xmlns:c16="http://schemas.microsoft.com/office/drawing/2014/chart" uri="{C3380CC4-5D6E-409C-BE32-E72D297353CC}">
                  <c16:uniqueId val="{00000019-2C21-4A6D-865F-1644725B487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{989E8CEF-5C0F-484D-AD5F-A69F76C29687}</c15:txfldGUID>
                      <c15:f>Diagramm!$K$49</c15:f>
                      <c15:dlblFieldTableCache>
                        <c:ptCount val="1"/>
                      </c15:dlblFieldTableCache>
                    </c15:dlblFTEntry>
                  </c15:dlblFieldTable>
                  <c15:showDataLabelsRange val="0"/>
                </c:ext>
                <c:ext xmlns:c16="http://schemas.microsoft.com/office/drawing/2014/chart" uri="{C3380CC4-5D6E-409C-BE32-E72D297353CC}">
                  <c16:uniqueId val="{0000001A-2C21-4A6D-865F-1644725B487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{D53063AC-72F0-41D3-B51F-F3FFF1B0DD06}</c15:txfldGUID>
                      <c15:f>Diagramm!$K$50</c15:f>
                      <c15:dlblFieldTableCache>
                        <c:ptCount val="1"/>
                      </c15:dlblFieldTableCache>
                    </c15:dlblFTEntry>
                  </c15:dlblFieldTable>
                  <c15:showDataLabelsRange val="0"/>
                </c:ext>
                <c:ext xmlns:c16="http://schemas.microsoft.com/office/drawing/2014/chart" uri="{C3380CC4-5D6E-409C-BE32-E72D297353CC}">
                  <c16:uniqueId val="{0000001B-2C21-4A6D-865F-1644725B487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{7EC409E9-E1A1-4588-B9F3-16A517ED16C7}</c15:txfldGUID>
                      <c15:f>Diagramm!$K$51</c15:f>
                      <c15:dlblFieldTableCache>
                        <c:ptCount val="1"/>
                      </c15:dlblFieldTableCache>
                    </c15:dlblFTEntry>
                  </c15:dlblFieldTable>
                  <c15:showDataLabelsRange val="0"/>
                </c:ext>
                <c:ext xmlns:c16="http://schemas.microsoft.com/office/drawing/2014/chart" uri="{C3380CC4-5D6E-409C-BE32-E72D297353CC}">
                  <c16:uniqueId val="{0000001C-2C21-4A6D-865F-1644725B487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{03BAC036-62D0-480B-9D68-D45A337ABFEE}</c15:txfldGUID>
                      <c15:f>Diagramm!$K$52</c15:f>
                      <c15:dlblFieldTableCache>
                        <c:ptCount val="1"/>
                      </c15:dlblFieldTableCache>
                    </c15:dlblFTEntry>
                  </c15:dlblFieldTable>
                  <c15:showDataLabelsRange val="0"/>
                </c:ext>
                <c:ext xmlns:c16="http://schemas.microsoft.com/office/drawing/2014/chart" uri="{C3380CC4-5D6E-409C-BE32-E72D297353CC}">
                  <c16:uniqueId val="{0000001D-2C21-4A6D-865F-1644725B487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{3C6D8C5D-42BE-4C92-88EF-FF6214D4D526}</c15:txfldGUID>
                      <c15:f>Diagramm!$K$53</c15:f>
                      <c15:dlblFieldTableCache>
                        <c:ptCount val="1"/>
                      </c15:dlblFieldTableCache>
                    </c15:dlblFTEntry>
                  </c15:dlblFieldTable>
                  <c15:showDataLabelsRange val="0"/>
                </c:ext>
                <c:ext xmlns:c16="http://schemas.microsoft.com/office/drawing/2014/chart" uri="{C3380CC4-5D6E-409C-BE32-E72D297353CC}">
                  <c16:uniqueId val="{0000001E-2C21-4A6D-865F-1644725B487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{936689ED-A680-440D-9866-8B9B4E560A2C}</c15:txfldGUID>
                      <c15:f>Diagramm!$K$54</c15:f>
                      <c15:dlblFieldTableCache>
                        <c:ptCount val="1"/>
                      </c15:dlblFieldTableCache>
                    </c15:dlblFTEntry>
                  </c15:dlblFieldTable>
                  <c15:showDataLabelsRange val="0"/>
                </c:ext>
                <c:ext xmlns:c16="http://schemas.microsoft.com/office/drawing/2014/chart" uri="{C3380CC4-5D6E-409C-BE32-E72D297353CC}">
                  <c16:uniqueId val="{0000001F-2C21-4A6D-865F-1644725B487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{64A4FEF3-9780-4ECE-852A-AD7462974DD4}</c15:txfldGUID>
                      <c15:f>Diagramm!$K$55</c15:f>
                      <c15:dlblFieldTableCache>
                        <c:ptCount val="1"/>
                      </c15:dlblFieldTableCache>
                    </c15:dlblFTEntry>
                  </c15:dlblFieldTable>
                  <c15:showDataLabelsRange val="0"/>
                </c:ext>
                <c:ext xmlns:c16="http://schemas.microsoft.com/office/drawing/2014/chart" uri="{C3380CC4-5D6E-409C-BE32-E72D297353CC}">
                  <c16:uniqueId val="{00000020-2C21-4A6D-865F-1644725B487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{4B015756-5D98-4544-98B1-E5C92F1536F3}</c15:txfldGUID>
                      <c15:f>Diagramm!$K$56</c15:f>
                      <c15:dlblFieldTableCache>
                        <c:ptCount val="1"/>
                      </c15:dlblFieldTableCache>
                    </c15:dlblFTEntry>
                  </c15:dlblFieldTable>
                  <c15:showDataLabelsRange val="0"/>
                </c:ext>
                <c:ext xmlns:c16="http://schemas.microsoft.com/office/drawing/2014/chart" uri="{C3380CC4-5D6E-409C-BE32-E72D297353CC}">
                  <c16:uniqueId val="{00000021-2C21-4A6D-865F-1644725B487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{0171686C-1101-4883-B593-EB314F5D30DD}</c15:txfldGUID>
                      <c15:f>Diagramm!$K$57</c15:f>
                      <c15:dlblFieldTableCache>
                        <c:ptCount val="1"/>
                      </c15:dlblFieldTableCache>
                    </c15:dlblFTEntry>
                  </c15:dlblFieldTable>
                  <c15:showDataLabelsRange val="0"/>
                </c:ext>
                <c:ext xmlns:c16="http://schemas.microsoft.com/office/drawing/2014/chart" uri="{C3380CC4-5D6E-409C-BE32-E72D297353CC}">
                  <c16:uniqueId val="{00000022-2C21-4A6D-865F-1644725B487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{A961833B-431E-4C96-8BDB-96752636864E}</c15:txfldGUID>
                      <c15:f>Diagramm!$K$58</c15:f>
                      <c15:dlblFieldTableCache>
                        <c:ptCount val="1"/>
                      </c15:dlblFieldTableCache>
                    </c15:dlblFTEntry>
                  </c15:dlblFieldTable>
                  <c15:showDataLabelsRange val="0"/>
                </c:ext>
                <c:ext xmlns:c16="http://schemas.microsoft.com/office/drawing/2014/chart" uri="{C3380CC4-5D6E-409C-BE32-E72D297353CC}">
                  <c16:uniqueId val="{00000023-2C21-4A6D-865F-1644725B487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{191F1860-DC66-4652-8727-5DA4193CF398}</c15:txfldGUID>
                      <c15:f>Diagramm!$K$59</c15:f>
                      <c15:dlblFieldTableCache>
                        <c:ptCount val="1"/>
                      </c15:dlblFieldTableCache>
                    </c15:dlblFTEntry>
                  </c15:dlblFieldTable>
                  <c15:showDataLabelsRange val="0"/>
                </c:ext>
                <c:ext xmlns:c16="http://schemas.microsoft.com/office/drawing/2014/chart" uri="{C3380CC4-5D6E-409C-BE32-E72D297353CC}">
                  <c16:uniqueId val="{00000024-2C21-4A6D-865F-1644725B487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{49D0340E-8FF5-492B-9D3A-725FCC9C0D96}</c15:txfldGUID>
                      <c15:f>Diagramm!$K$60</c15:f>
                      <c15:dlblFieldTableCache>
                        <c:ptCount val="1"/>
                      </c15:dlblFieldTableCache>
                    </c15:dlblFTEntry>
                  </c15:dlblFieldTable>
                  <c15:showDataLabelsRange val="0"/>
                </c:ext>
                <c:ext xmlns:c16="http://schemas.microsoft.com/office/drawing/2014/chart" uri="{C3380CC4-5D6E-409C-BE32-E72D297353CC}">
                  <c16:uniqueId val="{00000025-2C21-4A6D-865F-1644725B487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{57616D18-394B-4A31-9F15-3BF58AE94287}</c15:txfldGUID>
                      <c15:f>Diagramm!$K$61</c15:f>
                      <c15:dlblFieldTableCache>
                        <c:ptCount val="1"/>
                      </c15:dlblFieldTableCache>
                    </c15:dlblFTEntry>
                  </c15:dlblFieldTable>
                  <c15:showDataLabelsRange val="0"/>
                </c:ext>
                <c:ext xmlns:c16="http://schemas.microsoft.com/office/drawing/2014/chart" uri="{C3380CC4-5D6E-409C-BE32-E72D297353CC}">
                  <c16:uniqueId val="{00000026-2C21-4A6D-865F-1644725B487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{FC8B74BC-8630-4645-86D9-07BB227F5D0D}</c15:txfldGUID>
                      <c15:f>Diagramm!$K$62</c15:f>
                      <c15:dlblFieldTableCache>
                        <c:ptCount val="1"/>
                      </c15:dlblFieldTableCache>
                    </c15:dlblFTEntry>
                  </c15:dlblFieldTable>
                  <c15:showDataLabelsRange val="0"/>
                </c:ext>
                <c:ext xmlns:c16="http://schemas.microsoft.com/office/drawing/2014/chart" uri="{C3380CC4-5D6E-409C-BE32-E72D297353CC}">
                  <c16:uniqueId val="{00000027-2C21-4A6D-865F-1644725B487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{E8C24ACF-D702-4DA3-832F-B6F74C172728}</c15:txfldGUID>
                      <c15:f>Diagramm!$K$63</c15:f>
                      <c15:dlblFieldTableCache>
                        <c:ptCount val="1"/>
                      </c15:dlblFieldTableCache>
                    </c15:dlblFTEntry>
                  </c15:dlblFieldTable>
                  <c15:showDataLabelsRange val="0"/>
                </c:ext>
                <c:ext xmlns:c16="http://schemas.microsoft.com/office/drawing/2014/chart" uri="{C3380CC4-5D6E-409C-BE32-E72D297353CC}">
                  <c16:uniqueId val="{00000028-2C21-4A6D-865F-1644725B487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{D8674F29-8E72-4A77-940C-68FB270D4E63}</c15:txfldGUID>
                      <c15:f>Diagramm!$K$64</c15:f>
                      <c15:dlblFieldTableCache>
                        <c:ptCount val="1"/>
                      </c15:dlblFieldTableCache>
                    </c15:dlblFTEntry>
                  </c15:dlblFieldTable>
                  <c15:showDataLabelsRange val="0"/>
                </c:ext>
                <c:ext xmlns:c16="http://schemas.microsoft.com/office/drawing/2014/chart" uri="{C3380CC4-5D6E-409C-BE32-E72D297353CC}">
                  <c16:uniqueId val="{00000029-2C21-4A6D-865F-1644725B487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{5910AC4F-96BE-41FB-B36B-7DB9B94435C1}</c15:txfldGUID>
                      <c15:f>Diagramm!$K$65</c15:f>
                      <c15:dlblFieldTableCache>
                        <c:ptCount val="1"/>
                      </c15:dlblFieldTableCache>
                    </c15:dlblFTEntry>
                  </c15:dlblFieldTable>
                  <c15:showDataLabelsRange val="0"/>
                </c:ext>
                <c:ext xmlns:c16="http://schemas.microsoft.com/office/drawing/2014/chart" uri="{C3380CC4-5D6E-409C-BE32-E72D297353CC}">
                  <c16:uniqueId val="{0000002A-2C21-4A6D-865F-1644725B487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{FF939802-91D7-4648-993D-BA341C94151B}</c15:txfldGUID>
                      <c15:f>Diagramm!$K$66</c15:f>
                      <c15:dlblFieldTableCache>
                        <c:ptCount val="1"/>
                      </c15:dlblFieldTableCache>
                    </c15:dlblFTEntry>
                  </c15:dlblFieldTable>
                  <c15:showDataLabelsRange val="0"/>
                </c:ext>
                <c:ext xmlns:c16="http://schemas.microsoft.com/office/drawing/2014/chart" uri="{C3380CC4-5D6E-409C-BE32-E72D297353CC}">
                  <c16:uniqueId val="{0000002B-2C21-4A6D-865F-1644725B487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{5934DCF6-B812-41DB-BE51-56DE7C1C28DE}</c15:txfldGUID>
                      <c15:f>Diagramm!$K$67</c15:f>
                      <c15:dlblFieldTableCache>
                        <c:ptCount val="1"/>
                      </c15:dlblFieldTableCache>
                    </c15:dlblFTEntry>
                  </c15:dlblFieldTable>
                  <c15:showDataLabelsRange val="0"/>
                </c:ext>
                <c:ext xmlns:c16="http://schemas.microsoft.com/office/drawing/2014/chart" uri="{C3380CC4-5D6E-409C-BE32-E72D297353CC}">
                  <c16:uniqueId val="{0000002C-2C21-4A6D-865F-1644725B487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C21-4A6D-865F-1644725B487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{89670EE5-C3AE-433E-B51D-F7B5C181E3CB}</c15:txfldGUID>
                      <c15:f>Diagramm!$J$46</c15:f>
                      <c15:dlblFieldTableCache>
                        <c:ptCount val="1"/>
                      </c15:dlblFieldTableCache>
                    </c15:dlblFTEntry>
                  </c15:dlblFieldTable>
                  <c15:showDataLabelsRange val="0"/>
                </c:ext>
                <c:ext xmlns:c16="http://schemas.microsoft.com/office/drawing/2014/chart" uri="{C3380CC4-5D6E-409C-BE32-E72D297353CC}">
                  <c16:uniqueId val="{0000002E-2C21-4A6D-865F-1644725B487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{E59386E1-FB33-4D20-832C-F1AD209ECB6A}</c15:txfldGUID>
                      <c15:f>Diagramm!$J$47</c15:f>
                      <c15:dlblFieldTableCache>
                        <c:ptCount val="1"/>
                      </c15:dlblFieldTableCache>
                    </c15:dlblFTEntry>
                  </c15:dlblFieldTable>
                  <c15:showDataLabelsRange val="0"/>
                </c:ext>
                <c:ext xmlns:c16="http://schemas.microsoft.com/office/drawing/2014/chart" uri="{C3380CC4-5D6E-409C-BE32-E72D297353CC}">
                  <c16:uniqueId val="{0000002F-2C21-4A6D-865F-1644725B487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{06409000-9393-4732-A448-E75AEAF817E2}</c15:txfldGUID>
                      <c15:f>Diagramm!$J$48</c15:f>
                      <c15:dlblFieldTableCache>
                        <c:ptCount val="1"/>
                      </c15:dlblFieldTableCache>
                    </c15:dlblFTEntry>
                  </c15:dlblFieldTable>
                  <c15:showDataLabelsRange val="0"/>
                </c:ext>
                <c:ext xmlns:c16="http://schemas.microsoft.com/office/drawing/2014/chart" uri="{C3380CC4-5D6E-409C-BE32-E72D297353CC}">
                  <c16:uniqueId val="{00000030-2C21-4A6D-865F-1644725B487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{ED9D8F2B-82E5-493D-8641-9FBABE08DDE9}</c15:txfldGUID>
                      <c15:f>Diagramm!$J$49</c15:f>
                      <c15:dlblFieldTableCache>
                        <c:ptCount val="1"/>
                      </c15:dlblFieldTableCache>
                    </c15:dlblFTEntry>
                  </c15:dlblFieldTable>
                  <c15:showDataLabelsRange val="0"/>
                </c:ext>
                <c:ext xmlns:c16="http://schemas.microsoft.com/office/drawing/2014/chart" uri="{C3380CC4-5D6E-409C-BE32-E72D297353CC}">
                  <c16:uniqueId val="{00000031-2C21-4A6D-865F-1644725B487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{2A80ED25-5D5F-42C0-B3E9-5747B0CB117F}</c15:txfldGUID>
                      <c15:f>Diagramm!$J$50</c15:f>
                      <c15:dlblFieldTableCache>
                        <c:ptCount val="1"/>
                      </c15:dlblFieldTableCache>
                    </c15:dlblFTEntry>
                  </c15:dlblFieldTable>
                  <c15:showDataLabelsRange val="0"/>
                </c:ext>
                <c:ext xmlns:c16="http://schemas.microsoft.com/office/drawing/2014/chart" uri="{C3380CC4-5D6E-409C-BE32-E72D297353CC}">
                  <c16:uniqueId val="{00000032-2C21-4A6D-865F-1644725B487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{42545FA5-D6B9-4304-B6D7-D2D622128664}</c15:txfldGUID>
                      <c15:f>Diagramm!$J$51</c15:f>
                      <c15:dlblFieldTableCache>
                        <c:ptCount val="1"/>
                      </c15:dlblFieldTableCache>
                    </c15:dlblFTEntry>
                  </c15:dlblFieldTable>
                  <c15:showDataLabelsRange val="0"/>
                </c:ext>
                <c:ext xmlns:c16="http://schemas.microsoft.com/office/drawing/2014/chart" uri="{C3380CC4-5D6E-409C-BE32-E72D297353CC}">
                  <c16:uniqueId val="{00000033-2C21-4A6D-865F-1644725B487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{7E8E95A2-1034-43F1-9996-18872A07BB4B}</c15:txfldGUID>
                      <c15:f>Diagramm!$J$52</c15:f>
                      <c15:dlblFieldTableCache>
                        <c:ptCount val="1"/>
                      </c15:dlblFieldTableCache>
                    </c15:dlblFTEntry>
                  </c15:dlblFieldTable>
                  <c15:showDataLabelsRange val="0"/>
                </c:ext>
                <c:ext xmlns:c16="http://schemas.microsoft.com/office/drawing/2014/chart" uri="{C3380CC4-5D6E-409C-BE32-E72D297353CC}">
                  <c16:uniqueId val="{00000034-2C21-4A6D-865F-1644725B487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{D1791F02-E0AE-473D-B8DF-AC366BD1D31C}</c15:txfldGUID>
                      <c15:f>Diagramm!$J$53</c15:f>
                      <c15:dlblFieldTableCache>
                        <c:ptCount val="1"/>
                      </c15:dlblFieldTableCache>
                    </c15:dlblFTEntry>
                  </c15:dlblFieldTable>
                  <c15:showDataLabelsRange val="0"/>
                </c:ext>
                <c:ext xmlns:c16="http://schemas.microsoft.com/office/drawing/2014/chart" uri="{C3380CC4-5D6E-409C-BE32-E72D297353CC}">
                  <c16:uniqueId val="{00000035-2C21-4A6D-865F-1644725B487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{2A667B9B-B819-4039-B193-5D7550DA1E1F}</c15:txfldGUID>
                      <c15:f>Diagramm!$J$54</c15:f>
                      <c15:dlblFieldTableCache>
                        <c:ptCount val="1"/>
                      </c15:dlblFieldTableCache>
                    </c15:dlblFTEntry>
                  </c15:dlblFieldTable>
                  <c15:showDataLabelsRange val="0"/>
                </c:ext>
                <c:ext xmlns:c16="http://schemas.microsoft.com/office/drawing/2014/chart" uri="{C3380CC4-5D6E-409C-BE32-E72D297353CC}">
                  <c16:uniqueId val="{00000036-2C21-4A6D-865F-1644725B487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{4EAD7201-04BA-4FC0-B9FF-1097112EBCF8}</c15:txfldGUID>
                      <c15:f>Diagramm!$J$55</c15:f>
                      <c15:dlblFieldTableCache>
                        <c:ptCount val="1"/>
                      </c15:dlblFieldTableCache>
                    </c15:dlblFTEntry>
                  </c15:dlblFieldTable>
                  <c15:showDataLabelsRange val="0"/>
                </c:ext>
                <c:ext xmlns:c16="http://schemas.microsoft.com/office/drawing/2014/chart" uri="{C3380CC4-5D6E-409C-BE32-E72D297353CC}">
                  <c16:uniqueId val="{00000037-2C21-4A6D-865F-1644725B487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{0520E0A0-79CB-4B8A-8AB5-58F910C1E778}</c15:txfldGUID>
                      <c15:f>Diagramm!$J$56</c15:f>
                      <c15:dlblFieldTableCache>
                        <c:ptCount val="1"/>
                      </c15:dlblFieldTableCache>
                    </c15:dlblFTEntry>
                  </c15:dlblFieldTable>
                  <c15:showDataLabelsRange val="0"/>
                </c:ext>
                <c:ext xmlns:c16="http://schemas.microsoft.com/office/drawing/2014/chart" uri="{C3380CC4-5D6E-409C-BE32-E72D297353CC}">
                  <c16:uniqueId val="{00000038-2C21-4A6D-865F-1644725B487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{3D038F71-FB28-4BDB-AEBE-9A25BC913FF4}</c15:txfldGUID>
                      <c15:f>Diagramm!$J$57</c15:f>
                      <c15:dlblFieldTableCache>
                        <c:ptCount val="1"/>
                      </c15:dlblFieldTableCache>
                    </c15:dlblFTEntry>
                  </c15:dlblFieldTable>
                  <c15:showDataLabelsRange val="0"/>
                </c:ext>
                <c:ext xmlns:c16="http://schemas.microsoft.com/office/drawing/2014/chart" uri="{C3380CC4-5D6E-409C-BE32-E72D297353CC}">
                  <c16:uniqueId val="{00000039-2C21-4A6D-865F-1644725B487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{8ADADA2A-AED5-4B52-973C-E1253DCA56E7}</c15:txfldGUID>
                      <c15:f>Diagramm!$J$58</c15:f>
                      <c15:dlblFieldTableCache>
                        <c:ptCount val="1"/>
                      </c15:dlblFieldTableCache>
                    </c15:dlblFTEntry>
                  </c15:dlblFieldTable>
                  <c15:showDataLabelsRange val="0"/>
                </c:ext>
                <c:ext xmlns:c16="http://schemas.microsoft.com/office/drawing/2014/chart" uri="{C3380CC4-5D6E-409C-BE32-E72D297353CC}">
                  <c16:uniqueId val="{0000003A-2C21-4A6D-865F-1644725B487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{1165B613-30F2-4848-86AF-0D086A84615D}</c15:txfldGUID>
                      <c15:f>Diagramm!$J$59</c15:f>
                      <c15:dlblFieldTableCache>
                        <c:ptCount val="1"/>
                      </c15:dlblFieldTableCache>
                    </c15:dlblFTEntry>
                  </c15:dlblFieldTable>
                  <c15:showDataLabelsRange val="0"/>
                </c:ext>
                <c:ext xmlns:c16="http://schemas.microsoft.com/office/drawing/2014/chart" uri="{C3380CC4-5D6E-409C-BE32-E72D297353CC}">
                  <c16:uniqueId val="{0000003B-2C21-4A6D-865F-1644725B487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{68630397-44A4-4579-A9A3-93CBBC787311}</c15:txfldGUID>
                      <c15:f>Diagramm!$J$60</c15:f>
                      <c15:dlblFieldTableCache>
                        <c:ptCount val="1"/>
                      </c15:dlblFieldTableCache>
                    </c15:dlblFTEntry>
                  </c15:dlblFieldTable>
                  <c15:showDataLabelsRange val="0"/>
                </c:ext>
                <c:ext xmlns:c16="http://schemas.microsoft.com/office/drawing/2014/chart" uri="{C3380CC4-5D6E-409C-BE32-E72D297353CC}">
                  <c16:uniqueId val="{0000003C-2C21-4A6D-865F-1644725B487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{C3B3A86E-86FA-467D-A218-069C6B158265}</c15:txfldGUID>
                      <c15:f>Diagramm!$J$61</c15:f>
                      <c15:dlblFieldTableCache>
                        <c:ptCount val="1"/>
                      </c15:dlblFieldTableCache>
                    </c15:dlblFTEntry>
                  </c15:dlblFieldTable>
                  <c15:showDataLabelsRange val="0"/>
                </c:ext>
                <c:ext xmlns:c16="http://schemas.microsoft.com/office/drawing/2014/chart" uri="{C3380CC4-5D6E-409C-BE32-E72D297353CC}">
                  <c16:uniqueId val="{0000003D-2C21-4A6D-865F-1644725B487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{30D4158D-9D3F-459A-B711-92210E400979}</c15:txfldGUID>
                      <c15:f>Diagramm!$J$62</c15:f>
                      <c15:dlblFieldTableCache>
                        <c:ptCount val="1"/>
                      </c15:dlblFieldTableCache>
                    </c15:dlblFTEntry>
                  </c15:dlblFieldTable>
                  <c15:showDataLabelsRange val="0"/>
                </c:ext>
                <c:ext xmlns:c16="http://schemas.microsoft.com/office/drawing/2014/chart" uri="{C3380CC4-5D6E-409C-BE32-E72D297353CC}">
                  <c16:uniqueId val="{0000003E-2C21-4A6D-865F-1644725B487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{542BA7C6-4359-43CF-9522-A0AFF823B6A8}</c15:txfldGUID>
                      <c15:f>Diagramm!$J$63</c15:f>
                      <c15:dlblFieldTableCache>
                        <c:ptCount val="1"/>
                      </c15:dlblFieldTableCache>
                    </c15:dlblFTEntry>
                  </c15:dlblFieldTable>
                  <c15:showDataLabelsRange val="0"/>
                </c:ext>
                <c:ext xmlns:c16="http://schemas.microsoft.com/office/drawing/2014/chart" uri="{C3380CC4-5D6E-409C-BE32-E72D297353CC}">
                  <c16:uniqueId val="{0000003F-2C21-4A6D-865F-1644725B487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{28767A3F-566C-4AE3-8386-FE5D1390F43B}</c15:txfldGUID>
                      <c15:f>Diagramm!$J$64</c15:f>
                      <c15:dlblFieldTableCache>
                        <c:ptCount val="1"/>
                      </c15:dlblFieldTableCache>
                    </c15:dlblFTEntry>
                  </c15:dlblFieldTable>
                  <c15:showDataLabelsRange val="0"/>
                </c:ext>
                <c:ext xmlns:c16="http://schemas.microsoft.com/office/drawing/2014/chart" uri="{C3380CC4-5D6E-409C-BE32-E72D297353CC}">
                  <c16:uniqueId val="{00000040-2C21-4A6D-865F-1644725B487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{7419197C-6318-4FD9-B05E-CDA3444FFC75}</c15:txfldGUID>
                      <c15:f>Diagramm!$J$65</c15:f>
                      <c15:dlblFieldTableCache>
                        <c:ptCount val="1"/>
                      </c15:dlblFieldTableCache>
                    </c15:dlblFTEntry>
                  </c15:dlblFieldTable>
                  <c15:showDataLabelsRange val="0"/>
                </c:ext>
                <c:ext xmlns:c16="http://schemas.microsoft.com/office/drawing/2014/chart" uri="{C3380CC4-5D6E-409C-BE32-E72D297353CC}">
                  <c16:uniqueId val="{00000041-2C21-4A6D-865F-1644725B487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{0D057EF9-381F-4262-9E2E-8435CB67D1D5}</c15:txfldGUID>
                      <c15:f>Diagramm!$J$66</c15:f>
                      <c15:dlblFieldTableCache>
                        <c:ptCount val="1"/>
                      </c15:dlblFieldTableCache>
                    </c15:dlblFTEntry>
                  </c15:dlblFieldTable>
                  <c15:showDataLabelsRange val="0"/>
                </c:ext>
                <c:ext xmlns:c16="http://schemas.microsoft.com/office/drawing/2014/chart" uri="{C3380CC4-5D6E-409C-BE32-E72D297353CC}">
                  <c16:uniqueId val="{00000042-2C21-4A6D-865F-1644725B487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{FA874FE3-BF3E-40AC-ADE4-C58973D32FAC}</c15:txfldGUID>
                      <c15:f>Diagramm!$J$67</c15:f>
                      <c15:dlblFieldTableCache>
                        <c:ptCount val="1"/>
                      </c15:dlblFieldTableCache>
                    </c15:dlblFTEntry>
                  </c15:dlblFieldTable>
                  <c15:showDataLabelsRange val="0"/>
                </c:ext>
                <c:ext xmlns:c16="http://schemas.microsoft.com/office/drawing/2014/chart" uri="{C3380CC4-5D6E-409C-BE32-E72D297353CC}">
                  <c16:uniqueId val="{00000043-2C21-4A6D-865F-1644725B48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C21-4A6D-865F-1644725B487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BD-49AE-AE6A-71E2ED1658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BD-49AE-AE6A-71E2ED1658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BD-49AE-AE6A-71E2ED1658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BD-49AE-AE6A-71E2ED1658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BD-49AE-AE6A-71E2ED1658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BD-49AE-AE6A-71E2ED1658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BD-49AE-AE6A-71E2ED1658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BD-49AE-AE6A-71E2ED1658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CBD-49AE-AE6A-71E2ED1658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CBD-49AE-AE6A-71E2ED1658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CBD-49AE-AE6A-71E2ED1658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CBD-49AE-AE6A-71E2ED1658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CBD-49AE-AE6A-71E2ED1658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CBD-49AE-AE6A-71E2ED1658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CBD-49AE-AE6A-71E2ED1658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CBD-49AE-AE6A-71E2ED1658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CBD-49AE-AE6A-71E2ED1658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CBD-49AE-AE6A-71E2ED1658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CBD-49AE-AE6A-71E2ED1658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CBD-49AE-AE6A-71E2ED1658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CBD-49AE-AE6A-71E2ED1658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CBD-49AE-AE6A-71E2ED1658B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CBD-49AE-AE6A-71E2ED1658B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CBD-49AE-AE6A-71E2ED1658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CBD-49AE-AE6A-71E2ED1658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CBD-49AE-AE6A-71E2ED1658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CBD-49AE-AE6A-71E2ED1658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CBD-49AE-AE6A-71E2ED1658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CBD-49AE-AE6A-71E2ED1658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CBD-49AE-AE6A-71E2ED1658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CBD-49AE-AE6A-71E2ED1658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CBD-49AE-AE6A-71E2ED1658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CBD-49AE-AE6A-71E2ED1658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CBD-49AE-AE6A-71E2ED1658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CBD-49AE-AE6A-71E2ED1658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CBD-49AE-AE6A-71E2ED1658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CBD-49AE-AE6A-71E2ED1658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CBD-49AE-AE6A-71E2ED1658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CBD-49AE-AE6A-71E2ED1658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CBD-49AE-AE6A-71E2ED1658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CBD-49AE-AE6A-71E2ED1658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CBD-49AE-AE6A-71E2ED1658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CBD-49AE-AE6A-71E2ED1658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CBD-49AE-AE6A-71E2ED1658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CBD-49AE-AE6A-71E2ED1658B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CBD-49AE-AE6A-71E2ED1658B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CBD-49AE-AE6A-71E2ED1658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CBD-49AE-AE6A-71E2ED1658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CBD-49AE-AE6A-71E2ED1658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CBD-49AE-AE6A-71E2ED1658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CBD-49AE-AE6A-71E2ED1658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CBD-49AE-AE6A-71E2ED1658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CBD-49AE-AE6A-71E2ED1658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CBD-49AE-AE6A-71E2ED1658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CBD-49AE-AE6A-71E2ED1658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CBD-49AE-AE6A-71E2ED1658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CBD-49AE-AE6A-71E2ED1658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CBD-49AE-AE6A-71E2ED1658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CBD-49AE-AE6A-71E2ED1658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CBD-49AE-AE6A-71E2ED1658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CBD-49AE-AE6A-71E2ED1658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CBD-49AE-AE6A-71E2ED1658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CBD-49AE-AE6A-71E2ED1658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CBD-49AE-AE6A-71E2ED1658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CBD-49AE-AE6A-71E2ED1658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CBD-49AE-AE6A-71E2ED1658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CBD-49AE-AE6A-71E2ED1658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CBD-49AE-AE6A-71E2ED1658B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CBD-49AE-AE6A-71E2ED1658B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100.55486046891149</c:v>
                </c:pt>
                <c:pt idx="2">
                  <c:v>101.88036047797783</c:v>
                </c:pt>
                <c:pt idx="3">
                  <c:v>101.89305336452156</c:v>
                </c:pt>
                <c:pt idx="4">
                  <c:v>101.36357866869751</c:v>
                </c:pt>
                <c:pt idx="5">
                  <c:v>101.7352989174781</c:v>
                </c:pt>
                <c:pt idx="6">
                  <c:v>102.48961903207675</c:v>
                </c:pt>
                <c:pt idx="7">
                  <c:v>102.2321347621897</c:v>
                </c:pt>
                <c:pt idx="8">
                  <c:v>102.25570726577091</c:v>
                </c:pt>
                <c:pt idx="9">
                  <c:v>102.68907867776387</c:v>
                </c:pt>
                <c:pt idx="10">
                  <c:v>104.39536528314204</c:v>
                </c:pt>
                <c:pt idx="11">
                  <c:v>104.55855953870423</c:v>
                </c:pt>
                <c:pt idx="12">
                  <c:v>103.78610672904314</c:v>
                </c:pt>
                <c:pt idx="13">
                  <c:v>104.65103628352281</c:v>
                </c:pt>
                <c:pt idx="14">
                  <c:v>106.34463000235725</c:v>
                </c:pt>
                <c:pt idx="15">
                  <c:v>106.65469908792544</c:v>
                </c:pt>
                <c:pt idx="16">
                  <c:v>105.28386734120292</c:v>
                </c:pt>
                <c:pt idx="17">
                  <c:v>106.00917514370161</c:v>
                </c:pt>
                <c:pt idx="18">
                  <c:v>106.79794737891892</c:v>
                </c:pt>
                <c:pt idx="19">
                  <c:v>106.87773123719377</c:v>
                </c:pt>
                <c:pt idx="20">
                  <c:v>106.60936735026927</c:v>
                </c:pt>
                <c:pt idx="21">
                  <c:v>106.99378048559358</c:v>
                </c:pt>
                <c:pt idx="22">
                  <c:v>108.33197338120364</c:v>
                </c:pt>
                <c:pt idx="23">
                  <c:v>108.09443507588531</c:v>
                </c:pt>
                <c:pt idx="24">
                  <c:v>106.4624925202633</c:v>
                </c:pt>
              </c:numCache>
            </c:numRef>
          </c:val>
          <c:smooth val="0"/>
          <c:extLst>
            <c:ext xmlns:c16="http://schemas.microsoft.com/office/drawing/2014/chart" uri="{C3380CC4-5D6E-409C-BE32-E72D297353CC}">
              <c16:uniqueId val="{00000000-ECB4-4C8A-A1DF-1C0BC1AC124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102.02805155420774</c:v>
                </c:pt>
                <c:pt idx="2">
                  <c:v>103.80970432145564</c:v>
                </c:pt>
                <c:pt idx="3">
                  <c:v>102.63457164518574</c:v>
                </c:pt>
                <c:pt idx="4">
                  <c:v>99.374526156178916</c:v>
                </c:pt>
                <c:pt idx="5">
                  <c:v>100.79605761940864</c:v>
                </c:pt>
                <c:pt idx="6">
                  <c:v>105.07960576194087</c:v>
                </c:pt>
                <c:pt idx="7">
                  <c:v>103.27899924184989</c:v>
                </c:pt>
                <c:pt idx="8">
                  <c:v>102.76724791508718</c:v>
                </c:pt>
                <c:pt idx="9">
                  <c:v>103.79075056861258</c:v>
                </c:pt>
                <c:pt idx="10">
                  <c:v>106.08415466262319</c:v>
                </c:pt>
                <c:pt idx="11">
                  <c:v>107.18347232752086</c:v>
                </c:pt>
                <c:pt idx="12">
                  <c:v>107.05079605761941</c:v>
                </c:pt>
                <c:pt idx="13">
                  <c:v>108.43442001516301</c:v>
                </c:pt>
                <c:pt idx="14">
                  <c:v>110.95526914329037</c:v>
                </c:pt>
                <c:pt idx="15">
                  <c:v>114.38589840788475</c:v>
                </c:pt>
                <c:pt idx="16">
                  <c:v>114.02577710386656</c:v>
                </c:pt>
                <c:pt idx="17">
                  <c:v>115.27672479150873</c:v>
                </c:pt>
                <c:pt idx="18">
                  <c:v>116.24336618650493</c:v>
                </c:pt>
                <c:pt idx="19">
                  <c:v>116.09173616376043</c:v>
                </c:pt>
                <c:pt idx="20">
                  <c:v>115.35253980288095</c:v>
                </c:pt>
                <c:pt idx="21">
                  <c:v>116.28127369219105</c:v>
                </c:pt>
                <c:pt idx="22">
                  <c:v>118.06292645943897</c:v>
                </c:pt>
                <c:pt idx="23">
                  <c:v>116.64139499620924</c:v>
                </c:pt>
                <c:pt idx="24">
                  <c:v>110.76573161485975</c:v>
                </c:pt>
              </c:numCache>
            </c:numRef>
          </c:val>
          <c:smooth val="0"/>
          <c:extLst>
            <c:ext xmlns:c16="http://schemas.microsoft.com/office/drawing/2014/chart" uri="{C3380CC4-5D6E-409C-BE32-E72D297353CC}">
              <c16:uniqueId val="{00000001-ECB4-4C8A-A1DF-1C0BC1AC124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102.59473811247888</c:v>
                </c:pt>
                <c:pt idx="2">
                  <c:v>99.855177407675598</c:v>
                </c:pt>
                <c:pt idx="3">
                  <c:v>102.18440743422642</c:v>
                </c:pt>
                <c:pt idx="4">
                  <c:v>98.069032102341296</c:v>
                </c:pt>
                <c:pt idx="5">
                  <c:v>99.589669321747522</c:v>
                </c:pt>
                <c:pt idx="6">
                  <c:v>96.970794110547914</c:v>
                </c:pt>
                <c:pt idx="7">
                  <c:v>98.165580497224241</c:v>
                </c:pt>
                <c:pt idx="8">
                  <c:v>95.244991552015449</c:v>
                </c:pt>
                <c:pt idx="9">
                  <c:v>97.200096548394882</c:v>
                </c:pt>
                <c:pt idx="10">
                  <c:v>94.822592324402606</c:v>
                </c:pt>
                <c:pt idx="11">
                  <c:v>96.017378711078933</c:v>
                </c:pt>
                <c:pt idx="12">
                  <c:v>94.195027757663524</c:v>
                </c:pt>
                <c:pt idx="13">
                  <c:v>95.353608496258744</c:v>
                </c:pt>
                <c:pt idx="14">
                  <c:v>93.132995413951249</c:v>
                </c:pt>
                <c:pt idx="15">
                  <c:v>94.484672942312329</c:v>
                </c:pt>
                <c:pt idx="16">
                  <c:v>91.781317885590155</c:v>
                </c:pt>
                <c:pt idx="17">
                  <c:v>93.905382573014734</c:v>
                </c:pt>
                <c:pt idx="18">
                  <c:v>89.741733043688143</c:v>
                </c:pt>
                <c:pt idx="19">
                  <c:v>91.286507361815111</c:v>
                </c:pt>
                <c:pt idx="20">
                  <c:v>89.355539464156408</c:v>
                </c:pt>
                <c:pt idx="21">
                  <c:v>90.272749215544295</c:v>
                </c:pt>
                <c:pt idx="22">
                  <c:v>87.955587738353842</c:v>
                </c:pt>
                <c:pt idx="23">
                  <c:v>88.221095824281932</c:v>
                </c:pt>
                <c:pt idx="24">
                  <c:v>82.850591358918663</c:v>
                </c:pt>
              </c:numCache>
            </c:numRef>
          </c:val>
          <c:smooth val="0"/>
          <c:extLst>
            <c:ext xmlns:c16="http://schemas.microsoft.com/office/drawing/2014/chart" uri="{C3380CC4-5D6E-409C-BE32-E72D297353CC}">
              <c16:uniqueId val="{00000002-ECB4-4C8A-A1DF-1C0BC1AC124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CB4-4C8A-A1DF-1C0BC1AC124C}"/>
                </c:ext>
              </c:extLst>
            </c:dLbl>
            <c:dLbl>
              <c:idx val="1"/>
              <c:delete val="1"/>
              <c:extLst>
                <c:ext xmlns:c15="http://schemas.microsoft.com/office/drawing/2012/chart" uri="{CE6537A1-D6FC-4f65-9D91-7224C49458BB}"/>
                <c:ext xmlns:c16="http://schemas.microsoft.com/office/drawing/2014/chart" uri="{C3380CC4-5D6E-409C-BE32-E72D297353CC}">
                  <c16:uniqueId val="{00000004-ECB4-4C8A-A1DF-1C0BC1AC124C}"/>
                </c:ext>
              </c:extLst>
            </c:dLbl>
            <c:dLbl>
              <c:idx val="2"/>
              <c:delete val="1"/>
              <c:extLst>
                <c:ext xmlns:c15="http://schemas.microsoft.com/office/drawing/2012/chart" uri="{CE6537A1-D6FC-4f65-9D91-7224C49458BB}"/>
                <c:ext xmlns:c16="http://schemas.microsoft.com/office/drawing/2014/chart" uri="{C3380CC4-5D6E-409C-BE32-E72D297353CC}">
                  <c16:uniqueId val="{00000005-ECB4-4C8A-A1DF-1C0BC1AC124C}"/>
                </c:ext>
              </c:extLst>
            </c:dLbl>
            <c:dLbl>
              <c:idx val="3"/>
              <c:delete val="1"/>
              <c:extLst>
                <c:ext xmlns:c15="http://schemas.microsoft.com/office/drawing/2012/chart" uri="{CE6537A1-D6FC-4f65-9D91-7224C49458BB}"/>
                <c:ext xmlns:c16="http://schemas.microsoft.com/office/drawing/2014/chart" uri="{C3380CC4-5D6E-409C-BE32-E72D297353CC}">
                  <c16:uniqueId val="{00000006-ECB4-4C8A-A1DF-1C0BC1AC124C}"/>
                </c:ext>
              </c:extLst>
            </c:dLbl>
            <c:dLbl>
              <c:idx val="4"/>
              <c:delete val="1"/>
              <c:extLst>
                <c:ext xmlns:c15="http://schemas.microsoft.com/office/drawing/2012/chart" uri="{CE6537A1-D6FC-4f65-9D91-7224C49458BB}"/>
                <c:ext xmlns:c16="http://schemas.microsoft.com/office/drawing/2014/chart" uri="{C3380CC4-5D6E-409C-BE32-E72D297353CC}">
                  <c16:uniqueId val="{00000007-ECB4-4C8A-A1DF-1C0BC1AC124C}"/>
                </c:ext>
              </c:extLst>
            </c:dLbl>
            <c:dLbl>
              <c:idx val="5"/>
              <c:delete val="1"/>
              <c:extLst>
                <c:ext xmlns:c15="http://schemas.microsoft.com/office/drawing/2012/chart" uri="{CE6537A1-D6FC-4f65-9D91-7224C49458BB}"/>
                <c:ext xmlns:c16="http://schemas.microsoft.com/office/drawing/2014/chart" uri="{C3380CC4-5D6E-409C-BE32-E72D297353CC}">
                  <c16:uniqueId val="{00000008-ECB4-4C8A-A1DF-1C0BC1AC124C}"/>
                </c:ext>
              </c:extLst>
            </c:dLbl>
            <c:dLbl>
              <c:idx val="6"/>
              <c:delete val="1"/>
              <c:extLst>
                <c:ext xmlns:c15="http://schemas.microsoft.com/office/drawing/2012/chart" uri="{CE6537A1-D6FC-4f65-9D91-7224C49458BB}"/>
                <c:ext xmlns:c16="http://schemas.microsoft.com/office/drawing/2014/chart" uri="{C3380CC4-5D6E-409C-BE32-E72D297353CC}">
                  <c16:uniqueId val="{00000009-ECB4-4C8A-A1DF-1C0BC1AC124C}"/>
                </c:ext>
              </c:extLst>
            </c:dLbl>
            <c:dLbl>
              <c:idx val="7"/>
              <c:delete val="1"/>
              <c:extLst>
                <c:ext xmlns:c15="http://schemas.microsoft.com/office/drawing/2012/chart" uri="{CE6537A1-D6FC-4f65-9D91-7224C49458BB}"/>
                <c:ext xmlns:c16="http://schemas.microsoft.com/office/drawing/2014/chart" uri="{C3380CC4-5D6E-409C-BE32-E72D297353CC}">
                  <c16:uniqueId val="{0000000A-ECB4-4C8A-A1DF-1C0BC1AC124C}"/>
                </c:ext>
              </c:extLst>
            </c:dLbl>
            <c:dLbl>
              <c:idx val="8"/>
              <c:delete val="1"/>
              <c:extLst>
                <c:ext xmlns:c15="http://schemas.microsoft.com/office/drawing/2012/chart" uri="{CE6537A1-D6FC-4f65-9D91-7224C49458BB}"/>
                <c:ext xmlns:c16="http://schemas.microsoft.com/office/drawing/2014/chart" uri="{C3380CC4-5D6E-409C-BE32-E72D297353CC}">
                  <c16:uniqueId val="{0000000B-ECB4-4C8A-A1DF-1C0BC1AC124C}"/>
                </c:ext>
              </c:extLst>
            </c:dLbl>
            <c:dLbl>
              <c:idx val="9"/>
              <c:delete val="1"/>
              <c:extLst>
                <c:ext xmlns:c15="http://schemas.microsoft.com/office/drawing/2012/chart" uri="{CE6537A1-D6FC-4f65-9D91-7224C49458BB}"/>
                <c:ext xmlns:c16="http://schemas.microsoft.com/office/drawing/2014/chart" uri="{C3380CC4-5D6E-409C-BE32-E72D297353CC}">
                  <c16:uniqueId val="{0000000C-ECB4-4C8A-A1DF-1C0BC1AC124C}"/>
                </c:ext>
              </c:extLst>
            </c:dLbl>
            <c:dLbl>
              <c:idx val="10"/>
              <c:delete val="1"/>
              <c:extLst>
                <c:ext xmlns:c15="http://schemas.microsoft.com/office/drawing/2012/chart" uri="{CE6537A1-D6FC-4f65-9D91-7224C49458BB}"/>
                <c:ext xmlns:c16="http://schemas.microsoft.com/office/drawing/2014/chart" uri="{C3380CC4-5D6E-409C-BE32-E72D297353CC}">
                  <c16:uniqueId val="{0000000D-ECB4-4C8A-A1DF-1C0BC1AC124C}"/>
                </c:ext>
              </c:extLst>
            </c:dLbl>
            <c:dLbl>
              <c:idx val="11"/>
              <c:delete val="1"/>
              <c:extLst>
                <c:ext xmlns:c15="http://schemas.microsoft.com/office/drawing/2012/chart" uri="{CE6537A1-D6FC-4f65-9D91-7224C49458BB}"/>
                <c:ext xmlns:c16="http://schemas.microsoft.com/office/drawing/2014/chart" uri="{C3380CC4-5D6E-409C-BE32-E72D297353CC}">
                  <c16:uniqueId val="{0000000E-ECB4-4C8A-A1DF-1C0BC1AC124C}"/>
                </c:ext>
              </c:extLst>
            </c:dLbl>
            <c:dLbl>
              <c:idx val="12"/>
              <c:delete val="1"/>
              <c:extLst>
                <c:ext xmlns:c15="http://schemas.microsoft.com/office/drawing/2012/chart" uri="{CE6537A1-D6FC-4f65-9D91-7224C49458BB}"/>
                <c:ext xmlns:c16="http://schemas.microsoft.com/office/drawing/2014/chart" uri="{C3380CC4-5D6E-409C-BE32-E72D297353CC}">
                  <c16:uniqueId val="{0000000F-ECB4-4C8A-A1DF-1C0BC1AC124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B4-4C8A-A1DF-1C0BC1AC124C}"/>
                </c:ext>
              </c:extLst>
            </c:dLbl>
            <c:dLbl>
              <c:idx val="14"/>
              <c:delete val="1"/>
              <c:extLst>
                <c:ext xmlns:c15="http://schemas.microsoft.com/office/drawing/2012/chart" uri="{CE6537A1-D6FC-4f65-9D91-7224C49458BB}"/>
                <c:ext xmlns:c16="http://schemas.microsoft.com/office/drawing/2014/chart" uri="{C3380CC4-5D6E-409C-BE32-E72D297353CC}">
                  <c16:uniqueId val="{00000011-ECB4-4C8A-A1DF-1C0BC1AC124C}"/>
                </c:ext>
              </c:extLst>
            </c:dLbl>
            <c:dLbl>
              <c:idx val="15"/>
              <c:delete val="1"/>
              <c:extLst>
                <c:ext xmlns:c15="http://schemas.microsoft.com/office/drawing/2012/chart" uri="{CE6537A1-D6FC-4f65-9D91-7224C49458BB}"/>
                <c:ext xmlns:c16="http://schemas.microsoft.com/office/drawing/2014/chart" uri="{C3380CC4-5D6E-409C-BE32-E72D297353CC}">
                  <c16:uniqueId val="{00000012-ECB4-4C8A-A1DF-1C0BC1AC124C}"/>
                </c:ext>
              </c:extLst>
            </c:dLbl>
            <c:dLbl>
              <c:idx val="16"/>
              <c:delete val="1"/>
              <c:extLst>
                <c:ext xmlns:c15="http://schemas.microsoft.com/office/drawing/2012/chart" uri="{CE6537A1-D6FC-4f65-9D91-7224C49458BB}"/>
                <c:ext xmlns:c16="http://schemas.microsoft.com/office/drawing/2014/chart" uri="{C3380CC4-5D6E-409C-BE32-E72D297353CC}">
                  <c16:uniqueId val="{00000013-ECB4-4C8A-A1DF-1C0BC1AC124C}"/>
                </c:ext>
              </c:extLst>
            </c:dLbl>
            <c:dLbl>
              <c:idx val="17"/>
              <c:delete val="1"/>
              <c:extLst>
                <c:ext xmlns:c15="http://schemas.microsoft.com/office/drawing/2012/chart" uri="{CE6537A1-D6FC-4f65-9D91-7224C49458BB}"/>
                <c:ext xmlns:c16="http://schemas.microsoft.com/office/drawing/2014/chart" uri="{C3380CC4-5D6E-409C-BE32-E72D297353CC}">
                  <c16:uniqueId val="{00000014-ECB4-4C8A-A1DF-1C0BC1AC124C}"/>
                </c:ext>
              </c:extLst>
            </c:dLbl>
            <c:dLbl>
              <c:idx val="18"/>
              <c:delete val="1"/>
              <c:extLst>
                <c:ext xmlns:c15="http://schemas.microsoft.com/office/drawing/2012/chart" uri="{CE6537A1-D6FC-4f65-9D91-7224C49458BB}"/>
                <c:ext xmlns:c16="http://schemas.microsoft.com/office/drawing/2014/chart" uri="{C3380CC4-5D6E-409C-BE32-E72D297353CC}">
                  <c16:uniqueId val="{00000015-ECB4-4C8A-A1DF-1C0BC1AC124C}"/>
                </c:ext>
              </c:extLst>
            </c:dLbl>
            <c:dLbl>
              <c:idx val="19"/>
              <c:delete val="1"/>
              <c:extLst>
                <c:ext xmlns:c15="http://schemas.microsoft.com/office/drawing/2012/chart" uri="{CE6537A1-D6FC-4f65-9D91-7224C49458BB}"/>
                <c:ext xmlns:c16="http://schemas.microsoft.com/office/drawing/2014/chart" uri="{C3380CC4-5D6E-409C-BE32-E72D297353CC}">
                  <c16:uniqueId val="{00000016-ECB4-4C8A-A1DF-1C0BC1AC124C}"/>
                </c:ext>
              </c:extLst>
            </c:dLbl>
            <c:dLbl>
              <c:idx val="20"/>
              <c:delete val="1"/>
              <c:extLst>
                <c:ext xmlns:c15="http://schemas.microsoft.com/office/drawing/2012/chart" uri="{CE6537A1-D6FC-4f65-9D91-7224C49458BB}"/>
                <c:ext xmlns:c16="http://schemas.microsoft.com/office/drawing/2014/chart" uri="{C3380CC4-5D6E-409C-BE32-E72D297353CC}">
                  <c16:uniqueId val="{00000017-ECB4-4C8A-A1DF-1C0BC1AC124C}"/>
                </c:ext>
              </c:extLst>
            </c:dLbl>
            <c:dLbl>
              <c:idx val="21"/>
              <c:delete val="1"/>
              <c:extLst>
                <c:ext xmlns:c15="http://schemas.microsoft.com/office/drawing/2012/chart" uri="{CE6537A1-D6FC-4f65-9D91-7224C49458BB}"/>
                <c:ext xmlns:c16="http://schemas.microsoft.com/office/drawing/2014/chart" uri="{C3380CC4-5D6E-409C-BE32-E72D297353CC}">
                  <c16:uniqueId val="{00000018-ECB4-4C8A-A1DF-1C0BC1AC124C}"/>
                </c:ext>
              </c:extLst>
            </c:dLbl>
            <c:dLbl>
              <c:idx val="22"/>
              <c:delete val="1"/>
              <c:extLst>
                <c:ext xmlns:c15="http://schemas.microsoft.com/office/drawing/2012/chart" uri="{CE6537A1-D6FC-4f65-9D91-7224C49458BB}"/>
                <c:ext xmlns:c16="http://schemas.microsoft.com/office/drawing/2014/chart" uri="{C3380CC4-5D6E-409C-BE32-E72D297353CC}">
                  <c16:uniqueId val="{00000019-ECB4-4C8A-A1DF-1C0BC1AC124C}"/>
                </c:ext>
              </c:extLst>
            </c:dLbl>
            <c:dLbl>
              <c:idx val="23"/>
              <c:delete val="1"/>
              <c:extLst>
                <c:ext xmlns:c15="http://schemas.microsoft.com/office/drawing/2012/chart" uri="{CE6537A1-D6FC-4f65-9D91-7224C49458BB}"/>
                <c:ext xmlns:c16="http://schemas.microsoft.com/office/drawing/2014/chart" uri="{C3380CC4-5D6E-409C-BE32-E72D297353CC}">
                  <c16:uniqueId val="{0000001A-ECB4-4C8A-A1DF-1C0BC1AC124C}"/>
                </c:ext>
              </c:extLst>
            </c:dLbl>
            <c:dLbl>
              <c:idx val="24"/>
              <c:delete val="1"/>
              <c:extLst>
                <c:ext xmlns:c15="http://schemas.microsoft.com/office/drawing/2012/chart" uri="{CE6537A1-D6FC-4f65-9D91-7224C49458BB}"/>
                <c:ext xmlns:c16="http://schemas.microsoft.com/office/drawing/2014/chart" uri="{C3380CC4-5D6E-409C-BE32-E72D297353CC}">
                  <c16:uniqueId val="{0000001B-ECB4-4C8A-A1DF-1C0BC1AC124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CB4-4C8A-A1DF-1C0BC1AC124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Pforzheim, Stadt (08231)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58713</v>
      </c>
      <c r="F11" s="238">
        <v>59613</v>
      </c>
      <c r="G11" s="238">
        <v>59744</v>
      </c>
      <c r="H11" s="238">
        <v>59006</v>
      </c>
      <c r="I11" s="265">
        <v>58794</v>
      </c>
      <c r="J11" s="263">
        <v>-81</v>
      </c>
      <c r="K11" s="266">
        <v>-0.13776916011837942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19.358574761977756</v>
      </c>
      <c r="E13" s="115">
        <v>11366</v>
      </c>
      <c r="F13" s="114">
        <v>11811</v>
      </c>
      <c r="G13" s="114">
        <v>12340</v>
      </c>
      <c r="H13" s="114">
        <v>12397</v>
      </c>
      <c r="I13" s="140">
        <v>12074</v>
      </c>
      <c r="J13" s="115">
        <v>-708</v>
      </c>
      <c r="K13" s="116">
        <v>-5.8638396554580092</v>
      </c>
    </row>
    <row r="14" spans="1:255" ht="14.1" customHeight="1" x14ac:dyDescent="0.2">
      <c r="A14" s="306" t="s">
        <v>230</v>
      </c>
      <c r="B14" s="307"/>
      <c r="C14" s="308"/>
      <c r="D14" s="113">
        <v>55.887111883228584</v>
      </c>
      <c r="E14" s="115">
        <v>32813</v>
      </c>
      <c r="F14" s="114">
        <v>33338</v>
      </c>
      <c r="G14" s="114">
        <v>33475</v>
      </c>
      <c r="H14" s="114">
        <v>32811</v>
      </c>
      <c r="I14" s="140">
        <v>32887</v>
      </c>
      <c r="J14" s="115">
        <v>-74</v>
      </c>
      <c r="K14" s="116">
        <v>-0.22501292303949888</v>
      </c>
    </row>
    <row r="15" spans="1:255" ht="14.1" customHeight="1" x14ac:dyDescent="0.2">
      <c r="A15" s="306" t="s">
        <v>231</v>
      </c>
      <c r="B15" s="307"/>
      <c r="C15" s="308"/>
      <c r="D15" s="113">
        <v>12.298809462980941</v>
      </c>
      <c r="E15" s="115">
        <v>7221</v>
      </c>
      <c r="F15" s="114">
        <v>7193</v>
      </c>
      <c r="G15" s="114">
        <v>7167</v>
      </c>
      <c r="H15" s="114">
        <v>7098</v>
      </c>
      <c r="I15" s="140">
        <v>7126</v>
      </c>
      <c r="J15" s="115">
        <v>95</v>
      </c>
      <c r="K15" s="116">
        <v>1.3331462250912152</v>
      </c>
    </row>
    <row r="16" spans="1:255" ht="14.1" customHeight="1" x14ac:dyDescent="0.2">
      <c r="A16" s="306" t="s">
        <v>232</v>
      </c>
      <c r="B16" s="307"/>
      <c r="C16" s="308"/>
      <c r="D16" s="113">
        <v>11.654999744519953</v>
      </c>
      <c r="E16" s="115">
        <v>6843</v>
      </c>
      <c r="F16" s="114">
        <v>6798</v>
      </c>
      <c r="G16" s="114">
        <v>6718</v>
      </c>
      <c r="H16" s="114">
        <v>6665</v>
      </c>
      <c r="I16" s="140">
        <v>6670</v>
      </c>
      <c r="J16" s="115">
        <v>173</v>
      </c>
      <c r="K16" s="116">
        <v>2.5937031484257873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0.14647522695144177</v>
      </c>
      <c r="E18" s="115">
        <v>86</v>
      </c>
      <c r="F18" s="114">
        <v>112</v>
      </c>
      <c r="G18" s="114">
        <v>112</v>
      </c>
      <c r="H18" s="114">
        <v>109</v>
      </c>
      <c r="I18" s="140">
        <v>114</v>
      </c>
      <c r="J18" s="115">
        <v>-28</v>
      </c>
      <c r="K18" s="116">
        <v>-24.561403508771932</v>
      </c>
    </row>
    <row r="19" spans="1:255" ht="14.1" customHeight="1" x14ac:dyDescent="0.2">
      <c r="A19" s="306" t="s">
        <v>235</v>
      </c>
      <c r="B19" s="307" t="s">
        <v>236</v>
      </c>
      <c r="C19" s="308"/>
      <c r="D19" s="113">
        <v>4.4283208148110299E-2</v>
      </c>
      <c r="E19" s="115">
        <v>26</v>
      </c>
      <c r="F19" s="114">
        <v>25</v>
      </c>
      <c r="G19" s="114">
        <v>26</v>
      </c>
      <c r="H19" s="114">
        <v>25</v>
      </c>
      <c r="I19" s="140">
        <v>26</v>
      </c>
      <c r="J19" s="115">
        <v>0</v>
      </c>
      <c r="K19" s="116">
        <v>0</v>
      </c>
    </row>
    <row r="20" spans="1:255" ht="14.1" customHeight="1" x14ac:dyDescent="0.2">
      <c r="A20" s="306">
        <v>12</v>
      </c>
      <c r="B20" s="307" t="s">
        <v>237</v>
      </c>
      <c r="C20" s="308"/>
      <c r="D20" s="113">
        <v>0.52117929589699041</v>
      </c>
      <c r="E20" s="115">
        <v>306</v>
      </c>
      <c r="F20" s="114">
        <v>298</v>
      </c>
      <c r="G20" s="114">
        <v>329</v>
      </c>
      <c r="H20" s="114">
        <v>326</v>
      </c>
      <c r="I20" s="140">
        <v>313</v>
      </c>
      <c r="J20" s="115">
        <v>-7</v>
      </c>
      <c r="K20" s="116">
        <v>-2.2364217252396168</v>
      </c>
    </row>
    <row r="21" spans="1:255" ht="14.1" customHeight="1" x14ac:dyDescent="0.2">
      <c r="A21" s="306">
        <v>21</v>
      </c>
      <c r="B21" s="307" t="s">
        <v>238</v>
      </c>
      <c r="C21" s="308"/>
      <c r="D21" s="113">
        <v>4.9392809088276875E-2</v>
      </c>
      <c r="E21" s="115">
        <v>29</v>
      </c>
      <c r="F21" s="114" t="s">
        <v>513</v>
      </c>
      <c r="G21" s="114" t="s">
        <v>513</v>
      </c>
      <c r="H21" s="114">
        <v>38</v>
      </c>
      <c r="I21" s="140">
        <v>36</v>
      </c>
      <c r="J21" s="115">
        <v>-7</v>
      </c>
      <c r="K21" s="116">
        <v>-19.444444444444443</v>
      </c>
    </row>
    <row r="22" spans="1:255" ht="14.1" customHeight="1" x14ac:dyDescent="0.2">
      <c r="A22" s="306">
        <v>22</v>
      </c>
      <c r="B22" s="307" t="s">
        <v>239</v>
      </c>
      <c r="C22" s="308"/>
      <c r="D22" s="113">
        <v>0.76814334133837481</v>
      </c>
      <c r="E22" s="115">
        <v>451</v>
      </c>
      <c r="F22" s="114">
        <v>457</v>
      </c>
      <c r="G22" s="114">
        <v>479</v>
      </c>
      <c r="H22" s="114">
        <v>467</v>
      </c>
      <c r="I22" s="140">
        <v>473</v>
      </c>
      <c r="J22" s="115">
        <v>-22</v>
      </c>
      <c r="K22" s="116">
        <v>-4.6511627906976747</v>
      </c>
    </row>
    <row r="23" spans="1:255" ht="14.1" customHeight="1" x14ac:dyDescent="0.2">
      <c r="A23" s="306">
        <v>23</v>
      </c>
      <c r="B23" s="307" t="s">
        <v>240</v>
      </c>
      <c r="C23" s="308"/>
      <c r="D23" s="113">
        <v>1.3370122460102534</v>
      </c>
      <c r="E23" s="115">
        <v>785</v>
      </c>
      <c r="F23" s="114">
        <v>777</v>
      </c>
      <c r="G23" s="114">
        <v>776</v>
      </c>
      <c r="H23" s="114">
        <v>775</v>
      </c>
      <c r="I23" s="140">
        <v>789</v>
      </c>
      <c r="J23" s="115">
        <v>-4</v>
      </c>
      <c r="K23" s="116">
        <v>-0.50697084917617241</v>
      </c>
    </row>
    <row r="24" spans="1:255" ht="14.1" customHeight="1" x14ac:dyDescent="0.2">
      <c r="A24" s="306">
        <v>24</v>
      </c>
      <c r="B24" s="307" t="s">
        <v>241</v>
      </c>
      <c r="C24" s="308"/>
      <c r="D24" s="113">
        <v>9.3130993136102731</v>
      </c>
      <c r="E24" s="115">
        <v>5468</v>
      </c>
      <c r="F24" s="114">
        <v>5617</v>
      </c>
      <c r="G24" s="114">
        <v>5744</v>
      </c>
      <c r="H24" s="114">
        <v>5768</v>
      </c>
      <c r="I24" s="140">
        <v>5760</v>
      </c>
      <c r="J24" s="115">
        <v>-292</v>
      </c>
      <c r="K24" s="116">
        <v>-5.0694444444444446</v>
      </c>
    </row>
    <row r="25" spans="1:255" ht="14.1" customHeight="1" x14ac:dyDescent="0.2">
      <c r="A25" s="306">
        <v>25</v>
      </c>
      <c r="B25" s="307" t="s">
        <v>242</v>
      </c>
      <c r="C25" s="308"/>
      <c r="D25" s="113">
        <v>4.8421984909645222</v>
      </c>
      <c r="E25" s="115">
        <v>2843</v>
      </c>
      <c r="F25" s="114">
        <v>2943</v>
      </c>
      <c r="G25" s="114">
        <v>3215</v>
      </c>
      <c r="H25" s="114">
        <v>3162</v>
      </c>
      <c r="I25" s="140">
        <v>3147</v>
      </c>
      <c r="J25" s="115">
        <v>-304</v>
      </c>
      <c r="K25" s="116">
        <v>-9.6599936447410233</v>
      </c>
    </row>
    <row r="26" spans="1:255" ht="14.1" customHeight="1" x14ac:dyDescent="0.2">
      <c r="A26" s="306">
        <v>26</v>
      </c>
      <c r="B26" s="307" t="s">
        <v>243</v>
      </c>
      <c r="C26" s="308"/>
      <c r="D26" s="113">
        <v>2.2226764089724593</v>
      </c>
      <c r="E26" s="115">
        <v>1305</v>
      </c>
      <c r="F26" s="114">
        <v>1315</v>
      </c>
      <c r="G26" s="114">
        <v>1328</v>
      </c>
      <c r="H26" s="114">
        <v>1308</v>
      </c>
      <c r="I26" s="140">
        <v>1341</v>
      </c>
      <c r="J26" s="115">
        <v>-36</v>
      </c>
      <c r="K26" s="116">
        <v>-2.6845637583892619</v>
      </c>
    </row>
    <row r="27" spans="1:255" ht="14.1" customHeight="1" x14ac:dyDescent="0.2">
      <c r="A27" s="306">
        <v>27</v>
      </c>
      <c r="B27" s="307" t="s">
        <v>244</v>
      </c>
      <c r="C27" s="308"/>
      <c r="D27" s="113">
        <v>3.6516614719057108</v>
      </c>
      <c r="E27" s="115">
        <v>2144</v>
      </c>
      <c r="F27" s="114">
        <v>2121</v>
      </c>
      <c r="G27" s="114">
        <v>2119</v>
      </c>
      <c r="H27" s="114">
        <v>2079</v>
      </c>
      <c r="I27" s="140">
        <v>2061</v>
      </c>
      <c r="J27" s="115">
        <v>83</v>
      </c>
      <c r="K27" s="116">
        <v>4.0271712760795726</v>
      </c>
    </row>
    <row r="28" spans="1:255" ht="14.1" customHeight="1" x14ac:dyDescent="0.2">
      <c r="A28" s="306">
        <v>28</v>
      </c>
      <c r="B28" s="307" t="s">
        <v>245</v>
      </c>
      <c r="C28" s="308"/>
      <c r="D28" s="113">
        <v>0.34404646330454924</v>
      </c>
      <c r="E28" s="115">
        <v>202</v>
      </c>
      <c r="F28" s="114">
        <v>208</v>
      </c>
      <c r="G28" s="114">
        <v>213</v>
      </c>
      <c r="H28" s="114">
        <v>204</v>
      </c>
      <c r="I28" s="140">
        <v>207</v>
      </c>
      <c r="J28" s="115">
        <v>-5</v>
      </c>
      <c r="K28" s="116">
        <v>-2.4154589371980677</v>
      </c>
    </row>
    <row r="29" spans="1:255" ht="14.1" customHeight="1" x14ac:dyDescent="0.2">
      <c r="A29" s="306">
        <v>29</v>
      </c>
      <c r="B29" s="307" t="s">
        <v>246</v>
      </c>
      <c r="C29" s="308"/>
      <c r="D29" s="113">
        <v>1.2007562209391447</v>
      </c>
      <c r="E29" s="115">
        <v>705</v>
      </c>
      <c r="F29" s="114">
        <v>730</v>
      </c>
      <c r="G29" s="114">
        <v>743</v>
      </c>
      <c r="H29" s="114">
        <v>752</v>
      </c>
      <c r="I29" s="140">
        <v>718</v>
      </c>
      <c r="J29" s="115">
        <v>-13</v>
      </c>
      <c r="K29" s="116">
        <v>-1.8105849582172702</v>
      </c>
    </row>
    <row r="30" spans="1:255" ht="14.1" customHeight="1" x14ac:dyDescent="0.2">
      <c r="A30" s="306" t="s">
        <v>247</v>
      </c>
      <c r="B30" s="307" t="s">
        <v>248</v>
      </c>
      <c r="C30" s="308"/>
      <c r="D30" s="113">
        <v>0.19586803603971864</v>
      </c>
      <c r="E30" s="115">
        <v>115</v>
      </c>
      <c r="F30" s="114">
        <v>121</v>
      </c>
      <c r="G30" s="114">
        <v>119</v>
      </c>
      <c r="H30" s="114">
        <v>120</v>
      </c>
      <c r="I30" s="140">
        <v>121</v>
      </c>
      <c r="J30" s="115">
        <v>-6</v>
      </c>
      <c r="K30" s="116">
        <v>-4.9586776859504136</v>
      </c>
    </row>
    <row r="31" spans="1:255" ht="14.1" customHeight="1" x14ac:dyDescent="0.2">
      <c r="A31" s="306" t="s">
        <v>249</v>
      </c>
      <c r="B31" s="307" t="s">
        <v>250</v>
      </c>
      <c r="C31" s="308"/>
      <c r="D31" s="113">
        <v>0.99296578270570401</v>
      </c>
      <c r="E31" s="115">
        <v>583</v>
      </c>
      <c r="F31" s="114">
        <v>601</v>
      </c>
      <c r="G31" s="114">
        <v>617</v>
      </c>
      <c r="H31" s="114">
        <v>624</v>
      </c>
      <c r="I31" s="140">
        <v>589</v>
      </c>
      <c r="J31" s="115">
        <v>-6</v>
      </c>
      <c r="K31" s="116">
        <v>-1.0186757215619695</v>
      </c>
    </row>
    <row r="32" spans="1:255" ht="14.1" customHeight="1" x14ac:dyDescent="0.2">
      <c r="A32" s="306">
        <v>31</v>
      </c>
      <c r="B32" s="307" t="s">
        <v>251</v>
      </c>
      <c r="C32" s="308"/>
      <c r="D32" s="113">
        <v>0.81412974979987396</v>
      </c>
      <c r="E32" s="115">
        <v>478</v>
      </c>
      <c r="F32" s="114">
        <v>474</v>
      </c>
      <c r="G32" s="114">
        <v>464</v>
      </c>
      <c r="H32" s="114">
        <v>457</v>
      </c>
      <c r="I32" s="140">
        <v>451</v>
      </c>
      <c r="J32" s="115">
        <v>27</v>
      </c>
      <c r="K32" s="116">
        <v>5.9866962305986693</v>
      </c>
    </row>
    <row r="33" spans="1:11" ht="14.1" customHeight="1" x14ac:dyDescent="0.2">
      <c r="A33" s="306">
        <v>32</v>
      </c>
      <c r="B33" s="307" t="s">
        <v>252</v>
      </c>
      <c r="C33" s="308"/>
      <c r="D33" s="113">
        <v>1.3778890535315858</v>
      </c>
      <c r="E33" s="115">
        <v>809</v>
      </c>
      <c r="F33" s="114">
        <v>796</v>
      </c>
      <c r="G33" s="114">
        <v>832</v>
      </c>
      <c r="H33" s="114">
        <v>765</v>
      </c>
      <c r="I33" s="140">
        <v>807</v>
      </c>
      <c r="J33" s="115">
        <v>2</v>
      </c>
      <c r="K33" s="116">
        <v>0.24783147459727387</v>
      </c>
    </row>
    <row r="34" spans="1:11" ht="14.1" customHeight="1" x14ac:dyDescent="0.2">
      <c r="A34" s="306">
        <v>33</v>
      </c>
      <c r="B34" s="307" t="s">
        <v>253</v>
      </c>
      <c r="C34" s="308"/>
      <c r="D34" s="113">
        <v>0.83286495324715137</v>
      </c>
      <c r="E34" s="115">
        <v>489</v>
      </c>
      <c r="F34" s="114">
        <v>497</v>
      </c>
      <c r="G34" s="114">
        <v>493</v>
      </c>
      <c r="H34" s="114">
        <v>480</v>
      </c>
      <c r="I34" s="140">
        <v>461</v>
      </c>
      <c r="J34" s="115">
        <v>28</v>
      </c>
      <c r="K34" s="116">
        <v>6.0737527114967458</v>
      </c>
    </row>
    <row r="35" spans="1:11" ht="14.1" customHeight="1" x14ac:dyDescent="0.2">
      <c r="A35" s="306">
        <v>34</v>
      </c>
      <c r="B35" s="307" t="s">
        <v>254</v>
      </c>
      <c r="C35" s="308"/>
      <c r="D35" s="113">
        <v>2.1119683886021834</v>
      </c>
      <c r="E35" s="115">
        <v>1240</v>
      </c>
      <c r="F35" s="114">
        <v>1254</v>
      </c>
      <c r="G35" s="114">
        <v>1248</v>
      </c>
      <c r="H35" s="114">
        <v>1228</v>
      </c>
      <c r="I35" s="140">
        <v>1214</v>
      </c>
      <c r="J35" s="115">
        <v>26</v>
      </c>
      <c r="K35" s="116">
        <v>2.1416803953871497</v>
      </c>
    </row>
    <row r="36" spans="1:11" ht="14.1" customHeight="1" x14ac:dyDescent="0.2">
      <c r="A36" s="306">
        <v>41</v>
      </c>
      <c r="B36" s="307" t="s">
        <v>255</v>
      </c>
      <c r="C36" s="308"/>
      <c r="D36" s="113">
        <v>0.78006574353209679</v>
      </c>
      <c r="E36" s="115">
        <v>458</v>
      </c>
      <c r="F36" s="114">
        <v>444</v>
      </c>
      <c r="G36" s="114">
        <v>434</v>
      </c>
      <c r="H36" s="114">
        <v>427</v>
      </c>
      <c r="I36" s="140">
        <v>411</v>
      </c>
      <c r="J36" s="115">
        <v>47</v>
      </c>
      <c r="K36" s="116">
        <v>11.435523114355231</v>
      </c>
    </row>
    <row r="37" spans="1:11" ht="14.1" customHeight="1" x14ac:dyDescent="0.2">
      <c r="A37" s="306">
        <v>42</v>
      </c>
      <c r="B37" s="307" t="s">
        <v>256</v>
      </c>
      <c r="C37" s="308"/>
      <c r="D37" s="113">
        <v>0.11070802037027574</v>
      </c>
      <c r="E37" s="115">
        <v>65</v>
      </c>
      <c r="F37" s="114">
        <v>61</v>
      </c>
      <c r="G37" s="114">
        <v>61</v>
      </c>
      <c r="H37" s="114">
        <v>56</v>
      </c>
      <c r="I37" s="140">
        <v>55</v>
      </c>
      <c r="J37" s="115">
        <v>10</v>
      </c>
      <c r="K37" s="116">
        <v>18.181818181818183</v>
      </c>
    </row>
    <row r="38" spans="1:11" ht="14.1" customHeight="1" x14ac:dyDescent="0.2">
      <c r="A38" s="306">
        <v>43</v>
      </c>
      <c r="B38" s="307" t="s">
        <v>257</v>
      </c>
      <c r="C38" s="308"/>
      <c r="D38" s="113">
        <v>2.6314444841857849</v>
      </c>
      <c r="E38" s="115">
        <v>1545</v>
      </c>
      <c r="F38" s="114">
        <v>1521</v>
      </c>
      <c r="G38" s="114">
        <v>1507</v>
      </c>
      <c r="H38" s="114">
        <v>1483</v>
      </c>
      <c r="I38" s="140">
        <v>1462</v>
      </c>
      <c r="J38" s="115">
        <v>83</v>
      </c>
      <c r="K38" s="116">
        <v>5.6771545827633378</v>
      </c>
    </row>
    <row r="39" spans="1:11" ht="14.1" customHeight="1" x14ac:dyDescent="0.2">
      <c r="A39" s="306">
        <v>51</v>
      </c>
      <c r="B39" s="307" t="s">
        <v>258</v>
      </c>
      <c r="C39" s="308"/>
      <c r="D39" s="113">
        <v>7.8023606356343569</v>
      </c>
      <c r="E39" s="115">
        <v>4581</v>
      </c>
      <c r="F39" s="114">
        <v>4984</v>
      </c>
      <c r="G39" s="114">
        <v>5169</v>
      </c>
      <c r="H39" s="114">
        <v>5138</v>
      </c>
      <c r="I39" s="140">
        <v>4916</v>
      </c>
      <c r="J39" s="115">
        <v>-335</v>
      </c>
      <c r="K39" s="116">
        <v>-6.8144833197721724</v>
      </c>
    </row>
    <row r="40" spans="1:11" ht="14.1" customHeight="1" x14ac:dyDescent="0.2">
      <c r="A40" s="306" t="s">
        <v>259</v>
      </c>
      <c r="B40" s="307" t="s">
        <v>260</v>
      </c>
      <c r="C40" s="308"/>
      <c r="D40" s="113">
        <v>7.2249757293955339</v>
      </c>
      <c r="E40" s="115">
        <v>4242</v>
      </c>
      <c r="F40" s="114">
        <v>4632</v>
      </c>
      <c r="G40" s="114">
        <v>4803</v>
      </c>
      <c r="H40" s="114">
        <v>4780</v>
      </c>
      <c r="I40" s="140">
        <v>4551</v>
      </c>
      <c r="J40" s="115">
        <v>-309</v>
      </c>
      <c r="K40" s="116">
        <v>-6.7897165458141071</v>
      </c>
    </row>
    <row r="41" spans="1:11" ht="14.1" customHeight="1" x14ac:dyDescent="0.2">
      <c r="A41" s="306"/>
      <c r="B41" s="307" t="s">
        <v>261</v>
      </c>
      <c r="C41" s="308"/>
      <c r="D41" s="113">
        <v>5.9458722940405018</v>
      </c>
      <c r="E41" s="115">
        <v>3491</v>
      </c>
      <c r="F41" s="114">
        <v>3862</v>
      </c>
      <c r="G41" s="114">
        <v>4029</v>
      </c>
      <c r="H41" s="114">
        <v>4041</v>
      </c>
      <c r="I41" s="140">
        <v>3828</v>
      </c>
      <c r="J41" s="115">
        <v>-337</v>
      </c>
      <c r="K41" s="116">
        <v>-8.8035527690700111</v>
      </c>
    </row>
    <row r="42" spans="1:11" ht="14.1" customHeight="1" x14ac:dyDescent="0.2">
      <c r="A42" s="306">
        <v>52</v>
      </c>
      <c r="B42" s="307" t="s">
        <v>262</v>
      </c>
      <c r="C42" s="308"/>
      <c r="D42" s="113">
        <v>1.5294738814231943</v>
      </c>
      <c r="E42" s="115">
        <v>898</v>
      </c>
      <c r="F42" s="114">
        <v>918</v>
      </c>
      <c r="G42" s="114">
        <v>917</v>
      </c>
      <c r="H42" s="114">
        <v>921</v>
      </c>
      <c r="I42" s="140">
        <v>902</v>
      </c>
      <c r="J42" s="115">
        <v>-4</v>
      </c>
      <c r="K42" s="116">
        <v>-0.44345898004434592</v>
      </c>
    </row>
    <row r="43" spans="1:11" ht="14.1" customHeight="1" x14ac:dyDescent="0.2">
      <c r="A43" s="306" t="s">
        <v>263</v>
      </c>
      <c r="B43" s="307" t="s">
        <v>264</v>
      </c>
      <c r="C43" s="308"/>
      <c r="D43" s="113">
        <v>1.3949210566654744</v>
      </c>
      <c r="E43" s="115">
        <v>819</v>
      </c>
      <c r="F43" s="114">
        <v>836</v>
      </c>
      <c r="G43" s="114">
        <v>835</v>
      </c>
      <c r="H43" s="114">
        <v>841</v>
      </c>
      <c r="I43" s="140">
        <v>818</v>
      </c>
      <c r="J43" s="115">
        <v>1</v>
      </c>
      <c r="K43" s="116">
        <v>0.12224938875305623</v>
      </c>
    </row>
    <row r="44" spans="1:11" ht="14.1" customHeight="1" x14ac:dyDescent="0.2">
      <c r="A44" s="306">
        <v>53</v>
      </c>
      <c r="B44" s="307" t="s">
        <v>265</v>
      </c>
      <c r="C44" s="308"/>
      <c r="D44" s="113">
        <v>0.395142472706215</v>
      </c>
      <c r="E44" s="115">
        <v>232</v>
      </c>
      <c r="F44" s="114">
        <v>205</v>
      </c>
      <c r="G44" s="114">
        <v>197</v>
      </c>
      <c r="H44" s="114">
        <v>220</v>
      </c>
      <c r="I44" s="140">
        <v>235</v>
      </c>
      <c r="J44" s="115">
        <v>-3</v>
      </c>
      <c r="K44" s="116">
        <v>-1.2765957446808511</v>
      </c>
    </row>
    <row r="45" spans="1:11" ht="14.1" customHeight="1" x14ac:dyDescent="0.2">
      <c r="A45" s="306" t="s">
        <v>266</v>
      </c>
      <c r="B45" s="307" t="s">
        <v>267</v>
      </c>
      <c r="C45" s="308"/>
      <c r="D45" s="113">
        <v>0.28443445233593923</v>
      </c>
      <c r="E45" s="115">
        <v>167</v>
      </c>
      <c r="F45" s="114">
        <v>138</v>
      </c>
      <c r="G45" s="114">
        <v>127</v>
      </c>
      <c r="H45" s="114">
        <v>145</v>
      </c>
      <c r="I45" s="140">
        <v>157</v>
      </c>
      <c r="J45" s="115">
        <v>10</v>
      </c>
      <c r="K45" s="116">
        <v>6.369426751592357</v>
      </c>
    </row>
    <row r="46" spans="1:11" ht="14.1" customHeight="1" x14ac:dyDescent="0.2">
      <c r="A46" s="306">
        <v>54</v>
      </c>
      <c r="B46" s="307" t="s">
        <v>268</v>
      </c>
      <c r="C46" s="308"/>
      <c r="D46" s="113">
        <v>2.2737724183741248</v>
      </c>
      <c r="E46" s="115">
        <v>1335</v>
      </c>
      <c r="F46" s="114">
        <v>1333</v>
      </c>
      <c r="G46" s="114">
        <v>1351</v>
      </c>
      <c r="H46" s="114">
        <v>1323</v>
      </c>
      <c r="I46" s="140">
        <v>1318</v>
      </c>
      <c r="J46" s="115">
        <v>17</v>
      </c>
      <c r="K46" s="116">
        <v>1.2898330804248861</v>
      </c>
    </row>
    <row r="47" spans="1:11" ht="14.1" customHeight="1" x14ac:dyDescent="0.2">
      <c r="A47" s="306">
        <v>61</v>
      </c>
      <c r="B47" s="307" t="s">
        <v>269</v>
      </c>
      <c r="C47" s="308"/>
      <c r="D47" s="113">
        <v>3.0419157597124999</v>
      </c>
      <c r="E47" s="115">
        <v>1786</v>
      </c>
      <c r="F47" s="114">
        <v>1827</v>
      </c>
      <c r="G47" s="114">
        <v>1838</v>
      </c>
      <c r="H47" s="114">
        <v>1812</v>
      </c>
      <c r="I47" s="140">
        <v>1783</v>
      </c>
      <c r="J47" s="115">
        <v>3</v>
      </c>
      <c r="K47" s="116">
        <v>0.16825574873808188</v>
      </c>
    </row>
    <row r="48" spans="1:11" ht="14.1" customHeight="1" x14ac:dyDescent="0.2">
      <c r="A48" s="306">
        <v>62</v>
      </c>
      <c r="B48" s="307" t="s">
        <v>270</v>
      </c>
      <c r="C48" s="308"/>
      <c r="D48" s="113">
        <v>6.785550048541209</v>
      </c>
      <c r="E48" s="115">
        <v>3984</v>
      </c>
      <c r="F48" s="114">
        <v>4044</v>
      </c>
      <c r="G48" s="114">
        <v>3985</v>
      </c>
      <c r="H48" s="114">
        <v>4002</v>
      </c>
      <c r="I48" s="140">
        <v>4048</v>
      </c>
      <c r="J48" s="115">
        <v>-64</v>
      </c>
      <c r="K48" s="116">
        <v>-1.5810276679841897</v>
      </c>
    </row>
    <row r="49" spans="1:11" ht="14.1" customHeight="1" x14ac:dyDescent="0.2">
      <c r="A49" s="306">
        <v>63</v>
      </c>
      <c r="B49" s="307" t="s">
        <v>271</v>
      </c>
      <c r="C49" s="308"/>
      <c r="D49" s="113">
        <v>1.9484611585168532</v>
      </c>
      <c r="E49" s="115">
        <v>1144</v>
      </c>
      <c r="F49" s="114">
        <v>1175</v>
      </c>
      <c r="G49" s="114">
        <v>1187</v>
      </c>
      <c r="H49" s="114">
        <v>1135</v>
      </c>
      <c r="I49" s="140">
        <v>1108</v>
      </c>
      <c r="J49" s="115">
        <v>36</v>
      </c>
      <c r="K49" s="116">
        <v>3.2490974729241877</v>
      </c>
    </row>
    <row r="50" spans="1:11" ht="14.1" customHeight="1" x14ac:dyDescent="0.2">
      <c r="A50" s="306" t="s">
        <v>272</v>
      </c>
      <c r="B50" s="307" t="s">
        <v>273</v>
      </c>
      <c r="C50" s="308"/>
      <c r="D50" s="113">
        <v>0.27932485139577268</v>
      </c>
      <c r="E50" s="115">
        <v>164</v>
      </c>
      <c r="F50" s="114">
        <v>176</v>
      </c>
      <c r="G50" s="114">
        <v>174</v>
      </c>
      <c r="H50" s="114">
        <v>164</v>
      </c>
      <c r="I50" s="140">
        <v>164</v>
      </c>
      <c r="J50" s="115">
        <v>0</v>
      </c>
      <c r="K50" s="116">
        <v>0</v>
      </c>
    </row>
    <row r="51" spans="1:11" ht="14.1" customHeight="1" x14ac:dyDescent="0.2">
      <c r="A51" s="306" t="s">
        <v>274</v>
      </c>
      <c r="B51" s="307" t="s">
        <v>275</v>
      </c>
      <c r="C51" s="308"/>
      <c r="D51" s="113">
        <v>1.4409074651269735</v>
      </c>
      <c r="E51" s="115">
        <v>846</v>
      </c>
      <c r="F51" s="114">
        <v>863</v>
      </c>
      <c r="G51" s="114">
        <v>871</v>
      </c>
      <c r="H51" s="114">
        <v>833</v>
      </c>
      <c r="I51" s="140">
        <v>803</v>
      </c>
      <c r="J51" s="115">
        <v>43</v>
      </c>
      <c r="K51" s="116">
        <v>5.3549190535491906</v>
      </c>
    </row>
    <row r="52" spans="1:11" ht="14.1" customHeight="1" x14ac:dyDescent="0.2">
      <c r="A52" s="306">
        <v>71</v>
      </c>
      <c r="B52" s="307" t="s">
        <v>276</v>
      </c>
      <c r="C52" s="308"/>
      <c r="D52" s="113">
        <v>12.646262326912268</v>
      </c>
      <c r="E52" s="115">
        <v>7425</v>
      </c>
      <c r="F52" s="114">
        <v>7471</v>
      </c>
      <c r="G52" s="114">
        <v>7491</v>
      </c>
      <c r="H52" s="114">
        <v>7390</v>
      </c>
      <c r="I52" s="140">
        <v>7426</v>
      </c>
      <c r="J52" s="115">
        <v>-1</v>
      </c>
      <c r="K52" s="116">
        <v>-1.3466199838405602E-2</v>
      </c>
    </row>
    <row r="53" spans="1:11" ht="14.1" customHeight="1" x14ac:dyDescent="0.2">
      <c r="A53" s="306" t="s">
        <v>277</v>
      </c>
      <c r="B53" s="307" t="s">
        <v>278</v>
      </c>
      <c r="C53" s="308"/>
      <c r="D53" s="113">
        <v>5.0431761279444078</v>
      </c>
      <c r="E53" s="115">
        <v>2961</v>
      </c>
      <c r="F53" s="114">
        <v>2981</v>
      </c>
      <c r="G53" s="114">
        <v>2986</v>
      </c>
      <c r="H53" s="114">
        <v>2928</v>
      </c>
      <c r="I53" s="140">
        <v>2961</v>
      </c>
      <c r="J53" s="115">
        <v>0</v>
      </c>
      <c r="K53" s="116">
        <v>0</v>
      </c>
    </row>
    <row r="54" spans="1:11" ht="14.1" customHeight="1" x14ac:dyDescent="0.2">
      <c r="A54" s="306" t="s">
        <v>279</v>
      </c>
      <c r="B54" s="307" t="s">
        <v>280</v>
      </c>
      <c r="C54" s="308"/>
      <c r="D54" s="113">
        <v>6.3393115664333282</v>
      </c>
      <c r="E54" s="115">
        <v>3722</v>
      </c>
      <c r="F54" s="114">
        <v>3757</v>
      </c>
      <c r="G54" s="114">
        <v>3781</v>
      </c>
      <c r="H54" s="114">
        <v>3761</v>
      </c>
      <c r="I54" s="140">
        <v>3763</v>
      </c>
      <c r="J54" s="115">
        <v>-41</v>
      </c>
      <c r="K54" s="116">
        <v>-1.089556205155461</v>
      </c>
    </row>
    <row r="55" spans="1:11" ht="14.1" customHeight="1" x14ac:dyDescent="0.2">
      <c r="A55" s="306">
        <v>72</v>
      </c>
      <c r="B55" s="307" t="s">
        <v>281</v>
      </c>
      <c r="C55" s="308"/>
      <c r="D55" s="113">
        <v>4.370412004155809</v>
      </c>
      <c r="E55" s="115">
        <v>2566</v>
      </c>
      <c r="F55" s="114">
        <v>2653</v>
      </c>
      <c r="G55" s="114">
        <v>2666</v>
      </c>
      <c r="H55" s="114">
        <v>2565</v>
      </c>
      <c r="I55" s="140">
        <v>2556</v>
      </c>
      <c r="J55" s="115">
        <v>10</v>
      </c>
      <c r="K55" s="116">
        <v>0.39123630672926446</v>
      </c>
    </row>
    <row r="56" spans="1:11" ht="14.1" customHeight="1" x14ac:dyDescent="0.2">
      <c r="A56" s="306" t="s">
        <v>282</v>
      </c>
      <c r="B56" s="307" t="s">
        <v>283</v>
      </c>
      <c r="C56" s="308"/>
      <c r="D56" s="113">
        <v>2.5445812682029532</v>
      </c>
      <c r="E56" s="115">
        <v>1494</v>
      </c>
      <c r="F56" s="114">
        <v>1575</v>
      </c>
      <c r="G56" s="114">
        <v>1578</v>
      </c>
      <c r="H56" s="114">
        <v>1501</v>
      </c>
      <c r="I56" s="140">
        <v>1474</v>
      </c>
      <c r="J56" s="115">
        <v>20</v>
      </c>
      <c r="K56" s="116">
        <v>1.3568521031207599</v>
      </c>
    </row>
    <row r="57" spans="1:11" ht="14.1" customHeight="1" x14ac:dyDescent="0.2">
      <c r="A57" s="306" t="s">
        <v>284</v>
      </c>
      <c r="B57" s="307" t="s">
        <v>285</v>
      </c>
      <c r="C57" s="308"/>
      <c r="D57" s="113">
        <v>1.1411442099705347</v>
      </c>
      <c r="E57" s="115">
        <v>670</v>
      </c>
      <c r="F57" s="114">
        <v>668</v>
      </c>
      <c r="G57" s="114">
        <v>677</v>
      </c>
      <c r="H57" s="114">
        <v>675</v>
      </c>
      <c r="I57" s="140">
        <v>681</v>
      </c>
      <c r="J57" s="115">
        <v>-11</v>
      </c>
      <c r="K57" s="116">
        <v>-1.6152716593245227</v>
      </c>
    </row>
    <row r="58" spans="1:11" ht="14.1" customHeight="1" x14ac:dyDescent="0.2">
      <c r="A58" s="306">
        <v>73</v>
      </c>
      <c r="B58" s="307" t="s">
        <v>286</v>
      </c>
      <c r="C58" s="308"/>
      <c r="D58" s="113">
        <v>3.506889445267658</v>
      </c>
      <c r="E58" s="115">
        <v>2059</v>
      </c>
      <c r="F58" s="114">
        <v>2039</v>
      </c>
      <c r="G58" s="114">
        <v>2024</v>
      </c>
      <c r="H58" s="114">
        <v>1943</v>
      </c>
      <c r="I58" s="140">
        <v>1956</v>
      </c>
      <c r="J58" s="115">
        <v>103</v>
      </c>
      <c r="K58" s="116">
        <v>5.2658486707566459</v>
      </c>
    </row>
    <row r="59" spans="1:11" ht="14.1" customHeight="1" x14ac:dyDescent="0.2">
      <c r="A59" s="306" t="s">
        <v>287</v>
      </c>
      <c r="B59" s="307" t="s">
        <v>288</v>
      </c>
      <c r="C59" s="308"/>
      <c r="D59" s="113">
        <v>2.8920341321342802</v>
      </c>
      <c r="E59" s="115">
        <v>1698</v>
      </c>
      <c r="F59" s="114">
        <v>1677</v>
      </c>
      <c r="G59" s="114">
        <v>1665</v>
      </c>
      <c r="H59" s="114">
        <v>1608</v>
      </c>
      <c r="I59" s="140">
        <v>1611</v>
      </c>
      <c r="J59" s="115">
        <v>87</v>
      </c>
      <c r="K59" s="116">
        <v>5.400372439478585</v>
      </c>
    </row>
    <row r="60" spans="1:11" ht="14.1" customHeight="1" x14ac:dyDescent="0.2">
      <c r="A60" s="306">
        <v>81</v>
      </c>
      <c r="B60" s="307" t="s">
        <v>289</v>
      </c>
      <c r="C60" s="308"/>
      <c r="D60" s="113">
        <v>8.0067446732410197</v>
      </c>
      <c r="E60" s="115">
        <v>4701</v>
      </c>
      <c r="F60" s="114">
        <v>4742</v>
      </c>
      <c r="G60" s="114">
        <v>4696</v>
      </c>
      <c r="H60" s="114">
        <v>4656</v>
      </c>
      <c r="I60" s="140">
        <v>4664</v>
      </c>
      <c r="J60" s="115">
        <v>37</v>
      </c>
      <c r="K60" s="116">
        <v>0.79331046312178388</v>
      </c>
    </row>
    <row r="61" spans="1:11" ht="14.1" customHeight="1" x14ac:dyDescent="0.2">
      <c r="A61" s="306" t="s">
        <v>290</v>
      </c>
      <c r="B61" s="307" t="s">
        <v>291</v>
      </c>
      <c r="C61" s="308"/>
      <c r="D61" s="113">
        <v>2.357229233730179</v>
      </c>
      <c r="E61" s="115">
        <v>1384</v>
      </c>
      <c r="F61" s="114">
        <v>1390</v>
      </c>
      <c r="G61" s="114">
        <v>1409</v>
      </c>
      <c r="H61" s="114">
        <v>1377</v>
      </c>
      <c r="I61" s="140">
        <v>1381</v>
      </c>
      <c r="J61" s="115">
        <v>3</v>
      </c>
      <c r="K61" s="116">
        <v>0.21723388848660391</v>
      </c>
    </row>
    <row r="62" spans="1:11" ht="14.1" customHeight="1" x14ac:dyDescent="0.2">
      <c r="A62" s="306" t="s">
        <v>292</v>
      </c>
      <c r="B62" s="307" t="s">
        <v>293</v>
      </c>
      <c r="C62" s="308"/>
      <c r="D62" s="113">
        <v>3.50348304464088</v>
      </c>
      <c r="E62" s="115">
        <v>2057</v>
      </c>
      <c r="F62" s="114">
        <v>2068</v>
      </c>
      <c r="G62" s="114">
        <v>2002</v>
      </c>
      <c r="H62" s="114">
        <v>2015</v>
      </c>
      <c r="I62" s="140">
        <v>2009</v>
      </c>
      <c r="J62" s="115">
        <v>48</v>
      </c>
      <c r="K62" s="116">
        <v>2.389248382279741</v>
      </c>
    </row>
    <row r="63" spans="1:11" ht="14.1" customHeight="1" x14ac:dyDescent="0.2">
      <c r="A63" s="306"/>
      <c r="B63" s="307" t="s">
        <v>294</v>
      </c>
      <c r="C63" s="308"/>
      <c r="D63" s="113">
        <v>2.7898421133309488</v>
      </c>
      <c r="E63" s="115">
        <v>1638</v>
      </c>
      <c r="F63" s="114">
        <v>1650</v>
      </c>
      <c r="G63" s="114">
        <v>1613</v>
      </c>
      <c r="H63" s="114">
        <v>1628</v>
      </c>
      <c r="I63" s="140">
        <v>1621</v>
      </c>
      <c r="J63" s="115">
        <v>17</v>
      </c>
      <c r="K63" s="116">
        <v>1.0487353485502775</v>
      </c>
    </row>
    <row r="64" spans="1:11" ht="14.1" customHeight="1" x14ac:dyDescent="0.2">
      <c r="A64" s="306" t="s">
        <v>295</v>
      </c>
      <c r="B64" s="307" t="s">
        <v>296</v>
      </c>
      <c r="C64" s="308"/>
      <c r="D64" s="113">
        <v>0.97763697988520426</v>
      </c>
      <c r="E64" s="115">
        <v>574</v>
      </c>
      <c r="F64" s="114">
        <v>573</v>
      </c>
      <c r="G64" s="114">
        <v>574</v>
      </c>
      <c r="H64" s="114">
        <v>567</v>
      </c>
      <c r="I64" s="140">
        <v>574</v>
      </c>
      <c r="J64" s="115">
        <v>0</v>
      </c>
      <c r="K64" s="116">
        <v>0</v>
      </c>
    </row>
    <row r="65" spans="1:11" ht="14.1" customHeight="1" x14ac:dyDescent="0.2">
      <c r="A65" s="306" t="s">
        <v>297</v>
      </c>
      <c r="B65" s="307" t="s">
        <v>298</v>
      </c>
      <c r="C65" s="308"/>
      <c r="D65" s="113">
        <v>0.50925689370326843</v>
      </c>
      <c r="E65" s="115">
        <v>299</v>
      </c>
      <c r="F65" s="114">
        <v>309</v>
      </c>
      <c r="G65" s="114">
        <v>311</v>
      </c>
      <c r="H65" s="114">
        <v>316</v>
      </c>
      <c r="I65" s="140">
        <v>323</v>
      </c>
      <c r="J65" s="115">
        <v>-24</v>
      </c>
      <c r="K65" s="116">
        <v>-7.4303405572755414</v>
      </c>
    </row>
    <row r="66" spans="1:11" ht="14.1" customHeight="1" x14ac:dyDescent="0.2">
      <c r="A66" s="306">
        <v>82</v>
      </c>
      <c r="B66" s="307" t="s">
        <v>299</v>
      </c>
      <c r="C66" s="308"/>
      <c r="D66" s="113">
        <v>3.1662493825898865</v>
      </c>
      <c r="E66" s="115">
        <v>1859</v>
      </c>
      <c r="F66" s="114">
        <v>1862</v>
      </c>
      <c r="G66" s="114">
        <v>1855</v>
      </c>
      <c r="H66" s="114">
        <v>1842</v>
      </c>
      <c r="I66" s="140">
        <v>1833</v>
      </c>
      <c r="J66" s="115">
        <v>26</v>
      </c>
      <c r="K66" s="116">
        <v>1.4184397163120568</v>
      </c>
    </row>
    <row r="67" spans="1:11" ht="14.1" customHeight="1" x14ac:dyDescent="0.2">
      <c r="A67" s="306" t="s">
        <v>300</v>
      </c>
      <c r="B67" s="307" t="s">
        <v>301</v>
      </c>
      <c r="C67" s="308"/>
      <c r="D67" s="113">
        <v>1.8513787406536883</v>
      </c>
      <c r="E67" s="115">
        <v>1087</v>
      </c>
      <c r="F67" s="114">
        <v>1096</v>
      </c>
      <c r="G67" s="114">
        <v>1089</v>
      </c>
      <c r="H67" s="114">
        <v>1080</v>
      </c>
      <c r="I67" s="140">
        <v>1070</v>
      </c>
      <c r="J67" s="115">
        <v>17</v>
      </c>
      <c r="K67" s="116">
        <v>1.5887850467289719</v>
      </c>
    </row>
    <row r="68" spans="1:11" ht="14.1" customHeight="1" x14ac:dyDescent="0.2">
      <c r="A68" s="306" t="s">
        <v>302</v>
      </c>
      <c r="B68" s="307" t="s">
        <v>303</v>
      </c>
      <c r="C68" s="308"/>
      <c r="D68" s="113">
        <v>0.63018411595387736</v>
      </c>
      <c r="E68" s="115">
        <v>370</v>
      </c>
      <c r="F68" s="114">
        <v>358</v>
      </c>
      <c r="G68" s="114">
        <v>358</v>
      </c>
      <c r="H68" s="114">
        <v>359</v>
      </c>
      <c r="I68" s="140">
        <v>362</v>
      </c>
      <c r="J68" s="115">
        <v>8</v>
      </c>
      <c r="K68" s="116">
        <v>2.2099447513812156</v>
      </c>
    </row>
    <row r="69" spans="1:11" ht="14.1" customHeight="1" x14ac:dyDescent="0.2">
      <c r="A69" s="306">
        <v>83</v>
      </c>
      <c r="B69" s="307" t="s">
        <v>304</v>
      </c>
      <c r="C69" s="308"/>
      <c r="D69" s="113">
        <v>5.7568170592543391</v>
      </c>
      <c r="E69" s="115">
        <v>3380</v>
      </c>
      <c r="F69" s="114">
        <v>3355</v>
      </c>
      <c r="G69" s="114">
        <v>3310</v>
      </c>
      <c r="H69" s="114">
        <v>3241</v>
      </c>
      <c r="I69" s="140">
        <v>3253</v>
      </c>
      <c r="J69" s="115">
        <v>127</v>
      </c>
      <c r="K69" s="116">
        <v>3.9040885336612359</v>
      </c>
    </row>
    <row r="70" spans="1:11" ht="14.1" customHeight="1" x14ac:dyDescent="0.2">
      <c r="A70" s="306" t="s">
        <v>305</v>
      </c>
      <c r="B70" s="307" t="s">
        <v>306</v>
      </c>
      <c r="C70" s="308"/>
      <c r="D70" s="113">
        <v>4.8830752984858545</v>
      </c>
      <c r="E70" s="115">
        <v>2867</v>
      </c>
      <c r="F70" s="114">
        <v>2853</v>
      </c>
      <c r="G70" s="114">
        <v>2782</v>
      </c>
      <c r="H70" s="114">
        <v>2700</v>
      </c>
      <c r="I70" s="140">
        <v>2705</v>
      </c>
      <c r="J70" s="115">
        <v>162</v>
      </c>
      <c r="K70" s="116">
        <v>5.9889094269870613</v>
      </c>
    </row>
    <row r="71" spans="1:11" ht="14.1" customHeight="1" x14ac:dyDescent="0.2">
      <c r="A71" s="306"/>
      <c r="B71" s="307" t="s">
        <v>307</v>
      </c>
      <c r="C71" s="308"/>
      <c r="D71" s="113">
        <v>2.4798596562941766</v>
      </c>
      <c r="E71" s="115">
        <v>1456</v>
      </c>
      <c r="F71" s="114">
        <v>1442</v>
      </c>
      <c r="G71" s="114">
        <v>1394</v>
      </c>
      <c r="H71" s="114">
        <v>1338</v>
      </c>
      <c r="I71" s="140">
        <v>1323</v>
      </c>
      <c r="J71" s="115">
        <v>133</v>
      </c>
      <c r="K71" s="116">
        <v>10.052910052910052</v>
      </c>
    </row>
    <row r="72" spans="1:11" ht="14.1" customHeight="1" x14ac:dyDescent="0.2">
      <c r="A72" s="306">
        <v>84</v>
      </c>
      <c r="B72" s="307" t="s">
        <v>308</v>
      </c>
      <c r="C72" s="308"/>
      <c r="D72" s="113">
        <v>1.5771634901980822</v>
      </c>
      <c r="E72" s="115">
        <v>926</v>
      </c>
      <c r="F72" s="114">
        <v>919</v>
      </c>
      <c r="G72" s="114">
        <v>914</v>
      </c>
      <c r="H72" s="114">
        <v>948</v>
      </c>
      <c r="I72" s="140">
        <v>933</v>
      </c>
      <c r="J72" s="115">
        <v>-7</v>
      </c>
      <c r="K72" s="116">
        <v>-0.75026795284030012</v>
      </c>
    </row>
    <row r="73" spans="1:11" ht="14.1" customHeight="1" x14ac:dyDescent="0.2">
      <c r="A73" s="306" t="s">
        <v>309</v>
      </c>
      <c r="B73" s="307" t="s">
        <v>310</v>
      </c>
      <c r="C73" s="308"/>
      <c r="D73" s="113">
        <v>0.40025207364638155</v>
      </c>
      <c r="E73" s="115">
        <v>235</v>
      </c>
      <c r="F73" s="114">
        <v>228</v>
      </c>
      <c r="G73" s="114">
        <v>217</v>
      </c>
      <c r="H73" s="114">
        <v>236</v>
      </c>
      <c r="I73" s="140">
        <v>231</v>
      </c>
      <c r="J73" s="115">
        <v>4</v>
      </c>
      <c r="K73" s="116">
        <v>1.7316017316017316</v>
      </c>
    </row>
    <row r="74" spans="1:11" ht="14.1" customHeight="1" x14ac:dyDescent="0.2">
      <c r="A74" s="306" t="s">
        <v>311</v>
      </c>
      <c r="B74" s="307" t="s">
        <v>312</v>
      </c>
      <c r="C74" s="308"/>
      <c r="D74" s="113">
        <v>0.42409687803382556</v>
      </c>
      <c r="E74" s="115">
        <v>249</v>
      </c>
      <c r="F74" s="114">
        <v>249</v>
      </c>
      <c r="G74" s="114">
        <v>251</v>
      </c>
      <c r="H74" s="114">
        <v>272</v>
      </c>
      <c r="I74" s="140">
        <v>274</v>
      </c>
      <c r="J74" s="115">
        <v>-25</v>
      </c>
      <c r="K74" s="116">
        <v>-9.1240875912408761</v>
      </c>
    </row>
    <row r="75" spans="1:11" ht="14.1" customHeight="1" x14ac:dyDescent="0.2">
      <c r="A75" s="306" t="s">
        <v>313</v>
      </c>
      <c r="B75" s="307" t="s">
        <v>314</v>
      </c>
      <c r="C75" s="308"/>
      <c r="D75" s="113">
        <v>0.31849845860371639</v>
      </c>
      <c r="E75" s="115">
        <v>187</v>
      </c>
      <c r="F75" s="114">
        <v>186</v>
      </c>
      <c r="G75" s="114">
        <v>189</v>
      </c>
      <c r="H75" s="114">
        <v>192</v>
      </c>
      <c r="I75" s="140">
        <v>191</v>
      </c>
      <c r="J75" s="115">
        <v>-4</v>
      </c>
      <c r="K75" s="116">
        <v>-2.0942408376963351</v>
      </c>
    </row>
    <row r="76" spans="1:11" ht="14.1" customHeight="1" x14ac:dyDescent="0.2">
      <c r="A76" s="306">
        <v>91</v>
      </c>
      <c r="B76" s="307" t="s">
        <v>315</v>
      </c>
      <c r="C76" s="308"/>
      <c r="D76" s="113">
        <v>0.13966242569788634</v>
      </c>
      <c r="E76" s="115">
        <v>82</v>
      </c>
      <c r="F76" s="114">
        <v>78</v>
      </c>
      <c r="G76" s="114">
        <v>89</v>
      </c>
      <c r="H76" s="114">
        <v>76</v>
      </c>
      <c r="I76" s="140">
        <v>77</v>
      </c>
      <c r="J76" s="115">
        <v>5</v>
      </c>
      <c r="K76" s="116">
        <v>6.4935064935064934</v>
      </c>
    </row>
    <row r="77" spans="1:11" ht="14.1" customHeight="1" x14ac:dyDescent="0.2">
      <c r="A77" s="306">
        <v>92</v>
      </c>
      <c r="B77" s="307" t="s">
        <v>316</v>
      </c>
      <c r="C77" s="308"/>
      <c r="D77" s="113">
        <v>1.902474750055354</v>
      </c>
      <c r="E77" s="115">
        <v>1117</v>
      </c>
      <c r="F77" s="114">
        <v>1114</v>
      </c>
      <c r="G77" s="114">
        <v>1123</v>
      </c>
      <c r="H77" s="114">
        <v>1114</v>
      </c>
      <c r="I77" s="140">
        <v>1149</v>
      </c>
      <c r="J77" s="115">
        <v>-32</v>
      </c>
      <c r="K77" s="116">
        <v>-2.78503046127067</v>
      </c>
    </row>
    <row r="78" spans="1:11" ht="14.1" customHeight="1" x14ac:dyDescent="0.2">
      <c r="A78" s="306">
        <v>93</v>
      </c>
      <c r="B78" s="307" t="s">
        <v>317</v>
      </c>
      <c r="C78" s="308"/>
      <c r="D78" s="113">
        <v>0.86863215982831743</v>
      </c>
      <c r="E78" s="115">
        <v>510</v>
      </c>
      <c r="F78" s="114">
        <v>516</v>
      </c>
      <c r="G78" s="114">
        <v>517</v>
      </c>
      <c r="H78" s="114">
        <v>505</v>
      </c>
      <c r="I78" s="140">
        <v>522</v>
      </c>
      <c r="J78" s="115">
        <v>-12</v>
      </c>
      <c r="K78" s="116">
        <v>-2.2988505747126435</v>
      </c>
    </row>
    <row r="79" spans="1:11" ht="14.1" customHeight="1" x14ac:dyDescent="0.2">
      <c r="A79" s="306">
        <v>94</v>
      </c>
      <c r="B79" s="307" t="s">
        <v>318</v>
      </c>
      <c r="C79" s="308"/>
      <c r="D79" s="113">
        <v>0.42069047740704785</v>
      </c>
      <c r="E79" s="115">
        <v>247</v>
      </c>
      <c r="F79" s="114">
        <v>246</v>
      </c>
      <c r="G79" s="114">
        <v>237</v>
      </c>
      <c r="H79" s="114">
        <v>253</v>
      </c>
      <c r="I79" s="140">
        <v>255</v>
      </c>
      <c r="J79" s="115">
        <v>-8</v>
      </c>
      <c r="K79" s="116">
        <v>-3.1372549019607843</v>
      </c>
    </row>
    <row r="80" spans="1:11" ht="14.1" customHeight="1" x14ac:dyDescent="0.2">
      <c r="A80" s="306" t="s">
        <v>319</v>
      </c>
      <c r="B80" s="307" t="s">
        <v>320</v>
      </c>
      <c r="C80" s="308"/>
      <c r="D80" s="113">
        <v>5.1096009401665728E-3</v>
      </c>
      <c r="E80" s="115">
        <v>3</v>
      </c>
      <c r="F80" s="114" t="s">
        <v>513</v>
      </c>
      <c r="G80" s="114" t="s">
        <v>513</v>
      </c>
      <c r="H80" s="114">
        <v>3</v>
      </c>
      <c r="I80" s="140">
        <v>3</v>
      </c>
      <c r="J80" s="115">
        <v>0</v>
      </c>
      <c r="K80" s="116">
        <v>0</v>
      </c>
    </row>
    <row r="81" spans="1:11" ht="14.1" customHeight="1" x14ac:dyDescent="0.2">
      <c r="A81" s="310" t="s">
        <v>321</v>
      </c>
      <c r="B81" s="311" t="s">
        <v>224</v>
      </c>
      <c r="C81" s="312"/>
      <c r="D81" s="125">
        <v>0.80050414729276309</v>
      </c>
      <c r="E81" s="143">
        <v>470</v>
      </c>
      <c r="F81" s="144">
        <v>473</v>
      </c>
      <c r="G81" s="144">
        <v>44</v>
      </c>
      <c r="H81" s="144">
        <v>35</v>
      </c>
      <c r="I81" s="145">
        <v>37</v>
      </c>
      <c r="J81" s="143">
        <v>433</v>
      </c>
      <c r="K81" s="146" t="s">
        <v>514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12709</v>
      </c>
      <c r="E12" s="114">
        <v>13464</v>
      </c>
      <c r="F12" s="114">
        <v>13517</v>
      </c>
      <c r="G12" s="114">
        <v>13615</v>
      </c>
      <c r="H12" s="140">
        <v>13490</v>
      </c>
      <c r="I12" s="115">
        <v>-781</v>
      </c>
      <c r="J12" s="116">
        <v>-5.7894736842105265</v>
      </c>
      <c r="K12"/>
      <c r="L12"/>
      <c r="M12"/>
      <c r="N12"/>
      <c r="O12"/>
      <c r="P12"/>
    </row>
    <row r="13" spans="1:16" s="110" customFormat="1" ht="14.45" customHeight="1" x14ac:dyDescent="0.2">
      <c r="A13" s="120" t="s">
        <v>105</v>
      </c>
      <c r="B13" s="119" t="s">
        <v>106</v>
      </c>
      <c r="C13" s="113">
        <v>40.325753403100165</v>
      </c>
      <c r="D13" s="115">
        <v>5125</v>
      </c>
      <c r="E13" s="114">
        <v>5467</v>
      </c>
      <c r="F13" s="114">
        <v>5456</v>
      </c>
      <c r="G13" s="114">
        <v>5487</v>
      </c>
      <c r="H13" s="140">
        <v>5422</v>
      </c>
      <c r="I13" s="115">
        <v>-297</v>
      </c>
      <c r="J13" s="116">
        <v>-5.477683511619329</v>
      </c>
      <c r="K13"/>
      <c r="L13"/>
      <c r="M13"/>
      <c r="N13"/>
      <c r="O13"/>
      <c r="P13"/>
    </row>
    <row r="14" spans="1:16" s="110" customFormat="1" ht="14.45" customHeight="1" x14ac:dyDescent="0.2">
      <c r="A14" s="120"/>
      <c r="B14" s="119" t="s">
        <v>107</v>
      </c>
      <c r="C14" s="113">
        <v>59.674246596899835</v>
      </c>
      <c r="D14" s="115">
        <v>7584</v>
      </c>
      <c r="E14" s="114">
        <v>7997</v>
      </c>
      <c r="F14" s="114">
        <v>8061</v>
      </c>
      <c r="G14" s="114">
        <v>8128</v>
      </c>
      <c r="H14" s="140">
        <v>8068</v>
      </c>
      <c r="I14" s="115">
        <v>-484</v>
      </c>
      <c r="J14" s="116">
        <v>-5.9990084283589491</v>
      </c>
      <c r="K14"/>
      <c r="L14"/>
      <c r="M14"/>
      <c r="N14"/>
      <c r="O14"/>
      <c r="P14"/>
    </row>
    <row r="15" spans="1:16" s="110" customFormat="1" ht="14.45" customHeight="1" x14ac:dyDescent="0.2">
      <c r="A15" s="118" t="s">
        <v>105</v>
      </c>
      <c r="B15" s="121" t="s">
        <v>108</v>
      </c>
      <c r="C15" s="113">
        <v>15.477220867102053</v>
      </c>
      <c r="D15" s="115">
        <v>1967</v>
      </c>
      <c r="E15" s="114">
        <v>2207</v>
      </c>
      <c r="F15" s="114">
        <v>2214</v>
      </c>
      <c r="G15" s="114">
        <v>2274</v>
      </c>
      <c r="H15" s="140">
        <v>2229</v>
      </c>
      <c r="I15" s="115">
        <v>-262</v>
      </c>
      <c r="J15" s="116">
        <v>-11.754149842978915</v>
      </c>
      <c r="K15"/>
      <c r="L15"/>
      <c r="M15"/>
      <c r="N15"/>
      <c r="O15"/>
      <c r="P15"/>
    </row>
    <row r="16" spans="1:16" s="110" customFormat="1" ht="14.45" customHeight="1" x14ac:dyDescent="0.2">
      <c r="A16" s="118"/>
      <c r="B16" s="121" t="s">
        <v>109</v>
      </c>
      <c r="C16" s="113">
        <v>51.467464001888423</v>
      </c>
      <c r="D16" s="115">
        <v>6541</v>
      </c>
      <c r="E16" s="114">
        <v>6949</v>
      </c>
      <c r="F16" s="114">
        <v>6948</v>
      </c>
      <c r="G16" s="114">
        <v>7002</v>
      </c>
      <c r="H16" s="140">
        <v>6992</v>
      </c>
      <c r="I16" s="115">
        <v>-451</v>
      </c>
      <c r="J16" s="116">
        <v>-6.4502288329519448</v>
      </c>
      <c r="K16"/>
      <c r="L16"/>
      <c r="M16"/>
      <c r="N16"/>
      <c r="O16"/>
      <c r="P16"/>
    </row>
    <row r="17" spans="1:16" s="110" customFormat="1" ht="14.45" customHeight="1" x14ac:dyDescent="0.2">
      <c r="A17" s="118"/>
      <c r="B17" s="121" t="s">
        <v>110</v>
      </c>
      <c r="C17" s="113">
        <v>17.656778660791566</v>
      </c>
      <c r="D17" s="115">
        <v>2244</v>
      </c>
      <c r="E17" s="114">
        <v>2302</v>
      </c>
      <c r="F17" s="114">
        <v>2349</v>
      </c>
      <c r="G17" s="114">
        <v>2335</v>
      </c>
      <c r="H17" s="140">
        <v>2287</v>
      </c>
      <c r="I17" s="115">
        <v>-43</v>
      </c>
      <c r="J17" s="116">
        <v>-1.8801923917796239</v>
      </c>
      <c r="K17"/>
      <c r="L17"/>
      <c r="M17"/>
      <c r="N17"/>
      <c r="O17"/>
      <c r="P17"/>
    </row>
    <row r="18" spans="1:16" s="110" customFormat="1" ht="14.45" customHeight="1" x14ac:dyDescent="0.2">
      <c r="A18" s="120"/>
      <c r="B18" s="121" t="s">
        <v>111</v>
      </c>
      <c r="C18" s="113">
        <v>15.398536470217955</v>
      </c>
      <c r="D18" s="115">
        <v>1957</v>
      </c>
      <c r="E18" s="114">
        <v>2006</v>
      </c>
      <c r="F18" s="114">
        <v>2006</v>
      </c>
      <c r="G18" s="114">
        <v>2004</v>
      </c>
      <c r="H18" s="140">
        <v>1982</v>
      </c>
      <c r="I18" s="115">
        <v>-25</v>
      </c>
      <c r="J18" s="116">
        <v>-1.2613521695257315</v>
      </c>
      <c r="K18"/>
      <c r="L18"/>
      <c r="M18"/>
      <c r="N18"/>
      <c r="O18"/>
      <c r="P18"/>
    </row>
    <row r="19" spans="1:16" s="110" customFormat="1" ht="14.45" customHeight="1" x14ac:dyDescent="0.2">
      <c r="A19" s="120"/>
      <c r="B19" s="121" t="s">
        <v>112</v>
      </c>
      <c r="C19" s="113">
        <v>1.3140294279644347</v>
      </c>
      <c r="D19" s="115">
        <v>167</v>
      </c>
      <c r="E19" s="114">
        <v>169</v>
      </c>
      <c r="F19" s="114">
        <v>177</v>
      </c>
      <c r="G19" s="114">
        <v>156</v>
      </c>
      <c r="H19" s="140">
        <v>170</v>
      </c>
      <c r="I19" s="115">
        <v>-3</v>
      </c>
      <c r="J19" s="116">
        <v>-1.7647058823529411</v>
      </c>
      <c r="K19"/>
      <c r="L19"/>
      <c r="M19"/>
      <c r="N19"/>
      <c r="O19"/>
      <c r="P19"/>
    </row>
    <row r="20" spans="1:16" s="110" customFormat="1" ht="14.45" customHeight="1" x14ac:dyDescent="0.2">
      <c r="A20" s="120" t="s">
        <v>113</v>
      </c>
      <c r="B20" s="119" t="s">
        <v>116</v>
      </c>
      <c r="C20" s="113">
        <v>78.283106459988986</v>
      </c>
      <c r="D20" s="115">
        <v>9949</v>
      </c>
      <c r="E20" s="114">
        <v>10486</v>
      </c>
      <c r="F20" s="114">
        <v>10563</v>
      </c>
      <c r="G20" s="114">
        <v>10644</v>
      </c>
      <c r="H20" s="140">
        <v>10570</v>
      </c>
      <c r="I20" s="115">
        <v>-621</v>
      </c>
      <c r="J20" s="116">
        <v>-5.8751182592242195</v>
      </c>
      <c r="K20"/>
      <c r="L20"/>
      <c r="M20"/>
      <c r="N20"/>
      <c r="O20"/>
      <c r="P20"/>
    </row>
    <row r="21" spans="1:16" s="110" customFormat="1" ht="14.45" customHeight="1" x14ac:dyDescent="0.2">
      <c r="A21" s="123"/>
      <c r="B21" s="124" t="s">
        <v>117</v>
      </c>
      <c r="C21" s="125">
        <v>21.347076874655755</v>
      </c>
      <c r="D21" s="143">
        <v>2713</v>
      </c>
      <c r="E21" s="144">
        <v>2929</v>
      </c>
      <c r="F21" s="144">
        <v>2905</v>
      </c>
      <c r="G21" s="144">
        <v>2924</v>
      </c>
      <c r="H21" s="145">
        <v>2871</v>
      </c>
      <c r="I21" s="143">
        <v>-158</v>
      </c>
      <c r="J21" s="146">
        <v>-5.5033089515848133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12127</v>
      </c>
      <c r="E56" s="114">
        <v>12634</v>
      </c>
      <c r="F56" s="114">
        <v>12684</v>
      </c>
      <c r="G56" s="114">
        <v>12678</v>
      </c>
      <c r="H56" s="140">
        <v>12591</v>
      </c>
      <c r="I56" s="115">
        <v>-464</v>
      </c>
      <c r="J56" s="116">
        <v>-3.6851719482169805</v>
      </c>
      <c r="K56"/>
      <c r="L56"/>
      <c r="M56"/>
      <c r="N56"/>
      <c r="O56"/>
      <c r="P56"/>
    </row>
    <row r="57" spans="1:16" s="110" customFormat="1" ht="14.45" customHeight="1" x14ac:dyDescent="0.2">
      <c r="A57" s="120" t="s">
        <v>105</v>
      </c>
      <c r="B57" s="119" t="s">
        <v>106</v>
      </c>
      <c r="C57" s="113">
        <v>43.126906901954314</v>
      </c>
      <c r="D57" s="115">
        <v>5230</v>
      </c>
      <c r="E57" s="114">
        <v>5455</v>
      </c>
      <c r="F57" s="114">
        <v>5455</v>
      </c>
      <c r="G57" s="114">
        <v>5412</v>
      </c>
      <c r="H57" s="140">
        <v>5363</v>
      </c>
      <c r="I57" s="115">
        <v>-133</v>
      </c>
      <c r="J57" s="116">
        <v>-2.4799552489278387</v>
      </c>
    </row>
    <row r="58" spans="1:16" s="110" customFormat="1" ht="14.45" customHeight="1" x14ac:dyDescent="0.2">
      <c r="A58" s="120"/>
      <c r="B58" s="119" t="s">
        <v>107</v>
      </c>
      <c r="C58" s="113">
        <v>56.873093098045686</v>
      </c>
      <c r="D58" s="115">
        <v>6897</v>
      </c>
      <c r="E58" s="114">
        <v>7179</v>
      </c>
      <c r="F58" s="114">
        <v>7229</v>
      </c>
      <c r="G58" s="114">
        <v>7266</v>
      </c>
      <c r="H58" s="140">
        <v>7228</v>
      </c>
      <c r="I58" s="115">
        <v>-331</v>
      </c>
      <c r="J58" s="116">
        <v>-4.5794133923630325</v>
      </c>
    </row>
    <row r="59" spans="1:16" s="110" customFormat="1" ht="14.45" customHeight="1" x14ac:dyDescent="0.2">
      <c r="A59" s="118" t="s">
        <v>105</v>
      </c>
      <c r="B59" s="121" t="s">
        <v>108</v>
      </c>
      <c r="C59" s="113">
        <v>15.815947884884967</v>
      </c>
      <c r="D59" s="115">
        <v>1918</v>
      </c>
      <c r="E59" s="114">
        <v>2073</v>
      </c>
      <c r="F59" s="114">
        <v>2074</v>
      </c>
      <c r="G59" s="114">
        <v>2105</v>
      </c>
      <c r="H59" s="140">
        <v>2060</v>
      </c>
      <c r="I59" s="115">
        <v>-142</v>
      </c>
      <c r="J59" s="116">
        <v>-6.8932038834951452</v>
      </c>
    </row>
    <row r="60" spans="1:16" s="110" customFormat="1" ht="14.45" customHeight="1" x14ac:dyDescent="0.2">
      <c r="A60" s="118"/>
      <c r="B60" s="121" t="s">
        <v>109</v>
      </c>
      <c r="C60" s="113">
        <v>54.415766471509855</v>
      </c>
      <c r="D60" s="115">
        <v>6599</v>
      </c>
      <c r="E60" s="114">
        <v>6889</v>
      </c>
      <c r="F60" s="114">
        <v>6910</v>
      </c>
      <c r="G60" s="114">
        <v>6910</v>
      </c>
      <c r="H60" s="140">
        <v>6897</v>
      </c>
      <c r="I60" s="115">
        <v>-298</v>
      </c>
      <c r="J60" s="116">
        <v>-4.3207191532550384</v>
      </c>
    </row>
    <row r="61" spans="1:16" s="110" customFormat="1" ht="14.45" customHeight="1" x14ac:dyDescent="0.2">
      <c r="A61" s="118"/>
      <c r="B61" s="121" t="s">
        <v>110</v>
      </c>
      <c r="C61" s="113">
        <v>15.980869134988044</v>
      </c>
      <c r="D61" s="115">
        <v>1938</v>
      </c>
      <c r="E61" s="114">
        <v>1973</v>
      </c>
      <c r="F61" s="114">
        <v>2018</v>
      </c>
      <c r="G61" s="114">
        <v>2012</v>
      </c>
      <c r="H61" s="140">
        <v>2009</v>
      </c>
      <c r="I61" s="115">
        <v>-71</v>
      </c>
      <c r="J61" s="116">
        <v>-3.5340965654554504</v>
      </c>
    </row>
    <row r="62" spans="1:16" s="110" customFormat="1" ht="14.45" customHeight="1" x14ac:dyDescent="0.2">
      <c r="A62" s="120"/>
      <c r="B62" s="121" t="s">
        <v>111</v>
      </c>
      <c r="C62" s="113">
        <v>13.787416508617135</v>
      </c>
      <c r="D62" s="115">
        <v>1672</v>
      </c>
      <c r="E62" s="114">
        <v>1699</v>
      </c>
      <c r="F62" s="114">
        <v>1682</v>
      </c>
      <c r="G62" s="114">
        <v>1651</v>
      </c>
      <c r="H62" s="140">
        <v>1625</v>
      </c>
      <c r="I62" s="115">
        <v>47</v>
      </c>
      <c r="J62" s="116">
        <v>2.8923076923076922</v>
      </c>
    </row>
    <row r="63" spans="1:16" s="110" customFormat="1" ht="14.45" customHeight="1" x14ac:dyDescent="0.2">
      <c r="A63" s="120"/>
      <c r="B63" s="121" t="s">
        <v>112</v>
      </c>
      <c r="C63" s="113">
        <v>1.3193700008246063</v>
      </c>
      <c r="D63" s="115">
        <v>160</v>
      </c>
      <c r="E63" s="114">
        <v>169</v>
      </c>
      <c r="F63" s="114">
        <v>169</v>
      </c>
      <c r="G63" s="114">
        <v>146</v>
      </c>
      <c r="H63" s="140">
        <v>131</v>
      </c>
      <c r="I63" s="115">
        <v>29</v>
      </c>
      <c r="J63" s="116">
        <v>22.137404580152673</v>
      </c>
    </row>
    <row r="64" spans="1:16" s="110" customFormat="1" ht="14.45" customHeight="1" x14ac:dyDescent="0.2">
      <c r="A64" s="120" t="s">
        <v>113</v>
      </c>
      <c r="B64" s="119" t="s">
        <v>116</v>
      </c>
      <c r="C64" s="113">
        <v>71.196503669497815</v>
      </c>
      <c r="D64" s="115">
        <v>8634</v>
      </c>
      <c r="E64" s="114">
        <v>8982</v>
      </c>
      <c r="F64" s="114">
        <v>9087</v>
      </c>
      <c r="G64" s="114">
        <v>9106</v>
      </c>
      <c r="H64" s="140">
        <v>9042</v>
      </c>
      <c r="I64" s="115">
        <v>-408</v>
      </c>
      <c r="J64" s="116">
        <v>-4.5122760451227606</v>
      </c>
    </row>
    <row r="65" spans="1:10" s="110" customFormat="1" ht="14.45" customHeight="1" x14ac:dyDescent="0.2">
      <c r="A65" s="123"/>
      <c r="B65" s="124" t="s">
        <v>117</v>
      </c>
      <c r="C65" s="125">
        <v>28.391193205244495</v>
      </c>
      <c r="D65" s="143">
        <v>3443</v>
      </c>
      <c r="E65" s="144">
        <v>3592</v>
      </c>
      <c r="F65" s="144">
        <v>3538</v>
      </c>
      <c r="G65" s="144">
        <v>3516</v>
      </c>
      <c r="H65" s="145">
        <v>3497</v>
      </c>
      <c r="I65" s="143">
        <v>-54</v>
      </c>
      <c r="J65" s="146">
        <v>-1.5441807263368601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12709</v>
      </c>
      <c r="G11" s="114">
        <v>13464</v>
      </c>
      <c r="H11" s="114">
        <v>13517</v>
      </c>
      <c r="I11" s="114">
        <v>13615</v>
      </c>
      <c r="J11" s="140">
        <v>13490</v>
      </c>
      <c r="K11" s="114">
        <v>-781</v>
      </c>
      <c r="L11" s="116">
        <v>-5.7894736842105265</v>
      </c>
    </row>
    <row r="12" spans="1:17" s="110" customFormat="1" ht="24" customHeight="1" x14ac:dyDescent="0.2">
      <c r="A12" s="604" t="s">
        <v>185</v>
      </c>
      <c r="B12" s="605"/>
      <c r="C12" s="605"/>
      <c r="D12" s="606"/>
      <c r="E12" s="113">
        <v>40.325753403100165</v>
      </c>
      <c r="F12" s="115">
        <v>5125</v>
      </c>
      <c r="G12" s="114">
        <v>5467</v>
      </c>
      <c r="H12" s="114">
        <v>5456</v>
      </c>
      <c r="I12" s="114">
        <v>5487</v>
      </c>
      <c r="J12" s="140">
        <v>5422</v>
      </c>
      <c r="K12" s="114">
        <v>-297</v>
      </c>
      <c r="L12" s="116">
        <v>-5.477683511619329</v>
      </c>
    </row>
    <row r="13" spans="1:17" s="110" customFormat="1" ht="15" customHeight="1" x14ac:dyDescent="0.2">
      <c r="A13" s="120"/>
      <c r="B13" s="612" t="s">
        <v>107</v>
      </c>
      <c r="C13" s="612"/>
      <c r="E13" s="113">
        <v>59.674246596899835</v>
      </c>
      <c r="F13" s="115">
        <v>7584</v>
      </c>
      <c r="G13" s="114">
        <v>7997</v>
      </c>
      <c r="H13" s="114">
        <v>8061</v>
      </c>
      <c r="I13" s="114">
        <v>8128</v>
      </c>
      <c r="J13" s="140">
        <v>8068</v>
      </c>
      <c r="K13" s="114">
        <v>-484</v>
      </c>
      <c r="L13" s="116">
        <v>-5.9990084283589491</v>
      </c>
    </row>
    <row r="14" spans="1:17" s="110" customFormat="1" ht="22.5" customHeight="1" x14ac:dyDescent="0.2">
      <c r="A14" s="604" t="s">
        <v>186</v>
      </c>
      <c r="B14" s="605"/>
      <c r="C14" s="605"/>
      <c r="D14" s="606"/>
      <c r="E14" s="113">
        <v>15.477220867102053</v>
      </c>
      <c r="F14" s="115">
        <v>1967</v>
      </c>
      <c r="G14" s="114">
        <v>2207</v>
      </c>
      <c r="H14" s="114">
        <v>2214</v>
      </c>
      <c r="I14" s="114">
        <v>2274</v>
      </c>
      <c r="J14" s="140">
        <v>2229</v>
      </c>
      <c r="K14" s="114">
        <v>-262</v>
      </c>
      <c r="L14" s="116">
        <v>-11.754149842978915</v>
      </c>
    </row>
    <row r="15" spans="1:17" s="110" customFormat="1" ht="15" customHeight="1" x14ac:dyDescent="0.2">
      <c r="A15" s="120"/>
      <c r="B15" s="119"/>
      <c r="C15" s="258" t="s">
        <v>106</v>
      </c>
      <c r="E15" s="113">
        <v>45.449923741738687</v>
      </c>
      <c r="F15" s="115">
        <v>894</v>
      </c>
      <c r="G15" s="114">
        <v>1018</v>
      </c>
      <c r="H15" s="114">
        <v>995</v>
      </c>
      <c r="I15" s="114">
        <v>1047</v>
      </c>
      <c r="J15" s="140">
        <v>1045</v>
      </c>
      <c r="K15" s="114">
        <v>-151</v>
      </c>
      <c r="L15" s="116">
        <v>-14.44976076555024</v>
      </c>
    </row>
    <row r="16" spans="1:17" s="110" customFormat="1" ht="15" customHeight="1" x14ac:dyDescent="0.2">
      <c r="A16" s="120"/>
      <c r="B16" s="119"/>
      <c r="C16" s="258" t="s">
        <v>107</v>
      </c>
      <c r="E16" s="113">
        <v>54.550076258261313</v>
      </c>
      <c r="F16" s="115">
        <v>1073</v>
      </c>
      <c r="G16" s="114">
        <v>1189</v>
      </c>
      <c r="H16" s="114">
        <v>1219</v>
      </c>
      <c r="I16" s="114">
        <v>1227</v>
      </c>
      <c r="J16" s="140">
        <v>1184</v>
      </c>
      <c r="K16" s="114">
        <v>-111</v>
      </c>
      <c r="L16" s="116">
        <v>-9.375</v>
      </c>
    </row>
    <row r="17" spans="1:12" s="110" customFormat="1" ht="15" customHeight="1" x14ac:dyDescent="0.2">
      <c r="A17" s="120"/>
      <c r="B17" s="121" t="s">
        <v>109</v>
      </c>
      <c r="C17" s="258"/>
      <c r="E17" s="113">
        <v>51.467464001888423</v>
      </c>
      <c r="F17" s="115">
        <v>6541</v>
      </c>
      <c r="G17" s="114">
        <v>6949</v>
      </c>
      <c r="H17" s="114">
        <v>6948</v>
      </c>
      <c r="I17" s="114">
        <v>7002</v>
      </c>
      <c r="J17" s="140">
        <v>6992</v>
      </c>
      <c r="K17" s="114">
        <v>-451</v>
      </c>
      <c r="L17" s="116">
        <v>-6.4502288329519448</v>
      </c>
    </row>
    <row r="18" spans="1:12" s="110" customFormat="1" ht="15" customHeight="1" x14ac:dyDescent="0.2">
      <c r="A18" s="120"/>
      <c r="B18" s="119"/>
      <c r="C18" s="258" t="s">
        <v>106</v>
      </c>
      <c r="E18" s="113">
        <v>37.440758293838861</v>
      </c>
      <c r="F18" s="115">
        <v>2449</v>
      </c>
      <c r="G18" s="114">
        <v>2636</v>
      </c>
      <c r="H18" s="114">
        <v>2619</v>
      </c>
      <c r="I18" s="114">
        <v>2616</v>
      </c>
      <c r="J18" s="140">
        <v>2588</v>
      </c>
      <c r="K18" s="114">
        <v>-139</v>
      </c>
      <c r="L18" s="116">
        <v>-5.3709428129829986</v>
      </c>
    </row>
    <row r="19" spans="1:12" s="110" customFormat="1" ht="15" customHeight="1" x14ac:dyDescent="0.2">
      <c r="A19" s="120"/>
      <c r="B19" s="119"/>
      <c r="C19" s="258" t="s">
        <v>107</v>
      </c>
      <c r="E19" s="113">
        <v>62.559241706161139</v>
      </c>
      <c r="F19" s="115">
        <v>4092</v>
      </c>
      <c r="G19" s="114">
        <v>4313</v>
      </c>
      <c r="H19" s="114">
        <v>4329</v>
      </c>
      <c r="I19" s="114">
        <v>4386</v>
      </c>
      <c r="J19" s="140">
        <v>4404</v>
      </c>
      <c r="K19" s="114">
        <v>-312</v>
      </c>
      <c r="L19" s="116">
        <v>-7.084468664850136</v>
      </c>
    </row>
    <row r="20" spans="1:12" s="110" customFormat="1" ht="15" customHeight="1" x14ac:dyDescent="0.2">
      <c r="A20" s="120"/>
      <c r="B20" s="121" t="s">
        <v>110</v>
      </c>
      <c r="C20" s="258"/>
      <c r="E20" s="113">
        <v>17.656778660791566</v>
      </c>
      <c r="F20" s="115">
        <v>2244</v>
      </c>
      <c r="G20" s="114">
        <v>2302</v>
      </c>
      <c r="H20" s="114">
        <v>2349</v>
      </c>
      <c r="I20" s="114">
        <v>2335</v>
      </c>
      <c r="J20" s="140">
        <v>2287</v>
      </c>
      <c r="K20" s="114">
        <v>-43</v>
      </c>
      <c r="L20" s="116">
        <v>-1.8801923917796239</v>
      </c>
    </row>
    <row r="21" spans="1:12" s="110" customFormat="1" ht="15" customHeight="1" x14ac:dyDescent="0.2">
      <c r="A21" s="120"/>
      <c r="B21" s="119"/>
      <c r="C21" s="258" t="s">
        <v>106</v>
      </c>
      <c r="E21" s="113">
        <v>36.096256684491976</v>
      </c>
      <c r="F21" s="115">
        <v>810</v>
      </c>
      <c r="G21" s="114">
        <v>816</v>
      </c>
      <c r="H21" s="114">
        <v>834</v>
      </c>
      <c r="I21" s="114">
        <v>811</v>
      </c>
      <c r="J21" s="140">
        <v>783</v>
      </c>
      <c r="K21" s="114">
        <v>27</v>
      </c>
      <c r="L21" s="116">
        <v>3.4482758620689653</v>
      </c>
    </row>
    <row r="22" spans="1:12" s="110" customFormat="1" ht="15" customHeight="1" x14ac:dyDescent="0.2">
      <c r="A22" s="120"/>
      <c r="B22" s="119"/>
      <c r="C22" s="258" t="s">
        <v>107</v>
      </c>
      <c r="E22" s="113">
        <v>63.903743315508024</v>
      </c>
      <c r="F22" s="115">
        <v>1434</v>
      </c>
      <c r="G22" s="114">
        <v>1486</v>
      </c>
      <c r="H22" s="114">
        <v>1515</v>
      </c>
      <c r="I22" s="114">
        <v>1524</v>
      </c>
      <c r="J22" s="140">
        <v>1504</v>
      </c>
      <c r="K22" s="114">
        <v>-70</v>
      </c>
      <c r="L22" s="116">
        <v>-4.6542553191489358</v>
      </c>
    </row>
    <row r="23" spans="1:12" s="110" customFormat="1" ht="15" customHeight="1" x14ac:dyDescent="0.2">
      <c r="A23" s="120"/>
      <c r="B23" s="121" t="s">
        <v>111</v>
      </c>
      <c r="C23" s="258"/>
      <c r="E23" s="113">
        <v>15.398536470217955</v>
      </c>
      <c r="F23" s="115">
        <v>1957</v>
      </c>
      <c r="G23" s="114">
        <v>2006</v>
      </c>
      <c r="H23" s="114">
        <v>2006</v>
      </c>
      <c r="I23" s="114">
        <v>2004</v>
      </c>
      <c r="J23" s="140">
        <v>1982</v>
      </c>
      <c r="K23" s="114">
        <v>-25</v>
      </c>
      <c r="L23" s="116">
        <v>-1.2613521695257315</v>
      </c>
    </row>
    <row r="24" spans="1:12" s="110" customFormat="1" ht="15" customHeight="1" x14ac:dyDescent="0.2">
      <c r="A24" s="120"/>
      <c r="B24" s="119"/>
      <c r="C24" s="258" t="s">
        <v>106</v>
      </c>
      <c r="E24" s="113">
        <v>49.667858967807867</v>
      </c>
      <c r="F24" s="115">
        <v>972</v>
      </c>
      <c r="G24" s="114">
        <v>997</v>
      </c>
      <c r="H24" s="114">
        <v>1008</v>
      </c>
      <c r="I24" s="114">
        <v>1013</v>
      </c>
      <c r="J24" s="140">
        <v>1006</v>
      </c>
      <c r="K24" s="114">
        <v>-34</v>
      </c>
      <c r="L24" s="116">
        <v>-3.3797216699801194</v>
      </c>
    </row>
    <row r="25" spans="1:12" s="110" customFormat="1" ht="15" customHeight="1" x14ac:dyDescent="0.2">
      <c r="A25" s="120"/>
      <c r="B25" s="119"/>
      <c r="C25" s="258" t="s">
        <v>107</v>
      </c>
      <c r="E25" s="113">
        <v>50.332141032192133</v>
      </c>
      <c r="F25" s="115">
        <v>985</v>
      </c>
      <c r="G25" s="114">
        <v>1009</v>
      </c>
      <c r="H25" s="114">
        <v>998</v>
      </c>
      <c r="I25" s="114">
        <v>991</v>
      </c>
      <c r="J25" s="140">
        <v>976</v>
      </c>
      <c r="K25" s="114">
        <v>9</v>
      </c>
      <c r="L25" s="116">
        <v>0.92213114754098358</v>
      </c>
    </row>
    <row r="26" spans="1:12" s="110" customFormat="1" ht="15" customHeight="1" x14ac:dyDescent="0.2">
      <c r="A26" s="120"/>
      <c r="C26" s="121" t="s">
        <v>187</v>
      </c>
      <c r="D26" s="110" t="s">
        <v>188</v>
      </c>
      <c r="E26" s="113">
        <v>1.3140294279644347</v>
      </c>
      <c r="F26" s="115">
        <v>167</v>
      </c>
      <c r="G26" s="114">
        <v>169</v>
      </c>
      <c r="H26" s="114">
        <v>177</v>
      </c>
      <c r="I26" s="114">
        <v>156</v>
      </c>
      <c r="J26" s="140">
        <v>170</v>
      </c>
      <c r="K26" s="114">
        <v>-3</v>
      </c>
      <c r="L26" s="116">
        <v>-1.7647058823529411</v>
      </c>
    </row>
    <row r="27" spans="1:12" s="110" customFormat="1" ht="15" customHeight="1" x14ac:dyDescent="0.2">
      <c r="A27" s="120"/>
      <c r="B27" s="119"/>
      <c r="D27" s="259" t="s">
        <v>106</v>
      </c>
      <c r="E27" s="113">
        <v>42.514970059880241</v>
      </c>
      <c r="F27" s="115">
        <v>71</v>
      </c>
      <c r="G27" s="114">
        <v>65</v>
      </c>
      <c r="H27" s="114">
        <v>72</v>
      </c>
      <c r="I27" s="114">
        <v>67</v>
      </c>
      <c r="J27" s="140">
        <v>76</v>
      </c>
      <c r="K27" s="114">
        <v>-5</v>
      </c>
      <c r="L27" s="116">
        <v>-6.5789473684210522</v>
      </c>
    </row>
    <row r="28" spans="1:12" s="110" customFormat="1" ht="15" customHeight="1" x14ac:dyDescent="0.2">
      <c r="A28" s="120"/>
      <c r="B28" s="119"/>
      <c r="D28" s="259" t="s">
        <v>107</v>
      </c>
      <c r="E28" s="113">
        <v>57.485029940119759</v>
      </c>
      <c r="F28" s="115">
        <v>96</v>
      </c>
      <c r="G28" s="114">
        <v>104</v>
      </c>
      <c r="H28" s="114">
        <v>105</v>
      </c>
      <c r="I28" s="114">
        <v>89</v>
      </c>
      <c r="J28" s="140">
        <v>94</v>
      </c>
      <c r="K28" s="114">
        <v>2</v>
      </c>
      <c r="L28" s="116">
        <v>2.1276595744680851</v>
      </c>
    </row>
    <row r="29" spans="1:12" s="110" customFormat="1" ht="24" customHeight="1" x14ac:dyDescent="0.2">
      <c r="A29" s="604" t="s">
        <v>189</v>
      </c>
      <c r="B29" s="605"/>
      <c r="C29" s="605"/>
      <c r="D29" s="606"/>
      <c r="E29" s="113">
        <v>78.283106459988986</v>
      </c>
      <c r="F29" s="115">
        <v>9949</v>
      </c>
      <c r="G29" s="114">
        <v>10486</v>
      </c>
      <c r="H29" s="114">
        <v>10563</v>
      </c>
      <c r="I29" s="114">
        <v>10644</v>
      </c>
      <c r="J29" s="140">
        <v>10570</v>
      </c>
      <c r="K29" s="114">
        <v>-621</v>
      </c>
      <c r="L29" s="116">
        <v>-5.8751182592242195</v>
      </c>
    </row>
    <row r="30" spans="1:12" s="110" customFormat="1" ht="15" customHeight="1" x14ac:dyDescent="0.2">
      <c r="A30" s="120"/>
      <c r="B30" s="119"/>
      <c r="C30" s="258" t="s">
        <v>106</v>
      </c>
      <c r="E30" s="113">
        <v>39.330585988541564</v>
      </c>
      <c r="F30" s="115">
        <v>3913</v>
      </c>
      <c r="G30" s="114">
        <v>4132</v>
      </c>
      <c r="H30" s="114">
        <v>4153</v>
      </c>
      <c r="I30" s="114">
        <v>4174</v>
      </c>
      <c r="J30" s="140">
        <v>4112</v>
      </c>
      <c r="K30" s="114">
        <v>-199</v>
      </c>
      <c r="L30" s="116">
        <v>-4.8394941634241242</v>
      </c>
    </row>
    <row r="31" spans="1:12" s="110" customFormat="1" ht="15" customHeight="1" x14ac:dyDescent="0.2">
      <c r="A31" s="120"/>
      <c r="B31" s="119"/>
      <c r="C31" s="258" t="s">
        <v>107</v>
      </c>
      <c r="E31" s="113">
        <v>60.669414011458436</v>
      </c>
      <c r="F31" s="115">
        <v>6036</v>
      </c>
      <c r="G31" s="114">
        <v>6354</v>
      </c>
      <c r="H31" s="114">
        <v>6410</v>
      </c>
      <c r="I31" s="114">
        <v>6470</v>
      </c>
      <c r="J31" s="140">
        <v>6458</v>
      </c>
      <c r="K31" s="114">
        <v>-422</v>
      </c>
      <c r="L31" s="116">
        <v>-6.5345308144936514</v>
      </c>
    </row>
    <row r="32" spans="1:12" s="110" customFormat="1" ht="15" customHeight="1" x14ac:dyDescent="0.2">
      <c r="A32" s="120"/>
      <c r="B32" s="119" t="s">
        <v>117</v>
      </c>
      <c r="C32" s="258"/>
      <c r="E32" s="113">
        <v>21.347076874655755</v>
      </c>
      <c r="F32" s="114">
        <v>2713</v>
      </c>
      <c r="G32" s="114">
        <v>2929</v>
      </c>
      <c r="H32" s="114">
        <v>2905</v>
      </c>
      <c r="I32" s="114">
        <v>2924</v>
      </c>
      <c r="J32" s="140">
        <v>2871</v>
      </c>
      <c r="K32" s="114">
        <v>-158</v>
      </c>
      <c r="L32" s="116">
        <v>-5.5033089515848133</v>
      </c>
    </row>
    <row r="33" spans="1:12" s="110" customFormat="1" ht="15" customHeight="1" x14ac:dyDescent="0.2">
      <c r="A33" s="120"/>
      <c r="B33" s="119"/>
      <c r="C33" s="258" t="s">
        <v>106</v>
      </c>
      <c r="E33" s="113">
        <v>43.973461113158862</v>
      </c>
      <c r="F33" s="114">
        <v>1193</v>
      </c>
      <c r="G33" s="114">
        <v>1313</v>
      </c>
      <c r="H33" s="114">
        <v>1282</v>
      </c>
      <c r="I33" s="114">
        <v>1294</v>
      </c>
      <c r="J33" s="140">
        <v>1290</v>
      </c>
      <c r="K33" s="114">
        <v>-97</v>
      </c>
      <c r="L33" s="116">
        <v>-7.5193798449612403</v>
      </c>
    </row>
    <row r="34" spans="1:12" s="110" customFormat="1" ht="15" customHeight="1" x14ac:dyDescent="0.2">
      <c r="A34" s="120"/>
      <c r="B34" s="119"/>
      <c r="C34" s="258" t="s">
        <v>107</v>
      </c>
      <c r="E34" s="113">
        <v>56.026538886841138</v>
      </c>
      <c r="F34" s="114">
        <v>1520</v>
      </c>
      <c r="G34" s="114">
        <v>1616</v>
      </c>
      <c r="H34" s="114">
        <v>1623</v>
      </c>
      <c r="I34" s="114">
        <v>1630</v>
      </c>
      <c r="J34" s="140">
        <v>1581</v>
      </c>
      <c r="K34" s="114">
        <v>-61</v>
      </c>
      <c r="L34" s="116">
        <v>-3.8583175205566098</v>
      </c>
    </row>
    <row r="35" spans="1:12" s="110" customFormat="1" ht="24" customHeight="1" x14ac:dyDescent="0.2">
      <c r="A35" s="604" t="s">
        <v>192</v>
      </c>
      <c r="B35" s="605"/>
      <c r="C35" s="605"/>
      <c r="D35" s="606"/>
      <c r="E35" s="113">
        <v>22.535211267605632</v>
      </c>
      <c r="F35" s="114">
        <v>2864</v>
      </c>
      <c r="G35" s="114">
        <v>3135</v>
      </c>
      <c r="H35" s="114">
        <v>3128</v>
      </c>
      <c r="I35" s="114">
        <v>3169</v>
      </c>
      <c r="J35" s="114">
        <v>3075</v>
      </c>
      <c r="K35" s="318">
        <v>-211</v>
      </c>
      <c r="L35" s="319">
        <v>-6.8617886178861784</v>
      </c>
    </row>
    <row r="36" spans="1:12" s="110" customFormat="1" ht="15" customHeight="1" x14ac:dyDescent="0.2">
      <c r="A36" s="120"/>
      <c r="B36" s="119"/>
      <c r="C36" s="258" t="s">
        <v>106</v>
      </c>
      <c r="E36" s="113">
        <v>41.305865921787706</v>
      </c>
      <c r="F36" s="114">
        <v>1183</v>
      </c>
      <c r="G36" s="114">
        <v>1323</v>
      </c>
      <c r="H36" s="114">
        <v>1301</v>
      </c>
      <c r="I36" s="114">
        <v>1323</v>
      </c>
      <c r="J36" s="114">
        <v>1286</v>
      </c>
      <c r="K36" s="318">
        <v>-103</v>
      </c>
      <c r="L36" s="116">
        <v>-8.0093312597200619</v>
      </c>
    </row>
    <row r="37" spans="1:12" s="110" customFormat="1" ht="15" customHeight="1" x14ac:dyDescent="0.2">
      <c r="A37" s="120"/>
      <c r="B37" s="119"/>
      <c r="C37" s="258" t="s">
        <v>107</v>
      </c>
      <c r="E37" s="113">
        <v>58.694134078212294</v>
      </c>
      <c r="F37" s="114">
        <v>1681</v>
      </c>
      <c r="G37" s="114">
        <v>1812</v>
      </c>
      <c r="H37" s="114">
        <v>1827</v>
      </c>
      <c r="I37" s="114">
        <v>1846</v>
      </c>
      <c r="J37" s="140">
        <v>1789</v>
      </c>
      <c r="K37" s="114">
        <v>-108</v>
      </c>
      <c r="L37" s="116">
        <v>-6.0368921185019566</v>
      </c>
    </row>
    <row r="38" spans="1:12" s="110" customFormat="1" ht="15" customHeight="1" x14ac:dyDescent="0.2">
      <c r="A38" s="120"/>
      <c r="B38" s="119" t="s">
        <v>328</v>
      </c>
      <c r="C38" s="258"/>
      <c r="E38" s="113">
        <v>56.188527814934297</v>
      </c>
      <c r="F38" s="114">
        <v>7141</v>
      </c>
      <c r="G38" s="114">
        <v>7443</v>
      </c>
      <c r="H38" s="114">
        <v>7538</v>
      </c>
      <c r="I38" s="114">
        <v>7595</v>
      </c>
      <c r="J38" s="140">
        <v>7526</v>
      </c>
      <c r="K38" s="114">
        <v>-385</v>
      </c>
      <c r="L38" s="116">
        <v>-5.1155992559128354</v>
      </c>
    </row>
    <row r="39" spans="1:12" s="110" customFormat="1" ht="15" customHeight="1" x14ac:dyDescent="0.2">
      <c r="A39" s="120"/>
      <c r="B39" s="119"/>
      <c r="C39" s="258" t="s">
        <v>106</v>
      </c>
      <c r="E39" s="113">
        <v>39.37823834196891</v>
      </c>
      <c r="F39" s="115">
        <v>2812</v>
      </c>
      <c r="G39" s="114">
        <v>2965</v>
      </c>
      <c r="H39" s="114">
        <v>2980</v>
      </c>
      <c r="I39" s="114">
        <v>2995</v>
      </c>
      <c r="J39" s="140">
        <v>2961</v>
      </c>
      <c r="K39" s="114">
        <v>-149</v>
      </c>
      <c r="L39" s="116">
        <v>-5.0320837554880109</v>
      </c>
    </row>
    <row r="40" spans="1:12" s="110" customFormat="1" ht="15" customHeight="1" x14ac:dyDescent="0.2">
      <c r="A40" s="120"/>
      <c r="B40" s="119"/>
      <c r="C40" s="258" t="s">
        <v>107</v>
      </c>
      <c r="E40" s="113">
        <v>60.62176165803109</v>
      </c>
      <c r="F40" s="115">
        <v>4329</v>
      </c>
      <c r="G40" s="114">
        <v>4478</v>
      </c>
      <c r="H40" s="114">
        <v>4558</v>
      </c>
      <c r="I40" s="114">
        <v>4600</v>
      </c>
      <c r="J40" s="140">
        <v>4565</v>
      </c>
      <c r="K40" s="114">
        <v>-236</v>
      </c>
      <c r="L40" s="116">
        <v>-5.1697699890470972</v>
      </c>
    </row>
    <row r="41" spans="1:12" s="110" customFormat="1" ht="15" customHeight="1" x14ac:dyDescent="0.2">
      <c r="A41" s="120"/>
      <c r="B41" s="320" t="s">
        <v>516</v>
      </c>
      <c r="C41" s="258"/>
      <c r="E41" s="113">
        <v>8.3877567078448347</v>
      </c>
      <c r="F41" s="115">
        <v>1066</v>
      </c>
      <c r="G41" s="114">
        <v>1087</v>
      </c>
      <c r="H41" s="114">
        <v>1047</v>
      </c>
      <c r="I41" s="114">
        <v>1047</v>
      </c>
      <c r="J41" s="140">
        <v>1040</v>
      </c>
      <c r="K41" s="114">
        <v>26</v>
      </c>
      <c r="L41" s="116">
        <v>2.5</v>
      </c>
    </row>
    <row r="42" spans="1:12" s="110" customFormat="1" ht="15" customHeight="1" x14ac:dyDescent="0.2">
      <c r="A42" s="120"/>
      <c r="B42" s="119"/>
      <c r="C42" s="268" t="s">
        <v>106</v>
      </c>
      <c r="D42" s="182"/>
      <c r="E42" s="113">
        <v>42.776735459662291</v>
      </c>
      <c r="F42" s="115">
        <v>456</v>
      </c>
      <c r="G42" s="114">
        <v>463</v>
      </c>
      <c r="H42" s="114">
        <v>466</v>
      </c>
      <c r="I42" s="114">
        <v>462</v>
      </c>
      <c r="J42" s="140">
        <v>443</v>
      </c>
      <c r="K42" s="114">
        <v>13</v>
      </c>
      <c r="L42" s="116">
        <v>2.9345372460496613</v>
      </c>
    </row>
    <row r="43" spans="1:12" s="110" customFormat="1" ht="15" customHeight="1" x14ac:dyDescent="0.2">
      <c r="A43" s="120"/>
      <c r="B43" s="119"/>
      <c r="C43" s="268" t="s">
        <v>107</v>
      </c>
      <c r="D43" s="182"/>
      <c r="E43" s="113">
        <v>57.223264540337709</v>
      </c>
      <c r="F43" s="115">
        <v>610</v>
      </c>
      <c r="G43" s="114">
        <v>624</v>
      </c>
      <c r="H43" s="114">
        <v>581</v>
      </c>
      <c r="I43" s="114">
        <v>585</v>
      </c>
      <c r="J43" s="140">
        <v>597</v>
      </c>
      <c r="K43" s="114">
        <v>13</v>
      </c>
      <c r="L43" s="116">
        <v>2.1775544388609713</v>
      </c>
    </row>
    <row r="44" spans="1:12" s="110" customFormat="1" ht="15" customHeight="1" x14ac:dyDescent="0.2">
      <c r="A44" s="120"/>
      <c r="B44" s="119" t="s">
        <v>205</v>
      </c>
      <c r="C44" s="268"/>
      <c r="D44" s="182"/>
      <c r="E44" s="113">
        <v>12.888504209615233</v>
      </c>
      <c r="F44" s="115">
        <v>1638</v>
      </c>
      <c r="G44" s="114">
        <v>1799</v>
      </c>
      <c r="H44" s="114">
        <v>1804</v>
      </c>
      <c r="I44" s="114">
        <v>1804</v>
      </c>
      <c r="J44" s="140">
        <v>1849</v>
      </c>
      <c r="K44" s="114">
        <v>-211</v>
      </c>
      <c r="L44" s="116">
        <v>-11.41157382368848</v>
      </c>
    </row>
    <row r="45" spans="1:12" s="110" customFormat="1" ht="15" customHeight="1" x14ac:dyDescent="0.2">
      <c r="A45" s="120"/>
      <c r="B45" s="119"/>
      <c r="C45" s="268" t="s">
        <v>106</v>
      </c>
      <c r="D45" s="182"/>
      <c r="E45" s="113">
        <v>41.147741147741151</v>
      </c>
      <c r="F45" s="115">
        <v>674</v>
      </c>
      <c r="G45" s="114">
        <v>716</v>
      </c>
      <c r="H45" s="114">
        <v>709</v>
      </c>
      <c r="I45" s="114">
        <v>707</v>
      </c>
      <c r="J45" s="140">
        <v>732</v>
      </c>
      <c r="K45" s="114">
        <v>-58</v>
      </c>
      <c r="L45" s="116">
        <v>-7.9234972677595632</v>
      </c>
    </row>
    <row r="46" spans="1:12" s="110" customFormat="1" ht="15" customHeight="1" x14ac:dyDescent="0.2">
      <c r="A46" s="123"/>
      <c r="B46" s="124"/>
      <c r="C46" s="260" t="s">
        <v>107</v>
      </c>
      <c r="D46" s="261"/>
      <c r="E46" s="125">
        <v>58.852258852258849</v>
      </c>
      <c r="F46" s="143">
        <v>964</v>
      </c>
      <c r="G46" s="144">
        <v>1083</v>
      </c>
      <c r="H46" s="144">
        <v>1095</v>
      </c>
      <c r="I46" s="144">
        <v>1097</v>
      </c>
      <c r="J46" s="145">
        <v>1117</v>
      </c>
      <c r="K46" s="144">
        <v>-153</v>
      </c>
      <c r="L46" s="146">
        <v>-13.697403760071621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12709</v>
      </c>
      <c r="E11" s="114">
        <v>13464</v>
      </c>
      <c r="F11" s="114">
        <v>13517</v>
      </c>
      <c r="G11" s="114">
        <v>13615</v>
      </c>
      <c r="H11" s="140">
        <v>13490</v>
      </c>
      <c r="I11" s="115">
        <v>-781</v>
      </c>
      <c r="J11" s="116">
        <v>-5.7894736842105265</v>
      </c>
    </row>
    <row r="12" spans="1:15" s="110" customFormat="1" ht="24.95" customHeight="1" x14ac:dyDescent="0.2">
      <c r="A12" s="193" t="s">
        <v>132</v>
      </c>
      <c r="B12" s="194" t="s">
        <v>133</v>
      </c>
      <c r="C12" s="113">
        <v>0.16523723345660554</v>
      </c>
      <c r="D12" s="115">
        <v>21</v>
      </c>
      <c r="E12" s="114">
        <v>19</v>
      </c>
      <c r="F12" s="114">
        <v>21</v>
      </c>
      <c r="G12" s="114">
        <v>21</v>
      </c>
      <c r="H12" s="140">
        <v>18</v>
      </c>
      <c r="I12" s="115">
        <v>3</v>
      </c>
      <c r="J12" s="116">
        <v>16.666666666666668</v>
      </c>
    </row>
    <row r="13" spans="1:15" s="110" customFormat="1" ht="24.95" customHeight="1" x14ac:dyDescent="0.2">
      <c r="A13" s="193" t="s">
        <v>134</v>
      </c>
      <c r="B13" s="199" t="s">
        <v>214</v>
      </c>
      <c r="C13" s="113">
        <v>0.25965850971752302</v>
      </c>
      <c r="D13" s="115">
        <v>33</v>
      </c>
      <c r="E13" s="114">
        <v>32</v>
      </c>
      <c r="F13" s="114">
        <v>30</v>
      </c>
      <c r="G13" s="114">
        <v>29</v>
      </c>
      <c r="H13" s="140">
        <v>30</v>
      </c>
      <c r="I13" s="115">
        <v>3</v>
      </c>
      <c r="J13" s="116">
        <v>10</v>
      </c>
    </row>
    <row r="14" spans="1:15" s="287" customFormat="1" ht="24.95" customHeight="1" x14ac:dyDescent="0.2">
      <c r="A14" s="193" t="s">
        <v>215</v>
      </c>
      <c r="B14" s="199" t="s">
        <v>137</v>
      </c>
      <c r="C14" s="113">
        <v>9.6860492564324492</v>
      </c>
      <c r="D14" s="115">
        <v>1231</v>
      </c>
      <c r="E14" s="114">
        <v>1260</v>
      </c>
      <c r="F14" s="114">
        <v>1253</v>
      </c>
      <c r="G14" s="114">
        <v>1264</v>
      </c>
      <c r="H14" s="140">
        <v>1280</v>
      </c>
      <c r="I14" s="115">
        <v>-49</v>
      </c>
      <c r="J14" s="116">
        <v>-3.828125</v>
      </c>
      <c r="K14" s="110"/>
      <c r="L14" s="110"/>
      <c r="M14" s="110"/>
      <c r="N14" s="110"/>
      <c r="O14" s="110"/>
    </row>
    <row r="15" spans="1:15" s="110" customFormat="1" ht="24.95" customHeight="1" x14ac:dyDescent="0.2">
      <c r="A15" s="193" t="s">
        <v>216</v>
      </c>
      <c r="B15" s="199" t="s">
        <v>217</v>
      </c>
      <c r="C15" s="113">
        <v>1.8097411283342513</v>
      </c>
      <c r="D15" s="115">
        <v>230</v>
      </c>
      <c r="E15" s="114">
        <v>247</v>
      </c>
      <c r="F15" s="114">
        <v>241</v>
      </c>
      <c r="G15" s="114">
        <v>246</v>
      </c>
      <c r="H15" s="140">
        <v>237</v>
      </c>
      <c r="I15" s="115">
        <v>-7</v>
      </c>
      <c r="J15" s="116">
        <v>-2.9535864978902953</v>
      </c>
    </row>
    <row r="16" spans="1:15" s="287" customFormat="1" ht="24.95" customHeight="1" x14ac:dyDescent="0.2">
      <c r="A16" s="193" t="s">
        <v>218</v>
      </c>
      <c r="B16" s="199" t="s">
        <v>141</v>
      </c>
      <c r="C16" s="113">
        <v>7.1838854355181372</v>
      </c>
      <c r="D16" s="115">
        <v>913</v>
      </c>
      <c r="E16" s="114">
        <v>921</v>
      </c>
      <c r="F16" s="114">
        <v>910</v>
      </c>
      <c r="G16" s="114">
        <v>918</v>
      </c>
      <c r="H16" s="140">
        <v>945</v>
      </c>
      <c r="I16" s="115">
        <v>-32</v>
      </c>
      <c r="J16" s="116">
        <v>-3.3862433862433861</v>
      </c>
      <c r="K16" s="110"/>
      <c r="L16" s="110"/>
      <c r="M16" s="110"/>
      <c r="N16" s="110"/>
      <c r="O16" s="110"/>
    </row>
    <row r="17" spans="1:15" s="110" customFormat="1" ht="24.95" customHeight="1" x14ac:dyDescent="0.2">
      <c r="A17" s="193" t="s">
        <v>142</v>
      </c>
      <c r="B17" s="199" t="s">
        <v>220</v>
      </c>
      <c r="C17" s="113">
        <v>0.69242269258006139</v>
      </c>
      <c r="D17" s="115">
        <v>88</v>
      </c>
      <c r="E17" s="114">
        <v>92</v>
      </c>
      <c r="F17" s="114">
        <v>102</v>
      </c>
      <c r="G17" s="114">
        <v>100</v>
      </c>
      <c r="H17" s="140">
        <v>98</v>
      </c>
      <c r="I17" s="115">
        <v>-10</v>
      </c>
      <c r="J17" s="116">
        <v>-10.204081632653061</v>
      </c>
    </row>
    <row r="18" spans="1:15" s="287" customFormat="1" ht="24.95" customHeight="1" x14ac:dyDescent="0.2">
      <c r="A18" s="201" t="s">
        <v>144</v>
      </c>
      <c r="B18" s="202" t="s">
        <v>145</v>
      </c>
      <c r="C18" s="113">
        <v>3.4149028247698481</v>
      </c>
      <c r="D18" s="115">
        <v>434</v>
      </c>
      <c r="E18" s="114">
        <v>452</v>
      </c>
      <c r="F18" s="114">
        <v>457</v>
      </c>
      <c r="G18" s="114">
        <v>458</v>
      </c>
      <c r="H18" s="140">
        <v>447</v>
      </c>
      <c r="I18" s="115">
        <v>-13</v>
      </c>
      <c r="J18" s="116">
        <v>-2.9082774049217002</v>
      </c>
      <c r="K18" s="110"/>
      <c r="L18" s="110"/>
      <c r="M18" s="110"/>
      <c r="N18" s="110"/>
      <c r="O18" s="110"/>
    </row>
    <row r="19" spans="1:15" s="110" customFormat="1" ht="24.95" customHeight="1" x14ac:dyDescent="0.2">
      <c r="A19" s="193" t="s">
        <v>146</v>
      </c>
      <c r="B19" s="199" t="s">
        <v>147</v>
      </c>
      <c r="C19" s="113">
        <v>16.980092847588324</v>
      </c>
      <c r="D19" s="115">
        <v>2158</v>
      </c>
      <c r="E19" s="114">
        <v>2281</v>
      </c>
      <c r="F19" s="114">
        <v>2311</v>
      </c>
      <c r="G19" s="114">
        <v>2336</v>
      </c>
      <c r="H19" s="140">
        <v>2353</v>
      </c>
      <c r="I19" s="115">
        <v>-195</v>
      </c>
      <c r="J19" s="116">
        <v>-8.2872928176795586</v>
      </c>
    </row>
    <row r="20" spans="1:15" s="287" customFormat="1" ht="24.95" customHeight="1" x14ac:dyDescent="0.2">
      <c r="A20" s="193" t="s">
        <v>148</v>
      </c>
      <c r="B20" s="199" t="s">
        <v>149</v>
      </c>
      <c r="C20" s="113">
        <v>3.5722716185380441</v>
      </c>
      <c r="D20" s="115">
        <v>454</v>
      </c>
      <c r="E20" s="114">
        <v>490</v>
      </c>
      <c r="F20" s="114">
        <v>474</v>
      </c>
      <c r="G20" s="114">
        <v>482</v>
      </c>
      <c r="H20" s="140">
        <v>446</v>
      </c>
      <c r="I20" s="115">
        <v>8</v>
      </c>
      <c r="J20" s="116">
        <v>1.7937219730941705</v>
      </c>
      <c r="K20" s="110"/>
      <c r="L20" s="110"/>
      <c r="M20" s="110"/>
      <c r="N20" s="110"/>
      <c r="O20" s="110"/>
    </row>
    <row r="21" spans="1:15" s="110" customFormat="1" ht="24.95" customHeight="1" x14ac:dyDescent="0.2">
      <c r="A21" s="201" t="s">
        <v>150</v>
      </c>
      <c r="B21" s="202" t="s">
        <v>151</v>
      </c>
      <c r="C21" s="113">
        <v>11.110236840034622</v>
      </c>
      <c r="D21" s="115">
        <v>1412</v>
      </c>
      <c r="E21" s="114">
        <v>1701</v>
      </c>
      <c r="F21" s="114">
        <v>1748</v>
      </c>
      <c r="G21" s="114">
        <v>1702</v>
      </c>
      <c r="H21" s="140">
        <v>1642</v>
      </c>
      <c r="I21" s="115">
        <v>-230</v>
      </c>
      <c r="J21" s="116">
        <v>-14.007308160779537</v>
      </c>
    </row>
    <row r="22" spans="1:15" s="110" customFormat="1" ht="24.95" customHeight="1" x14ac:dyDescent="0.2">
      <c r="A22" s="201" t="s">
        <v>152</v>
      </c>
      <c r="B22" s="199" t="s">
        <v>153</v>
      </c>
      <c r="C22" s="113">
        <v>5.4056180659375244</v>
      </c>
      <c r="D22" s="115">
        <v>687</v>
      </c>
      <c r="E22" s="114">
        <v>690</v>
      </c>
      <c r="F22" s="114">
        <v>709</v>
      </c>
      <c r="G22" s="114">
        <v>668</v>
      </c>
      <c r="H22" s="140">
        <v>686</v>
      </c>
      <c r="I22" s="115">
        <v>1</v>
      </c>
      <c r="J22" s="116">
        <v>0.1457725947521866</v>
      </c>
    </row>
    <row r="23" spans="1:15" s="110" customFormat="1" ht="24.95" customHeight="1" x14ac:dyDescent="0.2">
      <c r="A23" s="193" t="s">
        <v>154</v>
      </c>
      <c r="B23" s="199" t="s">
        <v>155</v>
      </c>
      <c r="C23" s="113">
        <v>0.57439609725391449</v>
      </c>
      <c r="D23" s="115">
        <v>73</v>
      </c>
      <c r="E23" s="114">
        <v>79</v>
      </c>
      <c r="F23" s="114">
        <v>76</v>
      </c>
      <c r="G23" s="114">
        <v>78</v>
      </c>
      <c r="H23" s="140">
        <v>78</v>
      </c>
      <c r="I23" s="115">
        <v>-5</v>
      </c>
      <c r="J23" s="116">
        <v>-6.4102564102564106</v>
      </c>
    </row>
    <row r="24" spans="1:15" s="110" customFormat="1" ht="24.95" customHeight="1" x14ac:dyDescent="0.2">
      <c r="A24" s="193" t="s">
        <v>156</v>
      </c>
      <c r="B24" s="199" t="s">
        <v>221</v>
      </c>
      <c r="C24" s="113">
        <v>10.213234715555906</v>
      </c>
      <c r="D24" s="115">
        <v>1298</v>
      </c>
      <c r="E24" s="114">
        <v>1310</v>
      </c>
      <c r="F24" s="114">
        <v>1321</v>
      </c>
      <c r="G24" s="114">
        <v>1344</v>
      </c>
      <c r="H24" s="140">
        <v>1321</v>
      </c>
      <c r="I24" s="115">
        <v>-23</v>
      </c>
      <c r="J24" s="116">
        <v>-1.7411052233156699</v>
      </c>
    </row>
    <row r="25" spans="1:15" s="110" customFormat="1" ht="24.95" customHeight="1" x14ac:dyDescent="0.2">
      <c r="A25" s="193" t="s">
        <v>222</v>
      </c>
      <c r="B25" s="204" t="s">
        <v>159</v>
      </c>
      <c r="C25" s="113">
        <v>12.896372649303643</v>
      </c>
      <c r="D25" s="115">
        <v>1639</v>
      </c>
      <c r="E25" s="114">
        <v>1747</v>
      </c>
      <c r="F25" s="114">
        <v>1798</v>
      </c>
      <c r="G25" s="114">
        <v>1844</v>
      </c>
      <c r="H25" s="140">
        <v>1847</v>
      </c>
      <c r="I25" s="115">
        <v>-208</v>
      </c>
      <c r="J25" s="116">
        <v>-11.261505143475906</v>
      </c>
    </row>
    <row r="26" spans="1:15" s="110" customFormat="1" ht="24.95" customHeight="1" x14ac:dyDescent="0.2">
      <c r="A26" s="201">
        <v>782.78300000000002</v>
      </c>
      <c r="B26" s="203" t="s">
        <v>160</v>
      </c>
      <c r="C26" s="113">
        <v>0.45636950192776771</v>
      </c>
      <c r="D26" s="115">
        <v>58</v>
      </c>
      <c r="E26" s="114">
        <v>75</v>
      </c>
      <c r="F26" s="114">
        <v>80</v>
      </c>
      <c r="G26" s="114">
        <v>92</v>
      </c>
      <c r="H26" s="140">
        <v>87</v>
      </c>
      <c r="I26" s="115">
        <v>-29</v>
      </c>
      <c r="J26" s="116">
        <v>-33.333333333333336</v>
      </c>
    </row>
    <row r="27" spans="1:15" s="110" customFormat="1" ht="24.95" customHeight="1" x14ac:dyDescent="0.2">
      <c r="A27" s="193" t="s">
        <v>161</v>
      </c>
      <c r="B27" s="199" t="s">
        <v>162</v>
      </c>
      <c r="C27" s="113">
        <v>1.2510819104571564</v>
      </c>
      <c r="D27" s="115">
        <v>159</v>
      </c>
      <c r="E27" s="114">
        <v>163</v>
      </c>
      <c r="F27" s="114">
        <v>161</v>
      </c>
      <c r="G27" s="114">
        <v>140</v>
      </c>
      <c r="H27" s="140">
        <v>133</v>
      </c>
      <c r="I27" s="115">
        <v>26</v>
      </c>
      <c r="J27" s="116">
        <v>19.548872180451127</v>
      </c>
    </row>
    <row r="28" spans="1:15" s="110" customFormat="1" ht="24.95" customHeight="1" x14ac:dyDescent="0.2">
      <c r="A28" s="193" t="s">
        <v>163</v>
      </c>
      <c r="B28" s="199" t="s">
        <v>164</v>
      </c>
      <c r="C28" s="113">
        <v>2.4470847430954441</v>
      </c>
      <c r="D28" s="115">
        <v>311</v>
      </c>
      <c r="E28" s="114">
        <v>375</v>
      </c>
      <c r="F28" s="114">
        <v>291</v>
      </c>
      <c r="G28" s="114">
        <v>363</v>
      </c>
      <c r="H28" s="140">
        <v>327</v>
      </c>
      <c r="I28" s="115">
        <v>-16</v>
      </c>
      <c r="J28" s="116">
        <v>-4.8929663608562688</v>
      </c>
    </row>
    <row r="29" spans="1:15" s="110" customFormat="1" ht="24.95" customHeight="1" x14ac:dyDescent="0.2">
      <c r="A29" s="193">
        <v>86</v>
      </c>
      <c r="B29" s="199" t="s">
        <v>165</v>
      </c>
      <c r="C29" s="113">
        <v>7.6009127390038556</v>
      </c>
      <c r="D29" s="115">
        <v>966</v>
      </c>
      <c r="E29" s="114">
        <v>977</v>
      </c>
      <c r="F29" s="114">
        <v>1000</v>
      </c>
      <c r="G29" s="114">
        <v>991</v>
      </c>
      <c r="H29" s="140">
        <v>992</v>
      </c>
      <c r="I29" s="115">
        <v>-26</v>
      </c>
      <c r="J29" s="116">
        <v>-2.620967741935484</v>
      </c>
    </row>
    <row r="30" spans="1:15" s="110" customFormat="1" ht="24.95" customHeight="1" x14ac:dyDescent="0.2">
      <c r="A30" s="193">
        <v>87.88</v>
      </c>
      <c r="B30" s="204" t="s">
        <v>166</v>
      </c>
      <c r="C30" s="113">
        <v>5.1695648752852312</v>
      </c>
      <c r="D30" s="115">
        <v>657</v>
      </c>
      <c r="E30" s="114">
        <v>641</v>
      </c>
      <c r="F30" s="114">
        <v>644</v>
      </c>
      <c r="G30" s="114">
        <v>674</v>
      </c>
      <c r="H30" s="140">
        <v>669</v>
      </c>
      <c r="I30" s="115">
        <v>-12</v>
      </c>
      <c r="J30" s="116">
        <v>-1.7937219730941705</v>
      </c>
    </row>
    <row r="31" spans="1:15" s="110" customFormat="1" ht="24.95" customHeight="1" x14ac:dyDescent="0.2">
      <c r="A31" s="193" t="s">
        <v>167</v>
      </c>
      <c r="B31" s="199" t="s">
        <v>168</v>
      </c>
      <c r="C31" s="113">
        <v>8.7969155716421437</v>
      </c>
      <c r="D31" s="115">
        <v>1118</v>
      </c>
      <c r="E31" s="114">
        <v>1172</v>
      </c>
      <c r="F31" s="114">
        <v>1143</v>
      </c>
      <c r="G31" s="114">
        <v>1129</v>
      </c>
      <c r="H31" s="140">
        <v>1134</v>
      </c>
      <c r="I31" s="115">
        <v>-16</v>
      </c>
      <c r="J31" s="116">
        <v>-1.4109347442680775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0.16523723345660554</v>
      </c>
      <c r="D34" s="115">
        <v>21</v>
      </c>
      <c r="E34" s="114">
        <v>19</v>
      </c>
      <c r="F34" s="114">
        <v>21</v>
      </c>
      <c r="G34" s="114">
        <v>21</v>
      </c>
      <c r="H34" s="140">
        <v>18</v>
      </c>
      <c r="I34" s="115">
        <v>3</v>
      </c>
      <c r="J34" s="116">
        <v>16.666666666666668</v>
      </c>
    </row>
    <row r="35" spans="1:10" s="110" customFormat="1" ht="24.95" customHeight="1" x14ac:dyDescent="0.2">
      <c r="A35" s="292" t="s">
        <v>171</v>
      </c>
      <c r="B35" s="293" t="s">
        <v>172</v>
      </c>
      <c r="C35" s="113">
        <v>13.360610590919821</v>
      </c>
      <c r="D35" s="115">
        <v>1698</v>
      </c>
      <c r="E35" s="114">
        <v>1744</v>
      </c>
      <c r="F35" s="114">
        <v>1740</v>
      </c>
      <c r="G35" s="114">
        <v>1751</v>
      </c>
      <c r="H35" s="140">
        <v>1757</v>
      </c>
      <c r="I35" s="115">
        <v>-59</v>
      </c>
      <c r="J35" s="116">
        <v>-3.3579965850882187</v>
      </c>
    </row>
    <row r="36" spans="1:10" s="110" customFormat="1" ht="24.95" customHeight="1" x14ac:dyDescent="0.2">
      <c r="A36" s="294" t="s">
        <v>173</v>
      </c>
      <c r="B36" s="295" t="s">
        <v>174</v>
      </c>
      <c r="C36" s="125">
        <v>86.474152175623573</v>
      </c>
      <c r="D36" s="143">
        <v>10990</v>
      </c>
      <c r="E36" s="144">
        <v>11701</v>
      </c>
      <c r="F36" s="144">
        <v>11756</v>
      </c>
      <c r="G36" s="144">
        <v>11843</v>
      </c>
      <c r="H36" s="145">
        <v>11715</v>
      </c>
      <c r="I36" s="143">
        <v>-725</v>
      </c>
      <c r="J36" s="146">
        <v>-6.1886470337174559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12709</v>
      </c>
      <c r="F11" s="264">
        <v>13464</v>
      </c>
      <c r="G11" s="264">
        <v>13517</v>
      </c>
      <c r="H11" s="264">
        <v>13615</v>
      </c>
      <c r="I11" s="265">
        <v>13490</v>
      </c>
      <c r="J11" s="263">
        <v>-781</v>
      </c>
      <c r="K11" s="266">
        <v>-5.7894736842105265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42.229915807695335</v>
      </c>
      <c r="E13" s="115">
        <v>5367</v>
      </c>
      <c r="F13" s="114">
        <v>5699</v>
      </c>
      <c r="G13" s="114">
        <v>5763</v>
      </c>
      <c r="H13" s="114">
        <v>5824</v>
      </c>
      <c r="I13" s="140">
        <v>5808</v>
      </c>
      <c r="J13" s="115">
        <v>-441</v>
      </c>
      <c r="K13" s="116">
        <v>-7.5929752066115705</v>
      </c>
    </row>
    <row r="14" spans="1:15" ht="15.95" customHeight="1" x14ac:dyDescent="0.2">
      <c r="A14" s="306" t="s">
        <v>230</v>
      </c>
      <c r="B14" s="307"/>
      <c r="C14" s="308"/>
      <c r="D14" s="113">
        <v>46.74640018884255</v>
      </c>
      <c r="E14" s="115">
        <v>5941</v>
      </c>
      <c r="F14" s="114">
        <v>6278</v>
      </c>
      <c r="G14" s="114">
        <v>6363</v>
      </c>
      <c r="H14" s="114">
        <v>6345</v>
      </c>
      <c r="I14" s="140">
        <v>6262</v>
      </c>
      <c r="J14" s="115">
        <v>-321</v>
      </c>
      <c r="K14" s="116">
        <v>-5.1261577770680296</v>
      </c>
    </row>
    <row r="15" spans="1:15" ht="15.95" customHeight="1" x14ac:dyDescent="0.2">
      <c r="A15" s="306" t="s">
        <v>231</v>
      </c>
      <c r="B15" s="307"/>
      <c r="C15" s="308"/>
      <c r="D15" s="113">
        <v>5.2954599102997877</v>
      </c>
      <c r="E15" s="115">
        <v>673</v>
      </c>
      <c r="F15" s="114">
        <v>686</v>
      </c>
      <c r="G15" s="114">
        <v>685</v>
      </c>
      <c r="H15" s="114">
        <v>668</v>
      </c>
      <c r="I15" s="140">
        <v>664</v>
      </c>
      <c r="J15" s="115">
        <v>9</v>
      </c>
      <c r="K15" s="116">
        <v>1.3554216867469879</v>
      </c>
    </row>
    <row r="16" spans="1:15" ht="15.95" customHeight="1" x14ac:dyDescent="0.2">
      <c r="A16" s="306" t="s">
        <v>232</v>
      </c>
      <c r="B16" s="307"/>
      <c r="C16" s="308"/>
      <c r="D16" s="113">
        <v>3.1788496341175545</v>
      </c>
      <c r="E16" s="115">
        <v>404</v>
      </c>
      <c r="F16" s="114">
        <v>455</v>
      </c>
      <c r="G16" s="114">
        <v>381</v>
      </c>
      <c r="H16" s="114">
        <v>438</v>
      </c>
      <c r="I16" s="140">
        <v>417</v>
      </c>
      <c r="J16" s="115">
        <v>-13</v>
      </c>
      <c r="K16" s="116">
        <v>-3.1175059952038371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0.44063262255094815</v>
      </c>
      <c r="E18" s="115">
        <v>56</v>
      </c>
      <c r="F18" s="114">
        <v>57</v>
      </c>
      <c r="G18" s="114">
        <v>53</v>
      </c>
      <c r="H18" s="114">
        <v>55</v>
      </c>
      <c r="I18" s="140">
        <v>55</v>
      </c>
      <c r="J18" s="115">
        <v>1</v>
      </c>
      <c r="K18" s="116">
        <v>1.8181818181818181</v>
      </c>
    </row>
    <row r="19" spans="1:11" ht="14.1" customHeight="1" x14ac:dyDescent="0.2">
      <c r="A19" s="306" t="s">
        <v>235</v>
      </c>
      <c r="B19" s="307" t="s">
        <v>236</v>
      </c>
      <c r="C19" s="308"/>
      <c r="D19" s="113">
        <v>0.25965850971752302</v>
      </c>
      <c r="E19" s="115">
        <v>33</v>
      </c>
      <c r="F19" s="114">
        <v>35</v>
      </c>
      <c r="G19" s="114">
        <v>31</v>
      </c>
      <c r="H19" s="114">
        <v>31</v>
      </c>
      <c r="I19" s="140">
        <v>31</v>
      </c>
      <c r="J19" s="115">
        <v>2</v>
      </c>
      <c r="K19" s="116">
        <v>6.4516129032258061</v>
      </c>
    </row>
    <row r="20" spans="1:11" ht="14.1" customHeight="1" x14ac:dyDescent="0.2">
      <c r="A20" s="306">
        <v>12</v>
      </c>
      <c r="B20" s="307" t="s">
        <v>237</v>
      </c>
      <c r="C20" s="308"/>
      <c r="D20" s="113">
        <v>0.70815957195688095</v>
      </c>
      <c r="E20" s="115">
        <v>90</v>
      </c>
      <c r="F20" s="114">
        <v>75</v>
      </c>
      <c r="G20" s="114">
        <v>79</v>
      </c>
      <c r="H20" s="114">
        <v>80</v>
      </c>
      <c r="I20" s="140">
        <v>74</v>
      </c>
      <c r="J20" s="115">
        <v>16</v>
      </c>
      <c r="K20" s="116">
        <v>21.621621621621621</v>
      </c>
    </row>
    <row r="21" spans="1:11" ht="14.1" customHeight="1" x14ac:dyDescent="0.2">
      <c r="A21" s="306">
        <v>21</v>
      </c>
      <c r="B21" s="307" t="s">
        <v>238</v>
      </c>
      <c r="C21" s="308"/>
      <c r="D21" s="113">
        <v>5.5079077818868519E-2</v>
      </c>
      <c r="E21" s="115">
        <v>7</v>
      </c>
      <c r="F21" s="114">
        <v>9</v>
      </c>
      <c r="G21" s="114">
        <v>10</v>
      </c>
      <c r="H21" s="114">
        <v>8</v>
      </c>
      <c r="I21" s="140">
        <v>9</v>
      </c>
      <c r="J21" s="115">
        <v>-2</v>
      </c>
      <c r="K21" s="116">
        <v>-22.222222222222221</v>
      </c>
    </row>
    <row r="22" spans="1:11" ht="14.1" customHeight="1" x14ac:dyDescent="0.2">
      <c r="A22" s="306">
        <v>22</v>
      </c>
      <c r="B22" s="307" t="s">
        <v>239</v>
      </c>
      <c r="C22" s="308"/>
      <c r="D22" s="113">
        <v>0.3462113462900307</v>
      </c>
      <c r="E22" s="115">
        <v>44</v>
      </c>
      <c r="F22" s="114">
        <v>49</v>
      </c>
      <c r="G22" s="114">
        <v>52</v>
      </c>
      <c r="H22" s="114">
        <v>56</v>
      </c>
      <c r="I22" s="140">
        <v>56</v>
      </c>
      <c r="J22" s="115">
        <v>-12</v>
      </c>
      <c r="K22" s="116">
        <v>-21.428571428571427</v>
      </c>
    </row>
    <row r="23" spans="1:11" ht="14.1" customHeight="1" x14ac:dyDescent="0.2">
      <c r="A23" s="306">
        <v>23</v>
      </c>
      <c r="B23" s="307" t="s">
        <v>240</v>
      </c>
      <c r="C23" s="308"/>
      <c r="D23" s="113">
        <v>0.51144857974663627</v>
      </c>
      <c r="E23" s="115">
        <v>65</v>
      </c>
      <c r="F23" s="114">
        <v>72</v>
      </c>
      <c r="G23" s="114">
        <v>76</v>
      </c>
      <c r="H23" s="114">
        <v>81</v>
      </c>
      <c r="I23" s="140">
        <v>82</v>
      </c>
      <c r="J23" s="115">
        <v>-17</v>
      </c>
      <c r="K23" s="116">
        <v>-20.73170731707317</v>
      </c>
    </row>
    <row r="24" spans="1:11" ht="14.1" customHeight="1" x14ac:dyDescent="0.2">
      <c r="A24" s="306">
        <v>24</v>
      </c>
      <c r="B24" s="307" t="s">
        <v>241</v>
      </c>
      <c r="C24" s="308"/>
      <c r="D24" s="113">
        <v>2.1402155952474624</v>
      </c>
      <c r="E24" s="115">
        <v>272</v>
      </c>
      <c r="F24" s="114">
        <v>301</v>
      </c>
      <c r="G24" s="114">
        <v>290</v>
      </c>
      <c r="H24" s="114">
        <v>276</v>
      </c>
      <c r="I24" s="140">
        <v>270</v>
      </c>
      <c r="J24" s="115">
        <v>2</v>
      </c>
      <c r="K24" s="116">
        <v>0.7407407407407407</v>
      </c>
    </row>
    <row r="25" spans="1:11" ht="14.1" customHeight="1" x14ac:dyDescent="0.2">
      <c r="A25" s="306">
        <v>25</v>
      </c>
      <c r="B25" s="307" t="s">
        <v>242</v>
      </c>
      <c r="C25" s="308"/>
      <c r="D25" s="113">
        <v>1.5343457392399087</v>
      </c>
      <c r="E25" s="115">
        <v>195</v>
      </c>
      <c r="F25" s="114">
        <v>192</v>
      </c>
      <c r="G25" s="114">
        <v>205</v>
      </c>
      <c r="H25" s="114">
        <v>214</v>
      </c>
      <c r="I25" s="140">
        <v>221</v>
      </c>
      <c r="J25" s="115">
        <v>-26</v>
      </c>
      <c r="K25" s="116">
        <v>-11.764705882352942</v>
      </c>
    </row>
    <row r="26" spans="1:11" ht="14.1" customHeight="1" x14ac:dyDescent="0.2">
      <c r="A26" s="306">
        <v>26</v>
      </c>
      <c r="B26" s="307" t="s">
        <v>243</v>
      </c>
      <c r="C26" s="308"/>
      <c r="D26" s="113">
        <v>0.98355496105122353</v>
      </c>
      <c r="E26" s="115">
        <v>125</v>
      </c>
      <c r="F26" s="114">
        <v>126</v>
      </c>
      <c r="G26" s="114">
        <v>125</v>
      </c>
      <c r="H26" s="114">
        <v>121</v>
      </c>
      <c r="I26" s="140">
        <v>119</v>
      </c>
      <c r="J26" s="115">
        <v>6</v>
      </c>
      <c r="K26" s="116">
        <v>5.0420168067226889</v>
      </c>
    </row>
    <row r="27" spans="1:11" ht="14.1" customHeight="1" x14ac:dyDescent="0.2">
      <c r="A27" s="306">
        <v>27</v>
      </c>
      <c r="B27" s="307" t="s">
        <v>244</v>
      </c>
      <c r="C27" s="308"/>
      <c r="D27" s="113">
        <v>0.54292233850027538</v>
      </c>
      <c r="E27" s="115">
        <v>69</v>
      </c>
      <c r="F27" s="114">
        <v>67</v>
      </c>
      <c r="G27" s="114">
        <v>62</v>
      </c>
      <c r="H27" s="114">
        <v>62</v>
      </c>
      <c r="I27" s="140">
        <v>63</v>
      </c>
      <c r="J27" s="115">
        <v>6</v>
      </c>
      <c r="K27" s="116">
        <v>9.5238095238095237</v>
      </c>
    </row>
    <row r="28" spans="1:11" ht="14.1" customHeight="1" x14ac:dyDescent="0.2">
      <c r="A28" s="306">
        <v>28</v>
      </c>
      <c r="B28" s="307" t="s">
        <v>245</v>
      </c>
      <c r="C28" s="308"/>
      <c r="D28" s="113">
        <v>0.19671099221024471</v>
      </c>
      <c r="E28" s="115">
        <v>25</v>
      </c>
      <c r="F28" s="114">
        <v>26</v>
      </c>
      <c r="G28" s="114">
        <v>28</v>
      </c>
      <c r="H28" s="114">
        <v>32</v>
      </c>
      <c r="I28" s="140">
        <v>27</v>
      </c>
      <c r="J28" s="115">
        <v>-2</v>
      </c>
      <c r="K28" s="116">
        <v>-7.4074074074074074</v>
      </c>
    </row>
    <row r="29" spans="1:11" ht="14.1" customHeight="1" x14ac:dyDescent="0.2">
      <c r="A29" s="306">
        <v>29</v>
      </c>
      <c r="B29" s="307" t="s">
        <v>246</v>
      </c>
      <c r="C29" s="308"/>
      <c r="D29" s="113">
        <v>2.5493744590447713</v>
      </c>
      <c r="E29" s="115">
        <v>324</v>
      </c>
      <c r="F29" s="114">
        <v>388</v>
      </c>
      <c r="G29" s="114">
        <v>371</v>
      </c>
      <c r="H29" s="114">
        <v>372</v>
      </c>
      <c r="I29" s="140">
        <v>364</v>
      </c>
      <c r="J29" s="115">
        <v>-40</v>
      </c>
      <c r="K29" s="116">
        <v>-10.989010989010989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2.2110315524431505</v>
      </c>
      <c r="E31" s="115">
        <v>281</v>
      </c>
      <c r="F31" s="114">
        <v>338</v>
      </c>
      <c r="G31" s="114">
        <v>326</v>
      </c>
      <c r="H31" s="114">
        <v>322</v>
      </c>
      <c r="I31" s="140">
        <v>317</v>
      </c>
      <c r="J31" s="115">
        <v>-36</v>
      </c>
      <c r="K31" s="116">
        <v>-11.356466876971609</v>
      </c>
    </row>
    <row r="32" spans="1:11" ht="14.1" customHeight="1" x14ac:dyDescent="0.2">
      <c r="A32" s="306">
        <v>31</v>
      </c>
      <c r="B32" s="307" t="s">
        <v>251</v>
      </c>
      <c r="C32" s="308"/>
      <c r="D32" s="113">
        <v>0.17310567314501535</v>
      </c>
      <c r="E32" s="115">
        <v>22</v>
      </c>
      <c r="F32" s="114">
        <v>25</v>
      </c>
      <c r="G32" s="114">
        <v>24</v>
      </c>
      <c r="H32" s="114">
        <v>23</v>
      </c>
      <c r="I32" s="140">
        <v>23</v>
      </c>
      <c r="J32" s="115">
        <v>-1</v>
      </c>
      <c r="K32" s="116">
        <v>-4.3478260869565215</v>
      </c>
    </row>
    <row r="33" spans="1:11" ht="14.1" customHeight="1" x14ac:dyDescent="0.2">
      <c r="A33" s="306">
        <v>32</v>
      </c>
      <c r="B33" s="307" t="s">
        <v>252</v>
      </c>
      <c r="C33" s="308"/>
      <c r="D33" s="113">
        <v>0.68455425289165162</v>
      </c>
      <c r="E33" s="115">
        <v>87</v>
      </c>
      <c r="F33" s="114">
        <v>103</v>
      </c>
      <c r="G33" s="114">
        <v>102</v>
      </c>
      <c r="H33" s="114">
        <v>96</v>
      </c>
      <c r="I33" s="140">
        <v>91</v>
      </c>
      <c r="J33" s="115">
        <v>-4</v>
      </c>
      <c r="K33" s="116">
        <v>-4.395604395604396</v>
      </c>
    </row>
    <row r="34" spans="1:11" ht="14.1" customHeight="1" x14ac:dyDescent="0.2">
      <c r="A34" s="306">
        <v>33</v>
      </c>
      <c r="B34" s="307" t="s">
        <v>253</v>
      </c>
      <c r="C34" s="308"/>
      <c r="D34" s="113">
        <v>0.41702730348571876</v>
      </c>
      <c r="E34" s="115">
        <v>53</v>
      </c>
      <c r="F34" s="114">
        <v>55</v>
      </c>
      <c r="G34" s="114">
        <v>55</v>
      </c>
      <c r="H34" s="114">
        <v>54</v>
      </c>
      <c r="I34" s="140">
        <v>54</v>
      </c>
      <c r="J34" s="115">
        <v>-1</v>
      </c>
      <c r="K34" s="116">
        <v>-1.8518518518518519</v>
      </c>
    </row>
    <row r="35" spans="1:11" ht="14.1" customHeight="1" x14ac:dyDescent="0.2">
      <c r="A35" s="306">
        <v>34</v>
      </c>
      <c r="B35" s="307" t="s">
        <v>254</v>
      </c>
      <c r="C35" s="308"/>
      <c r="D35" s="113">
        <v>4.5794318986544971</v>
      </c>
      <c r="E35" s="115">
        <v>582</v>
      </c>
      <c r="F35" s="114">
        <v>591</v>
      </c>
      <c r="G35" s="114">
        <v>601</v>
      </c>
      <c r="H35" s="114">
        <v>617</v>
      </c>
      <c r="I35" s="140">
        <v>616</v>
      </c>
      <c r="J35" s="115">
        <v>-34</v>
      </c>
      <c r="K35" s="116">
        <v>-5.5194805194805197</v>
      </c>
    </row>
    <row r="36" spans="1:11" ht="14.1" customHeight="1" x14ac:dyDescent="0.2">
      <c r="A36" s="306">
        <v>41</v>
      </c>
      <c r="B36" s="307" t="s">
        <v>255</v>
      </c>
      <c r="C36" s="308"/>
      <c r="D36" s="113">
        <v>0.2124478715870643</v>
      </c>
      <c r="E36" s="115">
        <v>27</v>
      </c>
      <c r="F36" s="114">
        <v>29</v>
      </c>
      <c r="G36" s="114">
        <v>38</v>
      </c>
      <c r="H36" s="114">
        <v>39</v>
      </c>
      <c r="I36" s="140">
        <v>33</v>
      </c>
      <c r="J36" s="115">
        <v>-6</v>
      </c>
      <c r="K36" s="116">
        <v>-18.181818181818183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0.38555354473207964</v>
      </c>
      <c r="E38" s="115">
        <v>49</v>
      </c>
      <c r="F38" s="114">
        <v>55</v>
      </c>
      <c r="G38" s="114">
        <v>59</v>
      </c>
      <c r="H38" s="114">
        <v>59</v>
      </c>
      <c r="I38" s="140">
        <v>55</v>
      </c>
      <c r="J38" s="115">
        <v>-6</v>
      </c>
      <c r="K38" s="116">
        <v>-10.909090909090908</v>
      </c>
    </row>
    <row r="39" spans="1:11" ht="14.1" customHeight="1" x14ac:dyDescent="0.2">
      <c r="A39" s="306">
        <v>51</v>
      </c>
      <c r="B39" s="307" t="s">
        <v>258</v>
      </c>
      <c r="C39" s="308"/>
      <c r="D39" s="113">
        <v>8.6867574160044061</v>
      </c>
      <c r="E39" s="115">
        <v>1104</v>
      </c>
      <c r="F39" s="114">
        <v>1215</v>
      </c>
      <c r="G39" s="114">
        <v>1231</v>
      </c>
      <c r="H39" s="114">
        <v>1212</v>
      </c>
      <c r="I39" s="140">
        <v>1209</v>
      </c>
      <c r="J39" s="115">
        <v>-105</v>
      </c>
      <c r="K39" s="116">
        <v>-8.6848635235732008</v>
      </c>
    </row>
    <row r="40" spans="1:11" ht="14.1" customHeight="1" x14ac:dyDescent="0.2">
      <c r="A40" s="306" t="s">
        <v>259</v>
      </c>
      <c r="B40" s="307" t="s">
        <v>260</v>
      </c>
      <c r="C40" s="308"/>
      <c r="D40" s="113">
        <v>8.56873082067826</v>
      </c>
      <c r="E40" s="115">
        <v>1089</v>
      </c>
      <c r="F40" s="114">
        <v>1197</v>
      </c>
      <c r="G40" s="114">
        <v>1212</v>
      </c>
      <c r="H40" s="114">
        <v>1194</v>
      </c>
      <c r="I40" s="140">
        <v>1192</v>
      </c>
      <c r="J40" s="115">
        <v>-103</v>
      </c>
      <c r="K40" s="116">
        <v>-8.6409395973154357</v>
      </c>
    </row>
    <row r="41" spans="1:11" ht="14.1" customHeight="1" x14ac:dyDescent="0.2">
      <c r="A41" s="306"/>
      <c r="B41" s="307" t="s">
        <v>261</v>
      </c>
      <c r="C41" s="308"/>
      <c r="D41" s="113">
        <v>2.9427964434652609</v>
      </c>
      <c r="E41" s="115">
        <v>374</v>
      </c>
      <c r="F41" s="114">
        <v>472</v>
      </c>
      <c r="G41" s="114">
        <v>484</v>
      </c>
      <c r="H41" s="114">
        <v>481</v>
      </c>
      <c r="I41" s="140">
        <v>459</v>
      </c>
      <c r="J41" s="115">
        <v>-85</v>
      </c>
      <c r="K41" s="116">
        <v>-18.518518518518519</v>
      </c>
    </row>
    <row r="42" spans="1:11" ht="14.1" customHeight="1" x14ac:dyDescent="0.2">
      <c r="A42" s="306">
        <v>52</v>
      </c>
      <c r="B42" s="307" t="s">
        <v>262</v>
      </c>
      <c r="C42" s="308"/>
      <c r="D42" s="113">
        <v>4.1309308364151391</v>
      </c>
      <c r="E42" s="115">
        <v>525</v>
      </c>
      <c r="F42" s="114">
        <v>545</v>
      </c>
      <c r="G42" s="114">
        <v>535</v>
      </c>
      <c r="H42" s="114">
        <v>550</v>
      </c>
      <c r="I42" s="140">
        <v>537</v>
      </c>
      <c r="J42" s="115">
        <v>-12</v>
      </c>
      <c r="K42" s="116">
        <v>-2.2346368715083798</v>
      </c>
    </row>
    <row r="43" spans="1:11" ht="14.1" customHeight="1" x14ac:dyDescent="0.2">
      <c r="A43" s="306" t="s">
        <v>263</v>
      </c>
      <c r="B43" s="307" t="s">
        <v>264</v>
      </c>
      <c r="C43" s="308"/>
      <c r="D43" s="113">
        <v>4.1151939570383194</v>
      </c>
      <c r="E43" s="115">
        <v>523</v>
      </c>
      <c r="F43" s="114">
        <v>540</v>
      </c>
      <c r="G43" s="114">
        <v>531</v>
      </c>
      <c r="H43" s="114">
        <v>545</v>
      </c>
      <c r="I43" s="140">
        <v>532</v>
      </c>
      <c r="J43" s="115">
        <v>-9</v>
      </c>
      <c r="K43" s="116">
        <v>-1.6917293233082706</v>
      </c>
    </row>
    <row r="44" spans="1:11" ht="14.1" customHeight="1" x14ac:dyDescent="0.2">
      <c r="A44" s="306">
        <v>53</v>
      </c>
      <c r="B44" s="307" t="s">
        <v>265</v>
      </c>
      <c r="C44" s="308"/>
      <c r="D44" s="113">
        <v>1.3455031867180738</v>
      </c>
      <c r="E44" s="115">
        <v>171</v>
      </c>
      <c r="F44" s="114">
        <v>182</v>
      </c>
      <c r="G44" s="114">
        <v>182</v>
      </c>
      <c r="H44" s="114">
        <v>199</v>
      </c>
      <c r="I44" s="140">
        <v>204</v>
      </c>
      <c r="J44" s="115">
        <v>-33</v>
      </c>
      <c r="K44" s="116">
        <v>-16.176470588235293</v>
      </c>
    </row>
    <row r="45" spans="1:11" ht="14.1" customHeight="1" x14ac:dyDescent="0.2">
      <c r="A45" s="306" t="s">
        <v>266</v>
      </c>
      <c r="B45" s="307" t="s">
        <v>267</v>
      </c>
      <c r="C45" s="308"/>
      <c r="D45" s="113">
        <v>1.2038712723266976</v>
      </c>
      <c r="E45" s="115">
        <v>153</v>
      </c>
      <c r="F45" s="114">
        <v>159</v>
      </c>
      <c r="G45" s="114">
        <v>159</v>
      </c>
      <c r="H45" s="114">
        <v>175</v>
      </c>
      <c r="I45" s="140">
        <v>180</v>
      </c>
      <c r="J45" s="115">
        <v>-27</v>
      </c>
      <c r="K45" s="116">
        <v>-15</v>
      </c>
    </row>
    <row r="46" spans="1:11" ht="14.1" customHeight="1" x14ac:dyDescent="0.2">
      <c r="A46" s="306">
        <v>54</v>
      </c>
      <c r="B46" s="307" t="s">
        <v>268</v>
      </c>
      <c r="C46" s="308"/>
      <c r="D46" s="113">
        <v>17.027303485718782</v>
      </c>
      <c r="E46" s="115">
        <v>2164</v>
      </c>
      <c r="F46" s="114">
        <v>2217</v>
      </c>
      <c r="G46" s="114">
        <v>2274</v>
      </c>
      <c r="H46" s="114">
        <v>2293</v>
      </c>
      <c r="I46" s="140">
        <v>2291</v>
      </c>
      <c r="J46" s="115">
        <v>-127</v>
      </c>
      <c r="K46" s="116">
        <v>-5.5434308162374508</v>
      </c>
    </row>
    <row r="47" spans="1:11" ht="14.1" customHeight="1" x14ac:dyDescent="0.2">
      <c r="A47" s="306">
        <v>61</v>
      </c>
      <c r="B47" s="307" t="s">
        <v>269</v>
      </c>
      <c r="C47" s="308"/>
      <c r="D47" s="113">
        <v>0.87339680541348652</v>
      </c>
      <c r="E47" s="115">
        <v>111</v>
      </c>
      <c r="F47" s="114">
        <v>106</v>
      </c>
      <c r="G47" s="114">
        <v>111</v>
      </c>
      <c r="H47" s="114">
        <v>104</v>
      </c>
      <c r="I47" s="140">
        <v>98</v>
      </c>
      <c r="J47" s="115">
        <v>13</v>
      </c>
      <c r="K47" s="116">
        <v>13.26530612244898</v>
      </c>
    </row>
    <row r="48" spans="1:11" ht="14.1" customHeight="1" x14ac:dyDescent="0.2">
      <c r="A48" s="306">
        <v>62</v>
      </c>
      <c r="B48" s="307" t="s">
        <v>270</v>
      </c>
      <c r="C48" s="308"/>
      <c r="D48" s="113">
        <v>10.40994570776615</v>
      </c>
      <c r="E48" s="115">
        <v>1323</v>
      </c>
      <c r="F48" s="114">
        <v>1434</v>
      </c>
      <c r="G48" s="114">
        <v>1414</v>
      </c>
      <c r="H48" s="114">
        <v>1447</v>
      </c>
      <c r="I48" s="140">
        <v>1426</v>
      </c>
      <c r="J48" s="115">
        <v>-103</v>
      </c>
      <c r="K48" s="116">
        <v>-7.2230014025245444</v>
      </c>
    </row>
    <row r="49" spans="1:11" ht="14.1" customHeight="1" x14ac:dyDescent="0.2">
      <c r="A49" s="306">
        <v>63</v>
      </c>
      <c r="B49" s="307" t="s">
        <v>271</v>
      </c>
      <c r="C49" s="308"/>
      <c r="D49" s="113">
        <v>9.2847588323235506</v>
      </c>
      <c r="E49" s="115">
        <v>1180</v>
      </c>
      <c r="F49" s="114">
        <v>1415</v>
      </c>
      <c r="G49" s="114">
        <v>1465</v>
      </c>
      <c r="H49" s="114">
        <v>1429</v>
      </c>
      <c r="I49" s="140">
        <v>1379</v>
      </c>
      <c r="J49" s="115">
        <v>-199</v>
      </c>
      <c r="K49" s="116">
        <v>-14.430746918056563</v>
      </c>
    </row>
    <row r="50" spans="1:11" ht="14.1" customHeight="1" x14ac:dyDescent="0.2">
      <c r="A50" s="306" t="s">
        <v>272</v>
      </c>
      <c r="B50" s="307" t="s">
        <v>273</v>
      </c>
      <c r="C50" s="308"/>
      <c r="D50" s="113">
        <v>0.66881737351483206</v>
      </c>
      <c r="E50" s="115">
        <v>85</v>
      </c>
      <c r="F50" s="114">
        <v>92</v>
      </c>
      <c r="G50" s="114">
        <v>93</v>
      </c>
      <c r="H50" s="114">
        <v>97</v>
      </c>
      <c r="I50" s="140">
        <v>100</v>
      </c>
      <c r="J50" s="115">
        <v>-15</v>
      </c>
      <c r="K50" s="116">
        <v>-15</v>
      </c>
    </row>
    <row r="51" spans="1:11" ht="14.1" customHeight="1" x14ac:dyDescent="0.2">
      <c r="A51" s="306" t="s">
        <v>274</v>
      </c>
      <c r="B51" s="307" t="s">
        <v>275</v>
      </c>
      <c r="C51" s="308"/>
      <c r="D51" s="113">
        <v>8.3877567078448347</v>
      </c>
      <c r="E51" s="115">
        <v>1066</v>
      </c>
      <c r="F51" s="114">
        <v>1293</v>
      </c>
      <c r="G51" s="114">
        <v>1345</v>
      </c>
      <c r="H51" s="114">
        <v>1281</v>
      </c>
      <c r="I51" s="140">
        <v>1227</v>
      </c>
      <c r="J51" s="115">
        <v>-161</v>
      </c>
      <c r="K51" s="116">
        <v>-13.121434392828036</v>
      </c>
    </row>
    <row r="52" spans="1:11" ht="14.1" customHeight="1" x14ac:dyDescent="0.2">
      <c r="A52" s="306">
        <v>71</v>
      </c>
      <c r="B52" s="307" t="s">
        <v>276</v>
      </c>
      <c r="C52" s="308"/>
      <c r="D52" s="113">
        <v>12.99866236525297</v>
      </c>
      <c r="E52" s="115">
        <v>1652</v>
      </c>
      <c r="F52" s="114">
        <v>1649</v>
      </c>
      <c r="G52" s="114">
        <v>1674</v>
      </c>
      <c r="H52" s="114">
        <v>1682</v>
      </c>
      <c r="I52" s="140">
        <v>1704</v>
      </c>
      <c r="J52" s="115">
        <v>-52</v>
      </c>
      <c r="K52" s="116">
        <v>-3.051643192488263</v>
      </c>
    </row>
    <row r="53" spans="1:11" ht="14.1" customHeight="1" x14ac:dyDescent="0.2">
      <c r="A53" s="306" t="s">
        <v>277</v>
      </c>
      <c r="B53" s="307" t="s">
        <v>278</v>
      </c>
      <c r="C53" s="308"/>
      <c r="D53" s="113">
        <v>1.1723975135730584</v>
      </c>
      <c r="E53" s="115">
        <v>149</v>
      </c>
      <c r="F53" s="114">
        <v>152</v>
      </c>
      <c r="G53" s="114">
        <v>161</v>
      </c>
      <c r="H53" s="114">
        <v>162</v>
      </c>
      <c r="I53" s="140">
        <v>169</v>
      </c>
      <c r="J53" s="115">
        <v>-20</v>
      </c>
      <c r="K53" s="116">
        <v>-11.834319526627219</v>
      </c>
    </row>
    <row r="54" spans="1:11" ht="14.1" customHeight="1" x14ac:dyDescent="0.2">
      <c r="A54" s="306" t="s">
        <v>279</v>
      </c>
      <c r="B54" s="307" t="s">
        <v>280</v>
      </c>
      <c r="C54" s="308"/>
      <c r="D54" s="113">
        <v>11.417105987882604</v>
      </c>
      <c r="E54" s="115">
        <v>1451</v>
      </c>
      <c r="F54" s="114">
        <v>1442</v>
      </c>
      <c r="G54" s="114">
        <v>1461</v>
      </c>
      <c r="H54" s="114">
        <v>1467</v>
      </c>
      <c r="I54" s="140">
        <v>1484</v>
      </c>
      <c r="J54" s="115">
        <v>-33</v>
      </c>
      <c r="K54" s="116">
        <v>-2.223719676549865</v>
      </c>
    </row>
    <row r="55" spans="1:11" ht="14.1" customHeight="1" x14ac:dyDescent="0.2">
      <c r="A55" s="306">
        <v>72</v>
      </c>
      <c r="B55" s="307" t="s">
        <v>281</v>
      </c>
      <c r="C55" s="308"/>
      <c r="D55" s="113">
        <v>1.3061609882760248</v>
      </c>
      <c r="E55" s="115">
        <v>166</v>
      </c>
      <c r="F55" s="114">
        <v>178</v>
      </c>
      <c r="G55" s="114">
        <v>173</v>
      </c>
      <c r="H55" s="114">
        <v>176</v>
      </c>
      <c r="I55" s="140">
        <v>180</v>
      </c>
      <c r="J55" s="115">
        <v>-14</v>
      </c>
      <c r="K55" s="116">
        <v>-7.7777777777777777</v>
      </c>
    </row>
    <row r="56" spans="1:11" ht="14.1" customHeight="1" x14ac:dyDescent="0.2">
      <c r="A56" s="306" t="s">
        <v>282</v>
      </c>
      <c r="B56" s="307" t="s">
        <v>283</v>
      </c>
      <c r="C56" s="308"/>
      <c r="D56" s="113">
        <v>0.1337634747029664</v>
      </c>
      <c r="E56" s="115">
        <v>17</v>
      </c>
      <c r="F56" s="114">
        <v>19</v>
      </c>
      <c r="G56" s="114">
        <v>15</v>
      </c>
      <c r="H56" s="114">
        <v>15</v>
      </c>
      <c r="I56" s="140">
        <v>16</v>
      </c>
      <c r="J56" s="115">
        <v>1</v>
      </c>
      <c r="K56" s="116">
        <v>6.25</v>
      </c>
    </row>
    <row r="57" spans="1:11" ht="14.1" customHeight="1" x14ac:dyDescent="0.2">
      <c r="A57" s="306" t="s">
        <v>284</v>
      </c>
      <c r="B57" s="307" t="s">
        <v>285</v>
      </c>
      <c r="C57" s="308"/>
      <c r="D57" s="113">
        <v>0.82618616728302774</v>
      </c>
      <c r="E57" s="115">
        <v>105</v>
      </c>
      <c r="F57" s="114">
        <v>112</v>
      </c>
      <c r="G57" s="114">
        <v>112</v>
      </c>
      <c r="H57" s="114">
        <v>111</v>
      </c>
      <c r="I57" s="140">
        <v>113</v>
      </c>
      <c r="J57" s="115">
        <v>-8</v>
      </c>
      <c r="K57" s="116">
        <v>-7.0796460176991154</v>
      </c>
    </row>
    <row r="58" spans="1:11" ht="14.1" customHeight="1" x14ac:dyDescent="0.2">
      <c r="A58" s="306">
        <v>73</v>
      </c>
      <c r="B58" s="307" t="s">
        <v>286</v>
      </c>
      <c r="C58" s="308"/>
      <c r="D58" s="113">
        <v>1.188134392949878</v>
      </c>
      <c r="E58" s="115">
        <v>151</v>
      </c>
      <c r="F58" s="114">
        <v>143</v>
      </c>
      <c r="G58" s="114">
        <v>151</v>
      </c>
      <c r="H58" s="114">
        <v>123</v>
      </c>
      <c r="I58" s="140">
        <v>119</v>
      </c>
      <c r="J58" s="115">
        <v>32</v>
      </c>
      <c r="K58" s="116">
        <v>26.890756302521009</v>
      </c>
    </row>
    <row r="59" spans="1:11" ht="14.1" customHeight="1" x14ac:dyDescent="0.2">
      <c r="A59" s="306" t="s">
        <v>287</v>
      </c>
      <c r="B59" s="307" t="s">
        <v>288</v>
      </c>
      <c r="C59" s="308"/>
      <c r="D59" s="113">
        <v>0.77110708946415929</v>
      </c>
      <c r="E59" s="115">
        <v>98</v>
      </c>
      <c r="F59" s="114">
        <v>90</v>
      </c>
      <c r="G59" s="114">
        <v>91</v>
      </c>
      <c r="H59" s="114">
        <v>62</v>
      </c>
      <c r="I59" s="140">
        <v>61</v>
      </c>
      <c r="J59" s="115">
        <v>37</v>
      </c>
      <c r="K59" s="116">
        <v>60.655737704918032</v>
      </c>
    </row>
    <row r="60" spans="1:11" ht="14.1" customHeight="1" x14ac:dyDescent="0.2">
      <c r="A60" s="306">
        <v>81</v>
      </c>
      <c r="B60" s="307" t="s">
        <v>289</v>
      </c>
      <c r="C60" s="308"/>
      <c r="D60" s="113">
        <v>4.3276418286253833</v>
      </c>
      <c r="E60" s="115">
        <v>550</v>
      </c>
      <c r="F60" s="114">
        <v>541</v>
      </c>
      <c r="G60" s="114">
        <v>555</v>
      </c>
      <c r="H60" s="114">
        <v>553</v>
      </c>
      <c r="I60" s="140">
        <v>563</v>
      </c>
      <c r="J60" s="115">
        <v>-13</v>
      </c>
      <c r="K60" s="116">
        <v>-2.3090586145648313</v>
      </c>
    </row>
    <row r="61" spans="1:11" ht="14.1" customHeight="1" x14ac:dyDescent="0.2">
      <c r="A61" s="306" t="s">
        <v>290</v>
      </c>
      <c r="B61" s="307" t="s">
        <v>291</v>
      </c>
      <c r="C61" s="308"/>
      <c r="D61" s="113">
        <v>1.5028719804862696</v>
      </c>
      <c r="E61" s="115">
        <v>191</v>
      </c>
      <c r="F61" s="114">
        <v>188</v>
      </c>
      <c r="G61" s="114">
        <v>190</v>
      </c>
      <c r="H61" s="114">
        <v>193</v>
      </c>
      <c r="I61" s="140">
        <v>196</v>
      </c>
      <c r="J61" s="115">
        <v>-5</v>
      </c>
      <c r="K61" s="116">
        <v>-2.5510204081632653</v>
      </c>
    </row>
    <row r="62" spans="1:11" ht="14.1" customHeight="1" x14ac:dyDescent="0.2">
      <c r="A62" s="306" t="s">
        <v>292</v>
      </c>
      <c r="B62" s="307" t="s">
        <v>293</v>
      </c>
      <c r="C62" s="308"/>
      <c r="D62" s="113">
        <v>1.7782673695806122</v>
      </c>
      <c r="E62" s="115">
        <v>226</v>
      </c>
      <c r="F62" s="114">
        <v>213</v>
      </c>
      <c r="G62" s="114">
        <v>223</v>
      </c>
      <c r="H62" s="114">
        <v>215</v>
      </c>
      <c r="I62" s="140">
        <v>222</v>
      </c>
      <c r="J62" s="115">
        <v>4</v>
      </c>
      <c r="K62" s="116">
        <v>1.8018018018018018</v>
      </c>
    </row>
    <row r="63" spans="1:11" ht="14.1" customHeight="1" x14ac:dyDescent="0.2">
      <c r="A63" s="306"/>
      <c r="B63" s="307" t="s">
        <v>294</v>
      </c>
      <c r="C63" s="308"/>
      <c r="D63" s="113">
        <v>1.4950035407978597</v>
      </c>
      <c r="E63" s="115">
        <v>190</v>
      </c>
      <c r="F63" s="114">
        <v>179</v>
      </c>
      <c r="G63" s="114">
        <v>190</v>
      </c>
      <c r="H63" s="114">
        <v>183</v>
      </c>
      <c r="I63" s="140">
        <v>191</v>
      </c>
      <c r="J63" s="115">
        <v>-1</v>
      </c>
      <c r="K63" s="116">
        <v>-0.52356020942408377</v>
      </c>
    </row>
    <row r="64" spans="1:11" ht="14.1" customHeight="1" x14ac:dyDescent="0.2">
      <c r="A64" s="306" t="s">
        <v>295</v>
      </c>
      <c r="B64" s="307" t="s">
        <v>296</v>
      </c>
      <c r="C64" s="308"/>
      <c r="D64" s="113">
        <v>7.8684396884097882E-2</v>
      </c>
      <c r="E64" s="115">
        <v>10</v>
      </c>
      <c r="F64" s="114">
        <v>9</v>
      </c>
      <c r="G64" s="114">
        <v>10</v>
      </c>
      <c r="H64" s="114">
        <v>7</v>
      </c>
      <c r="I64" s="140">
        <v>9</v>
      </c>
      <c r="J64" s="115">
        <v>1</v>
      </c>
      <c r="K64" s="116">
        <v>11.111111111111111</v>
      </c>
    </row>
    <row r="65" spans="1:11" ht="14.1" customHeight="1" x14ac:dyDescent="0.2">
      <c r="A65" s="306" t="s">
        <v>297</v>
      </c>
      <c r="B65" s="307" t="s">
        <v>298</v>
      </c>
      <c r="C65" s="308"/>
      <c r="D65" s="113">
        <v>0.57439609725391449</v>
      </c>
      <c r="E65" s="115">
        <v>73</v>
      </c>
      <c r="F65" s="114">
        <v>87</v>
      </c>
      <c r="G65" s="114">
        <v>88</v>
      </c>
      <c r="H65" s="114">
        <v>92</v>
      </c>
      <c r="I65" s="140">
        <v>87</v>
      </c>
      <c r="J65" s="115">
        <v>-14</v>
      </c>
      <c r="K65" s="116">
        <v>-16.091954022988507</v>
      </c>
    </row>
    <row r="66" spans="1:11" ht="14.1" customHeight="1" x14ac:dyDescent="0.2">
      <c r="A66" s="306">
        <v>82</v>
      </c>
      <c r="B66" s="307" t="s">
        <v>299</v>
      </c>
      <c r="C66" s="308"/>
      <c r="D66" s="113">
        <v>2.2818475096388386</v>
      </c>
      <c r="E66" s="115">
        <v>290</v>
      </c>
      <c r="F66" s="114">
        <v>296</v>
      </c>
      <c r="G66" s="114">
        <v>293</v>
      </c>
      <c r="H66" s="114">
        <v>293</v>
      </c>
      <c r="I66" s="140">
        <v>291</v>
      </c>
      <c r="J66" s="115">
        <v>-1</v>
      </c>
      <c r="K66" s="116">
        <v>-0.3436426116838488</v>
      </c>
    </row>
    <row r="67" spans="1:11" ht="14.1" customHeight="1" x14ac:dyDescent="0.2">
      <c r="A67" s="306" t="s">
        <v>300</v>
      </c>
      <c r="B67" s="307" t="s">
        <v>301</v>
      </c>
      <c r="C67" s="308"/>
      <c r="D67" s="113">
        <v>1.0937131166889607</v>
      </c>
      <c r="E67" s="115">
        <v>139</v>
      </c>
      <c r="F67" s="114">
        <v>133</v>
      </c>
      <c r="G67" s="114">
        <v>134</v>
      </c>
      <c r="H67" s="114">
        <v>140</v>
      </c>
      <c r="I67" s="140">
        <v>138</v>
      </c>
      <c r="J67" s="115">
        <v>1</v>
      </c>
      <c r="K67" s="116">
        <v>0.72463768115942029</v>
      </c>
    </row>
    <row r="68" spans="1:11" ht="14.1" customHeight="1" x14ac:dyDescent="0.2">
      <c r="A68" s="306" t="s">
        <v>302</v>
      </c>
      <c r="B68" s="307" t="s">
        <v>303</v>
      </c>
      <c r="C68" s="308"/>
      <c r="D68" s="113">
        <v>0.75537021008733973</v>
      </c>
      <c r="E68" s="115">
        <v>96</v>
      </c>
      <c r="F68" s="114">
        <v>107</v>
      </c>
      <c r="G68" s="114">
        <v>102</v>
      </c>
      <c r="H68" s="114">
        <v>97</v>
      </c>
      <c r="I68" s="140">
        <v>97</v>
      </c>
      <c r="J68" s="115">
        <v>-1</v>
      </c>
      <c r="K68" s="116">
        <v>-1.0309278350515463</v>
      </c>
    </row>
    <row r="69" spans="1:11" ht="14.1" customHeight="1" x14ac:dyDescent="0.2">
      <c r="A69" s="306">
        <v>83</v>
      </c>
      <c r="B69" s="307" t="s">
        <v>304</v>
      </c>
      <c r="C69" s="308"/>
      <c r="D69" s="113">
        <v>2.6988748131245575</v>
      </c>
      <c r="E69" s="115">
        <v>343</v>
      </c>
      <c r="F69" s="114">
        <v>350</v>
      </c>
      <c r="G69" s="114">
        <v>352</v>
      </c>
      <c r="H69" s="114">
        <v>385</v>
      </c>
      <c r="I69" s="140">
        <v>385</v>
      </c>
      <c r="J69" s="115">
        <v>-42</v>
      </c>
      <c r="K69" s="116">
        <v>-10.909090909090908</v>
      </c>
    </row>
    <row r="70" spans="1:11" ht="14.1" customHeight="1" x14ac:dyDescent="0.2">
      <c r="A70" s="306" t="s">
        <v>305</v>
      </c>
      <c r="B70" s="307" t="s">
        <v>306</v>
      </c>
      <c r="C70" s="308"/>
      <c r="D70" s="113">
        <v>1.5736879376819577</v>
      </c>
      <c r="E70" s="115">
        <v>200</v>
      </c>
      <c r="F70" s="114">
        <v>205</v>
      </c>
      <c r="G70" s="114">
        <v>200</v>
      </c>
      <c r="H70" s="114">
        <v>218</v>
      </c>
      <c r="I70" s="140">
        <v>212</v>
      </c>
      <c r="J70" s="115">
        <v>-12</v>
      </c>
      <c r="K70" s="116">
        <v>-5.6603773584905657</v>
      </c>
    </row>
    <row r="71" spans="1:11" ht="14.1" customHeight="1" x14ac:dyDescent="0.2">
      <c r="A71" s="306"/>
      <c r="B71" s="307" t="s">
        <v>307</v>
      </c>
      <c r="C71" s="308"/>
      <c r="D71" s="113">
        <v>0.73963333071052006</v>
      </c>
      <c r="E71" s="115">
        <v>94</v>
      </c>
      <c r="F71" s="114">
        <v>101</v>
      </c>
      <c r="G71" s="114">
        <v>92</v>
      </c>
      <c r="H71" s="114">
        <v>105</v>
      </c>
      <c r="I71" s="140">
        <v>100</v>
      </c>
      <c r="J71" s="115">
        <v>-6</v>
      </c>
      <c r="K71" s="116">
        <v>-6</v>
      </c>
    </row>
    <row r="72" spans="1:11" ht="14.1" customHeight="1" x14ac:dyDescent="0.2">
      <c r="A72" s="306">
        <v>84</v>
      </c>
      <c r="B72" s="307" t="s">
        <v>308</v>
      </c>
      <c r="C72" s="308"/>
      <c r="D72" s="113">
        <v>1.7782673695806122</v>
      </c>
      <c r="E72" s="115">
        <v>226</v>
      </c>
      <c r="F72" s="114">
        <v>284</v>
      </c>
      <c r="G72" s="114">
        <v>191</v>
      </c>
      <c r="H72" s="114">
        <v>245</v>
      </c>
      <c r="I72" s="140">
        <v>213</v>
      </c>
      <c r="J72" s="115">
        <v>13</v>
      </c>
      <c r="K72" s="116">
        <v>6.103286384976526</v>
      </c>
    </row>
    <row r="73" spans="1:11" ht="14.1" customHeight="1" x14ac:dyDescent="0.2">
      <c r="A73" s="306" t="s">
        <v>309</v>
      </c>
      <c r="B73" s="307" t="s">
        <v>310</v>
      </c>
      <c r="C73" s="308"/>
      <c r="D73" s="113">
        <v>0.11802659532614683</v>
      </c>
      <c r="E73" s="115">
        <v>15</v>
      </c>
      <c r="F73" s="114">
        <v>13</v>
      </c>
      <c r="G73" s="114">
        <v>15</v>
      </c>
      <c r="H73" s="114">
        <v>17</v>
      </c>
      <c r="I73" s="140">
        <v>18</v>
      </c>
      <c r="J73" s="115">
        <v>-3</v>
      </c>
      <c r="K73" s="116">
        <v>-16.666666666666668</v>
      </c>
    </row>
    <row r="74" spans="1:11" ht="14.1" customHeight="1" x14ac:dyDescent="0.2">
      <c r="A74" s="306" t="s">
        <v>311</v>
      </c>
      <c r="B74" s="307" t="s">
        <v>312</v>
      </c>
      <c r="C74" s="308"/>
      <c r="D74" s="113">
        <v>0.1337634747029664</v>
      </c>
      <c r="E74" s="115">
        <v>17</v>
      </c>
      <c r="F74" s="114">
        <v>13</v>
      </c>
      <c r="G74" s="114">
        <v>14</v>
      </c>
      <c r="H74" s="114">
        <v>16</v>
      </c>
      <c r="I74" s="140">
        <v>13</v>
      </c>
      <c r="J74" s="115">
        <v>4</v>
      </c>
      <c r="K74" s="116">
        <v>30.76923076923077</v>
      </c>
    </row>
    <row r="75" spans="1:11" ht="14.1" customHeight="1" x14ac:dyDescent="0.2">
      <c r="A75" s="306" t="s">
        <v>313</v>
      </c>
      <c r="B75" s="307" t="s">
        <v>314</v>
      </c>
      <c r="C75" s="308"/>
      <c r="D75" s="113">
        <v>0.12589503501455662</v>
      </c>
      <c r="E75" s="115">
        <v>16</v>
      </c>
      <c r="F75" s="114">
        <v>5</v>
      </c>
      <c r="G75" s="114">
        <v>4</v>
      </c>
      <c r="H75" s="114" t="s">
        <v>513</v>
      </c>
      <c r="I75" s="140" t="s">
        <v>513</v>
      </c>
      <c r="J75" s="115" t="s">
        <v>513</v>
      </c>
      <c r="K75" s="116" t="s">
        <v>513</v>
      </c>
    </row>
    <row r="76" spans="1:11" ht="14.1" customHeight="1" x14ac:dyDescent="0.2">
      <c r="A76" s="306">
        <v>91</v>
      </c>
      <c r="B76" s="307" t="s">
        <v>315</v>
      </c>
      <c r="C76" s="308"/>
      <c r="D76" s="113">
        <v>6.2947517507278311E-2</v>
      </c>
      <c r="E76" s="115">
        <v>8</v>
      </c>
      <c r="F76" s="114">
        <v>7</v>
      </c>
      <c r="G76" s="114">
        <v>9</v>
      </c>
      <c r="H76" s="114">
        <v>11</v>
      </c>
      <c r="I76" s="140">
        <v>11</v>
      </c>
      <c r="J76" s="115">
        <v>-3</v>
      </c>
      <c r="K76" s="116">
        <v>-27.272727272727273</v>
      </c>
    </row>
    <row r="77" spans="1:11" ht="14.1" customHeight="1" x14ac:dyDescent="0.2">
      <c r="A77" s="306">
        <v>92</v>
      </c>
      <c r="B77" s="307" t="s">
        <v>316</v>
      </c>
      <c r="C77" s="308"/>
      <c r="D77" s="113">
        <v>0.81044928790620818</v>
      </c>
      <c r="E77" s="115">
        <v>103</v>
      </c>
      <c r="F77" s="114">
        <v>102</v>
      </c>
      <c r="G77" s="114">
        <v>116</v>
      </c>
      <c r="H77" s="114">
        <v>106</v>
      </c>
      <c r="I77" s="140">
        <v>101</v>
      </c>
      <c r="J77" s="115">
        <v>2</v>
      </c>
      <c r="K77" s="116">
        <v>1.9801980198019802</v>
      </c>
    </row>
    <row r="78" spans="1:11" ht="14.1" customHeight="1" x14ac:dyDescent="0.2">
      <c r="A78" s="306">
        <v>93</v>
      </c>
      <c r="B78" s="307" t="s">
        <v>317</v>
      </c>
      <c r="C78" s="308"/>
      <c r="D78" s="113">
        <v>0.86552836572507674</v>
      </c>
      <c r="E78" s="115">
        <v>110</v>
      </c>
      <c r="F78" s="114">
        <v>107</v>
      </c>
      <c r="G78" s="114">
        <v>110</v>
      </c>
      <c r="H78" s="114">
        <v>104</v>
      </c>
      <c r="I78" s="140">
        <v>108</v>
      </c>
      <c r="J78" s="115">
        <v>2</v>
      </c>
      <c r="K78" s="116">
        <v>1.8518518518518519</v>
      </c>
    </row>
    <row r="79" spans="1:11" ht="14.1" customHeight="1" x14ac:dyDescent="0.2">
      <c r="A79" s="306">
        <v>94</v>
      </c>
      <c r="B79" s="307" t="s">
        <v>318</v>
      </c>
      <c r="C79" s="308"/>
      <c r="D79" s="113">
        <v>0.86552836572507674</v>
      </c>
      <c r="E79" s="115">
        <v>110</v>
      </c>
      <c r="F79" s="114">
        <v>121</v>
      </c>
      <c r="G79" s="114">
        <v>120</v>
      </c>
      <c r="H79" s="114">
        <v>112</v>
      </c>
      <c r="I79" s="140">
        <v>114</v>
      </c>
      <c r="J79" s="115">
        <v>-4</v>
      </c>
      <c r="K79" s="116">
        <v>-3.5087719298245612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2.5493744590447713</v>
      </c>
      <c r="E81" s="143">
        <v>324</v>
      </c>
      <c r="F81" s="144">
        <v>346</v>
      </c>
      <c r="G81" s="144">
        <v>325</v>
      </c>
      <c r="H81" s="144">
        <v>340</v>
      </c>
      <c r="I81" s="145">
        <v>339</v>
      </c>
      <c r="J81" s="143">
        <v>-15</v>
      </c>
      <c r="K81" s="146">
        <v>-4.4247787610619467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4151</v>
      </c>
      <c r="G12" s="536">
        <v>3985</v>
      </c>
      <c r="H12" s="536">
        <v>5911</v>
      </c>
      <c r="I12" s="536">
        <v>4255</v>
      </c>
      <c r="J12" s="537">
        <v>4686</v>
      </c>
      <c r="K12" s="538">
        <v>-535</v>
      </c>
      <c r="L12" s="349">
        <v>-11.416986769099445</v>
      </c>
    </row>
    <row r="13" spans="1:17" s="110" customFormat="1" ht="15" customHeight="1" x14ac:dyDescent="0.2">
      <c r="A13" s="350" t="s">
        <v>344</v>
      </c>
      <c r="B13" s="351" t="s">
        <v>345</v>
      </c>
      <c r="C13" s="347"/>
      <c r="D13" s="347"/>
      <c r="E13" s="348"/>
      <c r="F13" s="536">
        <v>2310</v>
      </c>
      <c r="G13" s="536">
        <v>1965</v>
      </c>
      <c r="H13" s="536">
        <v>3080</v>
      </c>
      <c r="I13" s="536">
        <v>2413</v>
      </c>
      <c r="J13" s="537">
        <v>2593</v>
      </c>
      <c r="K13" s="538">
        <v>-283</v>
      </c>
      <c r="L13" s="349">
        <v>-10.913999228692633</v>
      </c>
    </row>
    <row r="14" spans="1:17" s="110" customFormat="1" ht="22.5" customHeight="1" x14ac:dyDescent="0.2">
      <c r="A14" s="350"/>
      <c r="B14" s="351" t="s">
        <v>346</v>
      </c>
      <c r="C14" s="347"/>
      <c r="D14" s="347"/>
      <c r="E14" s="348"/>
      <c r="F14" s="536">
        <v>1841</v>
      </c>
      <c r="G14" s="536">
        <v>2020</v>
      </c>
      <c r="H14" s="536">
        <v>2831</v>
      </c>
      <c r="I14" s="536">
        <v>1842</v>
      </c>
      <c r="J14" s="537">
        <v>2093</v>
      </c>
      <c r="K14" s="538">
        <v>-252</v>
      </c>
      <c r="L14" s="349">
        <v>-12.040133779264215</v>
      </c>
    </row>
    <row r="15" spans="1:17" s="110" customFormat="1" ht="15" customHeight="1" x14ac:dyDescent="0.2">
      <c r="A15" s="350" t="s">
        <v>347</v>
      </c>
      <c r="B15" s="351" t="s">
        <v>108</v>
      </c>
      <c r="C15" s="347"/>
      <c r="D15" s="347"/>
      <c r="E15" s="348"/>
      <c r="F15" s="536">
        <v>1091</v>
      </c>
      <c r="G15" s="536">
        <v>1180</v>
      </c>
      <c r="H15" s="536">
        <v>2717</v>
      </c>
      <c r="I15" s="536">
        <v>1070</v>
      </c>
      <c r="J15" s="537">
        <v>1147</v>
      </c>
      <c r="K15" s="538">
        <v>-56</v>
      </c>
      <c r="L15" s="349">
        <v>-4.8823016564952049</v>
      </c>
    </row>
    <row r="16" spans="1:17" s="110" customFormat="1" ht="15" customHeight="1" x14ac:dyDescent="0.2">
      <c r="A16" s="350"/>
      <c r="B16" s="351" t="s">
        <v>109</v>
      </c>
      <c r="C16" s="347"/>
      <c r="D16" s="347"/>
      <c r="E16" s="348"/>
      <c r="F16" s="536">
        <v>2694</v>
      </c>
      <c r="G16" s="536">
        <v>2509</v>
      </c>
      <c r="H16" s="536">
        <v>2866</v>
      </c>
      <c r="I16" s="536">
        <v>2837</v>
      </c>
      <c r="J16" s="537">
        <v>3120</v>
      </c>
      <c r="K16" s="538">
        <v>-426</v>
      </c>
      <c r="L16" s="349">
        <v>-13.653846153846153</v>
      </c>
    </row>
    <row r="17" spans="1:12" s="110" customFormat="1" ht="15" customHeight="1" x14ac:dyDescent="0.2">
      <c r="A17" s="350"/>
      <c r="B17" s="351" t="s">
        <v>110</v>
      </c>
      <c r="C17" s="347"/>
      <c r="D17" s="347"/>
      <c r="E17" s="348"/>
      <c r="F17" s="536">
        <v>332</v>
      </c>
      <c r="G17" s="536">
        <v>259</v>
      </c>
      <c r="H17" s="536">
        <v>288</v>
      </c>
      <c r="I17" s="536">
        <v>328</v>
      </c>
      <c r="J17" s="537">
        <v>374</v>
      </c>
      <c r="K17" s="538">
        <v>-42</v>
      </c>
      <c r="L17" s="349">
        <v>-11.229946524064172</v>
      </c>
    </row>
    <row r="18" spans="1:12" s="110" customFormat="1" ht="15" customHeight="1" x14ac:dyDescent="0.2">
      <c r="A18" s="350"/>
      <c r="B18" s="351" t="s">
        <v>111</v>
      </c>
      <c r="C18" s="347"/>
      <c r="D18" s="347"/>
      <c r="E18" s="348"/>
      <c r="F18" s="536">
        <v>34</v>
      </c>
      <c r="G18" s="536">
        <v>37</v>
      </c>
      <c r="H18" s="536">
        <v>40</v>
      </c>
      <c r="I18" s="536">
        <v>20</v>
      </c>
      <c r="J18" s="537">
        <v>45</v>
      </c>
      <c r="K18" s="538">
        <v>-11</v>
      </c>
      <c r="L18" s="349">
        <v>-24.444444444444443</v>
      </c>
    </row>
    <row r="19" spans="1:12" s="110" customFormat="1" ht="15" customHeight="1" x14ac:dyDescent="0.2">
      <c r="A19" s="118" t="s">
        <v>113</v>
      </c>
      <c r="B19" s="119" t="s">
        <v>181</v>
      </c>
      <c r="C19" s="347"/>
      <c r="D19" s="347"/>
      <c r="E19" s="348"/>
      <c r="F19" s="536">
        <v>2748</v>
      </c>
      <c r="G19" s="536">
        <v>2493</v>
      </c>
      <c r="H19" s="536">
        <v>4295</v>
      </c>
      <c r="I19" s="536">
        <v>2906</v>
      </c>
      <c r="J19" s="537">
        <v>3112</v>
      </c>
      <c r="K19" s="538">
        <v>-364</v>
      </c>
      <c r="L19" s="349">
        <v>-11.696658097686376</v>
      </c>
    </row>
    <row r="20" spans="1:12" s="110" customFormat="1" ht="15" customHeight="1" x14ac:dyDescent="0.2">
      <c r="A20" s="118"/>
      <c r="B20" s="119" t="s">
        <v>182</v>
      </c>
      <c r="C20" s="347"/>
      <c r="D20" s="347"/>
      <c r="E20" s="348"/>
      <c r="F20" s="536">
        <v>1403</v>
      </c>
      <c r="G20" s="536">
        <v>1492</v>
      </c>
      <c r="H20" s="536">
        <v>1616</v>
      </c>
      <c r="I20" s="536">
        <v>1349</v>
      </c>
      <c r="J20" s="537">
        <v>1574</v>
      </c>
      <c r="K20" s="538">
        <v>-171</v>
      </c>
      <c r="L20" s="349">
        <v>-10.864040660736975</v>
      </c>
    </row>
    <row r="21" spans="1:12" s="110" customFormat="1" ht="15" customHeight="1" x14ac:dyDescent="0.2">
      <c r="A21" s="118" t="s">
        <v>113</v>
      </c>
      <c r="B21" s="119" t="s">
        <v>116</v>
      </c>
      <c r="C21" s="347"/>
      <c r="D21" s="347"/>
      <c r="E21" s="348"/>
      <c r="F21" s="536">
        <v>2788</v>
      </c>
      <c r="G21" s="536">
        <v>2491</v>
      </c>
      <c r="H21" s="536">
        <v>4100</v>
      </c>
      <c r="I21" s="536">
        <v>2502</v>
      </c>
      <c r="J21" s="537">
        <v>3013</v>
      </c>
      <c r="K21" s="538">
        <v>-225</v>
      </c>
      <c r="L21" s="349">
        <v>-7.4676402256886822</v>
      </c>
    </row>
    <row r="22" spans="1:12" s="110" customFormat="1" ht="15" customHeight="1" x14ac:dyDescent="0.2">
      <c r="A22" s="118"/>
      <c r="B22" s="119" t="s">
        <v>117</v>
      </c>
      <c r="C22" s="347"/>
      <c r="D22" s="347"/>
      <c r="E22" s="348"/>
      <c r="F22" s="536">
        <v>1357</v>
      </c>
      <c r="G22" s="536">
        <v>1492</v>
      </c>
      <c r="H22" s="536">
        <v>1809</v>
      </c>
      <c r="I22" s="536">
        <v>1752</v>
      </c>
      <c r="J22" s="537">
        <v>1670</v>
      </c>
      <c r="K22" s="538">
        <v>-313</v>
      </c>
      <c r="L22" s="349">
        <v>-18.742514970059879</v>
      </c>
    </row>
    <row r="23" spans="1:12" s="110" customFormat="1" ht="15" customHeight="1" x14ac:dyDescent="0.2">
      <c r="A23" s="352" t="s">
        <v>347</v>
      </c>
      <c r="B23" s="353" t="s">
        <v>193</v>
      </c>
      <c r="C23" s="354"/>
      <c r="D23" s="354"/>
      <c r="E23" s="355"/>
      <c r="F23" s="539">
        <v>93</v>
      </c>
      <c r="G23" s="539">
        <v>234</v>
      </c>
      <c r="H23" s="539">
        <v>1167</v>
      </c>
      <c r="I23" s="539">
        <v>94</v>
      </c>
      <c r="J23" s="540">
        <v>94</v>
      </c>
      <c r="K23" s="541">
        <v>-1</v>
      </c>
      <c r="L23" s="356">
        <v>-1.0638297872340425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35.200000000000003</v>
      </c>
      <c r="G25" s="542">
        <v>42.5</v>
      </c>
      <c r="H25" s="542">
        <v>42.4</v>
      </c>
      <c r="I25" s="542">
        <v>45.4</v>
      </c>
      <c r="J25" s="542">
        <v>37.5</v>
      </c>
      <c r="K25" s="543" t="s">
        <v>349</v>
      </c>
      <c r="L25" s="364">
        <v>-2.2999999999999972</v>
      </c>
    </row>
    <row r="26" spans="1:12" s="110" customFormat="1" ht="15" customHeight="1" x14ac:dyDescent="0.2">
      <c r="A26" s="365" t="s">
        <v>105</v>
      </c>
      <c r="B26" s="366" t="s">
        <v>345</v>
      </c>
      <c r="C26" s="362"/>
      <c r="D26" s="362"/>
      <c r="E26" s="363"/>
      <c r="F26" s="542">
        <v>31.6</v>
      </c>
      <c r="G26" s="542">
        <v>40.9</v>
      </c>
      <c r="H26" s="542">
        <v>40.1</v>
      </c>
      <c r="I26" s="542">
        <v>44.7</v>
      </c>
      <c r="J26" s="544">
        <v>35.4</v>
      </c>
      <c r="K26" s="543" t="s">
        <v>349</v>
      </c>
      <c r="L26" s="364">
        <v>-3.7999999999999972</v>
      </c>
    </row>
    <row r="27" spans="1:12" s="110" customFormat="1" ht="15" customHeight="1" x14ac:dyDescent="0.2">
      <c r="A27" s="365"/>
      <c r="B27" s="366" t="s">
        <v>346</v>
      </c>
      <c r="C27" s="362"/>
      <c r="D27" s="362"/>
      <c r="E27" s="363"/>
      <c r="F27" s="542">
        <v>39.700000000000003</v>
      </c>
      <c r="G27" s="542">
        <v>44</v>
      </c>
      <c r="H27" s="542">
        <v>45.1</v>
      </c>
      <c r="I27" s="542">
        <v>46.4</v>
      </c>
      <c r="J27" s="542">
        <v>40.200000000000003</v>
      </c>
      <c r="K27" s="543" t="s">
        <v>349</v>
      </c>
      <c r="L27" s="364">
        <v>-0.5</v>
      </c>
    </row>
    <row r="28" spans="1:12" s="110" customFormat="1" ht="15" customHeight="1" x14ac:dyDescent="0.2">
      <c r="A28" s="365" t="s">
        <v>113</v>
      </c>
      <c r="B28" s="366" t="s">
        <v>108</v>
      </c>
      <c r="C28" s="362"/>
      <c r="D28" s="362"/>
      <c r="E28" s="363"/>
      <c r="F28" s="542">
        <v>48.1</v>
      </c>
      <c r="G28" s="542">
        <v>54.2</v>
      </c>
      <c r="H28" s="542">
        <v>51.3</v>
      </c>
      <c r="I28" s="542">
        <v>62.2</v>
      </c>
      <c r="J28" s="542">
        <v>49.7</v>
      </c>
      <c r="K28" s="543" t="s">
        <v>349</v>
      </c>
      <c r="L28" s="364">
        <v>-1.6000000000000014</v>
      </c>
    </row>
    <row r="29" spans="1:12" s="110" customFormat="1" ht="11.25" x14ac:dyDescent="0.2">
      <c r="A29" s="365"/>
      <c r="B29" s="366" t="s">
        <v>109</v>
      </c>
      <c r="C29" s="362"/>
      <c r="D29" s="362"/>
      <c r="E29" s="363"/>
      <c r="F29" s="542">
        <v>31.8</v>
      </c>
      <c r="G29" s="542">
        <v>38.4</v>
      </c>
      <c r="H29" s="542">
        <v>38.200000000000003</v>
      </c>
      <c r="I29" s="542">
        <v>40.1</v>
      </c>
      <c r="J29" s="544">
        <v>34</v>
      </c>
      <c r="K29" s="543" t="s">
        <v>349</v>
      </c>
      <c r="L29" s="364">
        <v>-2.1999999999999993</v>
      </c>
    </row>
    <row r="30" spans="1:12" s="110" customFormat="1" ht="15" customHeight="1" x14ac:dyDescent="0.2">
      <c r="A30" s="365"/>
      <c r="B30" s="366" t="s">
        <v>110</v>
      </c>
      <c r="C30" s="362"/>
      <c r="D30" s="362"/>
      <c r="E30" s="363"/>
      <c r="F30" s="542">
        <v>26.2</v>
      </c>
      <c r="G30" s="542">
        <v>38.200000000000003</v>
      </c>
      <c r="H30" s="542">
        <v>40.4</v>
      </c>
      <c r="I30" s="542">
        <v>41.8</v>
      </c>
      <c r="J30" s="542">
        <v>32.4</v>
      </c>
      <c r="K30" s="543" t="s">
        <v>349</v>
      </c>
      <c r="L30" s="364">
        <v>-6.1999999999999993</v>
      </c>
    </row>
    <row r="31" spans="1:12" s="110" customFormat="1" ht="15" customHeight="1" x14ac:dyDescent="0.2">
      <c r="A31" s="365"/>
      <c r="B31" s="366" t="s">
        <v>111</v>
      </c>
      <c r="C31" s="362"/>
      <c r="D31" s="362"/>
      <c r="E31" s="363"/>
      <c r="F31" s="542">
        <v>17.600000000000001</v>
      </c>
      <c r="G31" s="542">
        <v>43.2</v>
      </c>
      <c r="H31" s="542">
        <v>47.5</v>
      </c>
      <c r="I31" s="542">
        <v>40</v>
      </c>
      <c r="J31" s="542">
        <v>35.6</v>
      </c>
      <c r="K31" s="543" t="s">
        <v>349</v>
      </c>
      <c r="L31" s="364">
        <v>-18</v>
      </c>
    </row>
    <row r="32" spans="1:12" s="110" customFormat="1" ht="15" customHeight="1" x14ac:dyDescent="0.2">
      <c r="A32" s="367" t="s">
        <v>113</v>
      </c>
      <c r="B32" s="368" t="s">
        <v>181</v>
      </c>
      <c r="C32" s="362"/>
      <c r="D32" s="362"/>
      <c r="E32" s="363"/>
      <c r="F32" s="542">
        <v>33.700000000000003</v>
      </c>
      <c r="G32" s="542">
        <v>41.9</v>
      </c>
      <c r="H32" s="542">
        <v>42.3</v>
      </c>
      <c r="I32" s="542">
        <v>47.6</v>
      </c>
      <c r="J32" s="544">
        <v>35.4</v>
      </c>
      <c r="K32" s="543" t="s">
        <v>349</v>
      </c>
      <c r="L32" s="364">
        <v>-1.6999999999999957</v>
      </c>
    </row>
    <row r="33" spans="1:12" s="110" customFormat="1" ht="15" customHeight="1" x14ac:dyDescent="0.2">
      <c r="A33" s="367"/>
      <c r="B33" s="368" t="s">
        <v>182</v>
      </c>
      <c r="C33" s="362"/>
      <c r="D33" s="362"/>
      <c r="E33" s="363"/>
      <c r="F33" s="542">
        <v>37.9</v>
      </c>
      <c r="G33" s="542">
        <v>43.4</v>
      </c>
      <c r="H33" s="542">
        <v>42.7</v>
      </c>
      <c r="I33" s="542">
        <v>40.799999999999997</v>
      </c>
      <c r="J33" s="542">
        <v>41.5</v>
      </c>
      <c r="K33" s="543" t="s">
        <v>349</v>
      </c>
      <c r="L33" s="364">
        <v>-3.6000000000000014</v>
      </c>
    </row>
    <row r="34" spans="1:12" s="369" customFormat="1" ht="15" customHeight="1" x14ac:dyDescent="0.2">
      <c r="A34" s="367" t="s">
        <v>113</v>
      </c>
      <c r="B34" s="368" t="s">
        <v>116</v>
      </c>
      <c r="C34" s="362"/>
      <c r="D34" s="362"/>
      <c r="E34" s="363"/>
      <c r="F34" s="542">
        <v>33.9</v>
      </c>
      <c r="G34" s="542">
        <v>41</v>
      </c>
      <c r="H34" s="542">
        <v>42.6</v>
      </c>
      <c r="I34" s="542">
        <v>42.4</v>
      </c>
      <c r="J34" s="542">
        <v>39.299999999999997</v>
      </c>
      <c r="K34" s="543" t="s">
        <v>349</v>
      </c>
      <c r="L34" s="364">
        <v>-5.3999999999999986</v>
      </c>
    </row>
    <row r="35" spans="1:12" s="369" customFormat="1" ht="11.25" x14ac:dyDescent="0.2">
      <c r="A35" s="370"/>
      <c r="B35" s="371" t="s">
        <v>117</v>
      </c>
      <c r="C35" s="372"/>
      <c r="D35" s="372"/>
      <c r="E35" s="373"/>
      <c r="F35" s="545">
        <v>37.700000000000003</v>
      </c>
      <c r="G35" s="545">
        <v>44.8</v>
      </c>
      <c r="H35" s="545">
        <v>42.2</v>
      </c>
      <c r="I35" s="545">
        <v>49.5</v>
      </c>
      <c r="J35" s="546">
        <v>34.5</v>
      </c>
      <c r="K35" s="547" t="s">
        <v>349</v>
      </c>
      <c r="L35" s="374">
        <v>3.2000000000000028</v>
      </c>
    </row>
    <row r="36" spans="1:12" s="369" customFormat="1" ht="15.95" customHeight="1" x14ac:dyDescent="0.2">
      <c r="A36" s="375" t="s">
        <v>350</v>
      </c>
      <c r="B36" s="376"/>
      <c r="C36" s="377"/>
      <c r="D36" s="376"/>
      <c r="E36" s="378"/>
      <c r="F36" s="548">
        <v>4007</v>
      </c>
      <c r="G36" s="548">
        <v>3683</v>
      </c>
      <c r="H36" s="548">
        <v>4425</v>
      </c>
      <c r="I36" s="548">
        <v>4133</v>
      </c>
      <c r="J36" s="548">
        <v>4546</v>
      </c>
      <c r="K36" s="549">
        <v>-539</v>
      </c>
      <c r="L36" s="380">
        <v>-11.856577210734711</v>
      </c>
    </row>
    <row r="37" spans="1:12" s="369" customFormat="1" ht="15.95" customHeight="1" x14ac:dyDescent="0.2">
      <c r="A37" s="381"/>
      <c r="B37" s="382" t="s">
        <v>113</v>
      </c>
      <c r="C37" s="382" t="s">
        <v>351</v>
      </c>
      <c r="D37" s="382"/>
      <c r="E37" s="383"/>
      <c r="F37" s="548">
        <v>1409</v>
      </c>
      <c r="G37" s="548">
        <v>1564</v>
      </c>
      <c r="H37" s="548">
        <v>1877</v>
      </c>
      <c r="I37" s="548">
        <v>1876</v>
      </c>
      <c r="J37" s="548">
        <v>1705</v>
      </c>
      <c r="K37" s="549">
        <v>-296</v>
      </c>
      <c r="L37" s="380">
        <v>-17.360703812316714</v>
      </c>
    </row>
    <row r="38" spans="1:12" s="369" customFormat="1" ht="15.95" customHeight="1" x14ac:dyDescent="0.2">
      <c r="A38" s="381"/>
      <c r="B38" s="384" t="s">
        <v>105</v>
      </c>
      <c r="C38" s="384" t="s">
        <v>106</v>
      </c>
      <c r="D38" s="385"/>
      <c r="E38" s="383"/>
      <c r="F38" s="548">
        <v>2241</v>
      </c>
      <c r="G38" s="548">
        <v>1839</v>
      </c>
      <c r="H38" s="548">
        <v>2332</v>
      </c>
      <c r="I38" s="548">
        <v>2374</v>
      </c>
      <c r="J38" s="550">
        <v>2526</v>
      </c>
      <c r="K38" s="549">
        <v>-285</v>
      </c>
      <c r="L38" s="380">
        <v>-11.282660332541568</v>
      </c>
    </row>
    <row r="39" spans="1:12" s="369" customFormat="1" ht="15.95" customHeight="1" x14ac:dyDescent="0.2">
      <c r="A39" s="381"/>
      <c r="B39" s="385"/>
      <c r="C39" s="382" t="s">
        <v>352</v>
      </c>
      <c r="D39" s="385"/>
      <c r="E39" s="383"/>
      <c r="F39" s="548">
        <v>708</v>
      </c>
      <c r="G39" s="548">
        <v>752</v>
      </c>
      <c r="H39" s="548">
        <v>934</v>
      </c>
      <c r="I39" s="548">
        <v>1060</v>
      </c>
      <c r="J39" s="548">
        <v>893</v>
      </c>
      <c r="K39" s="549">
        <v>-185</v>
      </c>
      <c r="L39" s="380">
        <v>-20.716685330347143</v>
      </c>
    </row>
    <row r="40" spans="1:12" s="369" customFormat="1" ht="15.95" customHeight="1" x14ac:dyDescent="0.2">
      <c r="A40" s="381"/>
      <c r="B40" s="384"/>
      <c r="C40" s="384" t="s">
        <v>107</v>
      </c>
      <c r="D40" s="385"/>
      <c r="E40" s="383"/>
      <c r="F40" s="548">
        <v>1766</v>
      </c>
      <c r="G40" s="548">
        <v>1844</v>
      </c>
      <c r="H40" s="548">
        <v>2093</v>
      </c>
      <c r="I40" s="548">
        <v>1759</v>
      </c>
      <c r="J40" s="548">
        <v>2020</v>
      </c>
      <c r="K40" s="549">
        <v>-254</v>
      </c>
      <c r="L40" s="380">
        <v>-12.574257425742575</v>
      </c>
    </row>
    <row r="41" spans="1:12" s="369" customFormat="1" ht="24" customHeight="1" x14ac:dyDescent="0.2">
      <c r="A41" s="381"/>
      <c r="B41" s="385"/>
      <c r="C41" s="382" t="s">
        <v>352</v>
      </c>
      <c r="D41" s="385"/>
      <c r="E41" s="383"/>
      <c r="F41" s="548">
        <v>701</v>
      </c>
      <c r="G41" s="548">
        <v>812</v>
      </c>
      <c r="H41" s="548">
        <v>943</v>
      </c>
      <c r="I41" s="548">
        <v>816</v>
      </c>
      <c r="J41" s="550">
        <v>812</v>
      </c>
      <c r="K41" s="549">
        <v>-111</v>
      </c>
      <c r="L41" s="380">
        <v>-13.669950738916256</v>
      </c>
    </row>
    <row r="42" spans="1:12" s="110" customFormat="1" ht="15" customHeight="1" x14ac:dyDescent="0.2">
      <c r="A42" s="381"/>
      <c r="B42" s="384" t="s">
        <v>113</v>
      </c>
      <c r="C42" s="384" t="s">
        <v>353</v>
      </c>
      <c r="D42" s="385"/>
      <c r="E42" s="383"/>
      <c r="F42" s="548">
        <v>967</v>
      </c>
      <c r="G42" s="548">
        <v>933</v>
      </c>
      <c r="H42" s="548">
        <v>1354</v>
      </c>
      <c r="I42" s="548">
        <v>970</v>
      </c>
      <c r="J42" s="548">
        <v>1040</v>
      </c>
      <c r="K42" s="549">
        <v>-73</v>
      </c>
      <c r="L42" s="380">
        <v>-7.0192307692307692</v>
      </c>
    </row>
    <row r="43" spans="1:12" s="110" customFormat="1" ht="15" customHeight="1" x14ac:dyDescent="0.2">
      <c r="A43" s="381"/>
      <c r="B43" s="385"/>
      <c r="C43" s="382" t="s">
        <v>352</v>
      </c>
      <c r="D43" s="385"/>
      <c r="E43" s="383"/>
      <c r="F43" s="548">
        <v>465</v>
      </c>
      <c r="G43" s="548">
        <v>506</v>
      </c>
      <c r="H43" s="548">
        <v>694</v>
      </c>
      <c r="I43" s="548">
        <v>603</v>
      </c>
      <c r="J43" s="548">
        <v>517</v>
      </c>
      <c r="K43" s="549">
        <v>-52</v>
      </c>
      <c r="L43" s="380">
        <v>-10.058027079303676</v>
      </c>
    </row>
    <row r="44" spans="1:12" s="110" customFormat="1" ht="15" customHeight="1" x14ac:dyDescent="0.2">
      <c r="A44" s="381"/>
      <c r="B44" s="384"/>
      <c r="C44" s="366" t="s">
        <v>109</v>
      </c>
      <c r="D44" s="385"/>
      <c r="E44" s="383"/>
      <c r="F44" s="548">
        <v>2674</v>
      </c>
      <c r="G44" s="548">
        <v>2454</v>
      </c>
      <c r="H44" s="548">
        <v>2744</v>
      </c>
      <c r="I44" s="548">
        <v>2815</v>
      </c>
      <c r="J44" s="550">
        <v>3088</v>
      </c>
      <c r="K44" s="549">
        <v>-414</v>
      </c>
      <c r="L44" s="380">
        <v>-13.406735751295336</v>
      </c>
    </row>
    <row r="45" spans="1:12" s="110" customFormat="1" ht="15" customHeight="1" x14ac:dyDescent="0.2">
      <c r="A45" s="381"/>
      <c r="B45" s="385"/>
      <c r="C45" s="382" t="s">
        <v>352</v>
      </c>
      <c r="D45" s="385"/>
      <c r="E45" s="383"/>
      <c r="F45" s="548">
        <v>851</v>
      </c>
      <c r="G45" s="548">
        <v>943</v>
      </c>
      <c r="H45" s="548">
        <v>1048</v>
      </c>
      <c r="I45" s="548">
        <v>1128</v>
      </c>
      <c r="J45" s="548">
        <v>1051</v>
      </c>
      <c r="K45" s="549">
        <v>-200</v>
      </c>
      <c r="L45" s="380">
        <v>-19.029495718363464</v>
      </c>
    </row>
    <row r="46" spans="1:12" s="110" customFormat="1" ht="15" customHeight="1" x14ac:dyDescent="0.2">
      <c r="A46" s="381"/>
      <c r="B46" s="384"/>
      <c r="C46" s="366" t="s">
        <v>110</v>
      </c>
      <c r="D46" s="385"/>
      <c r="E46" s="383"/>
      <c r="F46" s="548">
        <v>332</v>
      </c>
      <c r="G46" s="548">
        <v>259</v>
      </c>
      <c r="H46" s="548">
        <v>287</v>
      </c>
      <c r="I46" s="548">
        <v>328</v>
      </c>
      <c r="J46" s="548">
        <v>373</v>
      </c>
      <c r="K46" s="549">
        <v>-41</v>
      </c>
      <c r="L46" s="380">
        <v>-10.99195710455764</v>
      </c>
    </row>
    <row r="47" spans="1:12" s="110" customFormat="1" ht="15" customHeight="1" x14ac:dyDescent="0.2">
      <c r="A47" s="381"/>
      <c r="B47" s="385"/>
      <c r="C47" s="382" t="s">
        <v>352</v>
      </c>
      <c r="D47" s="385"/>
      <c r="E47" s="383"/>
      <c r="F47" s="548">
        <v>87</v>
      </c>
      <c r="G47" s="548">
        <v>99</v>
      </c>
      <c r="H47" s="548">
        <v>116</v>
      </c>
      <c r="I47" s="548">
        <v>137</v>
      </c>
      <c r="J47" s="550">
        <v>121</v>
      </c>
      <c r="K47" s="549">
        <v>-34</v>
      </c>
      <c r="L47" s="380">
        <v>-28.099173553719009</v>
      </c>
    </row>
    <row r="48" spans="1:12" s="110" customFormat="1" ht="15" customHeight="1" x14ac:dyDescent="0.2">
      <c r="A48" s="381"/>
      <c r="B48" s="385"/>
      <c r="C48" s="366" t="s">
        <v>111</v>
      </c>
      <c r="D48" s="386"/>
      <c r="E48" s="387"/>
      <c r="F48" s="548">
        <v>34</v>
      </c>
      <c r="G48" s="548">
        <v>37</v>
      </c>
      <c r="H48" s="548">
        <v>40</v>
      </c>
      <c r="I48" s="548">
        <v>20</v>
      </c>
      <c r="J48" s="548">
        <v>45</v>
      </c>
      <c r="K48" s="549">
        <v>-11</v>
      </c>
      <c r="L48" s="380">
        <v>-24.444444444444443</v>
      </c>
    </row>
    <row r="49" spans="1:12" s="110" customFormat="1" ht="15" customHeight="1" x14ac:dyDescent="0.2">
      <c r="A49" s="381"/>
      <c r="B49" s="385"/>
      <c r="C49" s="382" t="s">
        <v>352</v>
      </c>
      <c r="D49" s="385"/>
      <c r="E49" s="383"/>
      <c r="F49" s="548">
        <v>6</v>
      </c>
      <c r="G49" s="548">
        <v>16</v>
      </c>
      <c r="H49" s="548">
        <v>19</v>
      </c>
      <c r="I49" s="548">
        <v>8</v>
      </c>
      <c r="J49" s="548">
        <v>16</v>
      </c>
      <c r="K49" s="549">
        <v>-10</v>
      </c>
      <c r="L49" s="380">
        <v>-62.5</v>
      </c>
    </row>
    <row r="50" spans="1:12" s="110" customFormat="1" ht="15" customHeight="1" x14ac:dyDescent="0.2">
      <c r="A50" s="381"/>
      <c r="B50" s="384" t="s">
        <v>113</v>
      </c>
      <c r="C50" s="382" t="s">
        <v>181</v>
      </c>
      <c r="D50" s="385"/>
      <c r="E50" s="383"/>
      <c r="F50" s="548">
        <v>2613</v>
      </c>
      <c r="G50" s="548">
        <v>2210</v>
      </c>
      <c r="H50" s="548">
        <v>2856</v>
      </c>
      <c r="I50" s="548">
        <v>2791</v>
      </c>
      <c r="J50" s="550">
        <v>2982</v>
      </c>
      <c r="K50" s="549">
        <v>-369</v>
      </c>
      <c r="L50" s="380">
        <v>-12.374245472837021</v>
      </c>
    </row>
    <row r="51" spans="1:12" s="110" customFormat="1" ht="15" customHeight="1" x14ac:dyDescent="0.2">
      <c r="A51" s="381"/>
      <c r="B51" s="385"/>
      <c r="C51" s="382" t="s">
        <v>352</v>
      </c>
      <c r="D51" s="385"/>
      <c r="E51" s="383"/>
      <c r="F51" s="548">
        <v>880</v>
      </c>
      <c r="G51" s="548">
        <v>925</v>
      </c>
      <c r="H51" s="548">
        <v>1207</v>
      </c>
      <c r="I51" s="548">
        <v>1328</v>
      </c>
      <c r="J51" s="548">
        <v>1056</v>
      </c>
      <c r="K51" s="549">
        <v>-176</v>
      </c>
      <c r="L51" s="380">
        <v>-16.666666666666668</v>
      </c>
    </row>
    <row r="52" spans="1:12" s="110" customFormat="1" ht="15" customHeight="1" x14ac:dyDescent="0.2">
      <c r="A52" s="381"/>
      <c r="B52" s="384"/>
      <c r="C52" s="382" t="s">
        <v>182</v>
      </c>
      <c r="D52" s="385"/>
      <c r="E52" s="383"/>
      <c r="F52" s="548">
        <v>1394</v>
      </c>
      <c r="G52" s="548">
        <v>1473</v>
      </c>
      <c r="H52" s="548">
        <v>1569</v>
      </c>
      <c r="I52" s="548">
        <v>1342</v>
      </c>
      <c r="J52" s="548">
        <v>1564</v>
      </c>
      <c r="K52" s="549">
        <v>-170</v>
      </c>
      <c r="L52" s="380">
        <v>-10.869565217391305</v>
      </c>
    </row>
    <row r="53" spans="1:12" s="269" customFormat="1" ht="11.25" customHeight="1" x14ac:dyDescent="0.2">
      <c r="A53" s="381"/>
      <c r="B53" s="385"/>
      <c r="C53" s="382" t="s">
        <v>352</v>
      </c>
      <c r="D53" s="385"/>
      <c r="E53" s="383"/>
      <c r="F53" s="548">
        <v>529</v>
      </c>
      <c r="G53" s="548">
        <v>639</v>
      </c>
      <c r="H53" s="548">
        <v>670</v>
      </c>
      <c r="I53" s="548">
        <v>548</v>
      </c>
      <c r="J53" s="550">
        <v>649</v>
      </c>
      <c r="K53" s="549">
        <v>-120</v>
      </c>
      <c r="L53" s="380">
        <v>-18.489984591679509</v>
      </c>
    </row>
    <row r="54" spans="1:12" s="151" customFormat="1" ht="12.75" customHeight="1" x14ac:dyDescent="0.2">
      <c r="A54" s="381"/>
      <c r="B54" s="384" t="s">
        <v>113</v>
      </c>
      <c r="C54" s="384" t="s">
        <v>116</v>
      </c>
      <c r="D54" s="385"/>
      <c r="E54" s="383"/>
      <c r="F54" s="548">
        <v>2669</v>
      </c>
      <c r="G54" s="548">
        <v>2244</v>
      </c>
      <c r="H54" s="548">
        <v>2848</v>
      </c>
      <c r="I54" s="548">
        <v>2417</v>
      </c>
      <c r="J54" s="548">
        <v>2903</v>
      </c>
      <c r="K54" s="549">
        <v>-234</v>
      </c>
      <c r="L54" s="380">
        <v>-8.0606269376507065</v>
      </c>
    </row>
    <row r="55" spans="1:12" ht="11.25" x14ac:dyDescent="0.2">
      <c r="A55" s="381"/>
      <c r="B55" s="385"/>
      <c r="C55" s="382" t="s">
        <v>352</v>
      </c>
      <c r="D55" s="385"/>
      <c r="E55" s="383"/>
      <c r="F55" s="548">
        <v>906</v>
      </c>
      <c r="G55" s="548">
        <v>920</v>
      </c>
      <c r="H55" s="548">
        <v>1213</v>
      </c>
      <c r="I55" s="548">
        <v>1026</v>
      </c>
      <c r="J55" s="548">
        <v>1140</v>
      </c>
      <c r="K55" s="549">
        <v>-234</v>
      </c>
      <c r="L55" s="380">
        <v>-20.526315789473685</v>
      </c>
    </row>
    <row r="56" spans="1:12" ht="14.25" customHeight="1" x14ac:dyDescent="0.2">
      <c r="A56" s="381"/>
      <c r="B56" s="385"/>
      <c r="C56" s="384" t="s">
        <v>117</v>
      </c>
      <c r="D56" s="385"/>
      <c r="E56" s="383"/>
      <c r="F56" s="548">
        <v>1332</v>
      </c>
      <c r="G56" s="548">
        <v>1438</v>
      </c>
      <c r="H56" s="548">
        <v>1575</v>
      </c>
      <c r="I56" s="548">
        <v>1715</v>
      </c>
      <c r="J56" s="548">
        <v>1640</v>
      </c>
      <c r="K56" s="549">
        <v>-308</v>
      </c>
      <c r="L56" s="380">
        <v>-18.780487804878049</v>
      </c>
    </row>
    <row r="57" spans="1:12" ht="18.75" customHeight="1" x14ac:dyDescent="0.2">
      <c r="A57" s="388"/>
      <c r="B57" s="389"/>
      <c r="C57" s="390" t="s">
        <v>352</v>
      </c>
      <c r="D57" s="389"/>
      <c r="E57" s="391"/>
      <c r="F57" s="551">
        <v>502</v>
      </c>
      <c r="G57" s="552">
        <v>644</v>
      </c>
      <c r="H57" s="552">
        <v>664</v>
      </c>
      <c r="I57" s="552">
        <v>849</v>
      </c>
      <c r="J57" s="552">
        <v>565</v>
      </c>
      <c r="K57" s="553">
        <f t="shared" ref="K57" si="0">IF(OR(F57=".",J57=".")=TRUE,".",IF(OR(F57="*",J57="*")=TRUE,"*",IF(AND(F57="-",J57="-")=TRUE,"-",IF(AND(ISNUMBER(J57),ISNUMBER(F57))=TRUE,IF(F57-J57=0,0,F57-J57),IF(ISNUMBER(F57)=TRUE,F57,-J57)))))</f>
        <v>-63</v>
      </c>
      <c r="L57" s="392">
        <f t="shared" ref="L57" si="1">IF(K57 =".",".",IF(K57 ="*","*",IF(K57="-","-",IF(K57=0,0,IF(OR(J57="-",J57=".",F57="-",F57=".")=TRUE,"X",IF(J57=0,"0,0",IF(ABS(K57*100/J57)&gt;250,".X",(K57*100/J57))))))))</f>
        <v>-11.150442477876107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4151</v>
      </c>
      <c r="E11" s="114">
        <v>3985</v>
      </c>
      <c r="F11" s="114">
        <v>5911</v>
      </c>
      <c r="G11" s="114">
        <v>4255</v>
      </c>
      <c r="H11" s="140">
        <v>4686</v>
      </c>
      <c r="I11" s="115">
        <v>-535</v>
      </c>
      <c r="J11" s="116">
        <v>-11.416986769099445</v>
      </c>
    </row>
    <row r="12" spans="1:15" s="110" customFormat="1" ht="24.95" customHeight="1" x14ac:dyDescent="0.2">
      <c r="A12" s="193" t="s">
        <v>132</v>
      </c>
      <c r="B12" s="194" t="s">
        <v>133</v>
      </c>
      <c r="C12" s="113">
        <v>0.21681522524692845</v>
      </c>
      <c r="D12" s="115">
        <v>9</v>
      </c>
      <c r="E12" s="114">
        <v>3</v>
      </c>
      <c r="F12" s="114">
        <v>12</v>
      </c>
      <c r="G12" s="114">
        <v>6</v>
      </c>
      <c r="H12" s="140">
        <v>7</v>
      </c>
      <c r="I12" s="115">
        <v>2</v>
      </c>
      <c r="J12" s="116">
        <v>28.571428571428573</v>
      </c>
    </row>
    <row r="13" spans="1:15" s="110" customFormat="1" ht="24.95" customHeight="1" x14ac:dyDescent="0.2">
      <c r="A13" s="193" t="s">
        <v>134</v>
      </c>
      <c r="B13" s="199" t="s">
        <v>214</v>
      </c>
      <c r="C13" s="113">
        <v>0.45772103107684897</v>
      </c>
      <c r="D13" s="115">
        <v>19</v>
      </c>
      <c r="E13" s="114">
        <v>24</v>
      </c>
      <c r="F13" s="114">
        <v>24</v>
      </c>
      <c r="G13" s="114">
        <v>26</v>
      </c>
      <c r="H13" s="140">
        <v>27</v>
      </c>
      <c r="I13" s="115">
        <v>-8</v>
      </c>
      <c r="J13" s="116">
        <v>-29.62962962962963</v>
      </c>
    </row>
    <row r="14" spans="1:15" s="287" customFormat="1" ht="24.95" customHeight="1" x14ac:dyDescent="0.2">
      <c r="A14" s="193" t="s">
        <v>215</v>
      </c>
      <c r="B14" s="199" t="s">
        <v>137</v>
      </c>
      <c r="C14" s="113">
        <v>12.599373644904842</v>
      </c>
      <c r="D14" s="115">
        <v>523</v>
      </c>
      <c r="E14" s="114">
        <v>412</v>
      </c>
      <c r="F14" s="114">
        <v>820</v>
      </c>
      <c r="G14" s="114">
        <v>600</v>
      </c>
      <c r="H14" s="140">
        <v>724</v>
      </c>
      <c r="I14" s="115">
        <v>-201</v>
      </c>
      <c r="J14" s="116">
        <v>-27.762430939226519</v>
      </c>
      <c r="K14" s="110"/>
      <c r="L14" s="110"/>
      <c r="M14" s="110"/>
      <c r="N14" s="110"/>
      <c r="O14" s="110"/>
    </row>
    <row r="15" spans="1:15" s="110" customFormat="1" ht="24.95" customHeight="1" x14ac:dyDescent="0.2">
      <c r="A15" s="193" t="s">
        <v>216</v>
      </c>
      <c r="B15" s="199" t="s">
        <v>217</v>
      </c>
      <c r="C15" s="113">
        <v>1.445434834979523</v>
      </c>
      <c r="D15" s="115">
        <v>60</v>
      </c>
      <c r="E15" s="114">
        <v>51</v>
      </c>
      <c r="F15" s="114">
        <v>91</v>
      </c>
      <c r="G15" s="114">
        <v>84</v>
      </c>
      <c r="H15" s="140">
        <v>48</v>
      </c>
      <c r="I15" s="115">
        <v>12</v>
      </c>
      <c r="J15" s="116">
        <v>25</v>
      </c>
    </row>
    <row r="16" spans="1:15" s="287" customFormat="1" ht="24.95" customHeight="1" x14ac:dyDescent="0.2">
      <c r="A16" s="193" t="s">
        <v>218</v>
      </c>
      <c r="B16" s="199" t="s">
        <v>141</v>
      </c>
      <c r="C16" s="113">
        <v>10.455311973018549</v>
      </c>
      <c r="D16" s="115">
        <v>434</v>
      </c>
      <c r="E16" s="114">
        <v>340</v>
      </c>
      <c r="F16" s="114">
        <v>696</v>
      </c>
      <c r="G16" s="114">
        <v>492</v>
      </c>
      <c r="H16" s="140">
        <v>641</v>
      </c>
      <c r="I16" s="115">
        <v>-207</v>
      </c>
      <c r="J16" s="116">
        <v>-32.293291731669264</v>
      </c>
      <c r="K16" s="110"/>
      <c r="L16" s="110"/>
      <c r="M16" s="110"/>
      <c r="N16" s="110"/>
      <c r="O16" s="110"/>
    </row>
    <row r="17" spans="1:15" s="110" customFormat="1" ht="24.95" customHeight="1" x14ac:dyDescent="0.2">
      <c r="A17" s="193" t="s">
        <v>142</v>
      </c>
      <c r="B17" s="199" t="s">
        <v>220</v>
      </c>
      <c r="C17" s="113">
        <v>0.69862683690676941</v>
      </c>
      <c r="D17" s="115">
        <v>29</v>
      </c>
      <c r="E17" s="114">
        <v>21</v>
      </c>
      <c r="F17" s="114">
        <v>33</v>
      </c>
      <c r="G17" s="114">
        <v>24</v>
      </c>
      <c r="H17" s="140">
        <v>35</v>
      </c>
      <c r="I17" s="115">
        <v>-6</v>
      </c>
      <c r="J17" s="116">
        <v>-17.142857142857142</v>
      </c>
    </row>
    <row r="18" spans="1:15" s="287" customFormat="1" ht="24.95" customHeight="1" x14ac:dyDescent="0.2">
      <c r="A18" s="201" t="s">
        <v>144</v>
      </c>
      <c r="B18" s="202" t="s">
        <v>145</v>
      </c>
      <c r="C18" s="113">
        <v>9.1544206215369783</v>
      </c>
      <c r="D18" s="115">
        <v>380</v>
      </c>
      <c r="E18" s="114">
        <v>276</v>
      </c>
      <c r="F18" s="114">
        <v>419</v>
      </c>
      <c r="G18" s="114">
        <v>306</v>
      </c>
      <c r="H18" s="140">
        <v>331</v>
      </c>
      <c r="I18" s="115">
        <v>49</v>
      </c>
      <c r="J18" s="116">
        <v>14.803625377643504</v>
      </c>
      <c r="K18" s="110"/>
      <c r="L18" s="110"/>
      <c r="M18" s="110"/>
      <c r="N18" s="110"/>
      <c r="O18" s="110"/>
    </row>
    <row r="19" spans="1:15" s="110" customFormat="1" ht="24.95" customHeight="1" x14ac:dyDescent="0.2">
      <c r="A19" s="193" t="s">
        <v>146</v>
      </c>
      <c r="B19" s="199" t="s">
        <v>147</v>
      </c>
      <c r="C19" s="113">
        <v>15.85160202360877</v>
      </c>
      <c r="D19" s="115">
        <v>658</v>
      </c>
      <c r="E19" s="114">
        <v>813</v>
      </c>
      <c r="F19" s="114">
        <v>1022</v>
      </c>
      <c r="G19" s="114">
        <v>851</v>
      </c>
      <c r="H19" s="140">
        <v>777</v>
      </c>
      <c r="I19" s="115">
        <v>-119</v>
      </c>
      <c r="J19" s="116">
        <v>-15.315315315315315</v>
      </c>
    </row>
    <row r="20" spans="1:15" s="287" customFormat="1" ht="24.95" customHeight="1" x14ac:dyDescent="0.2">
      <c r="A20" s="193" t="s">
        <v>148</v>
      </c>
      <c r="B20" s="199" t="s">
        <v>149</v>
      </c>
      <c r="C20" s="113">
        <v>2.914960250542038</v>
      </c>
      <c r="D20" s="115">
        <v>121</v>
      </c>
      <c r="E20" s="114">
        <v>108</v>
      </c>
      <c r="F20" s="114">
        <v>238</v>
      </c>
      <c r="G20" s="114">
        <v>145</v>
      </c>
      <c r="H20" s="140">
        <v>135</v>
      </c>
      <c r="I20" s="115">
        <v>-14</v>
      </c>
      <c r="J20" s="116">
        <v>-10.37037037037037</v>
      </c>
      <c r="K20" s="110"/>
      <c r="L20" s="110"/>
      <c r="M20" s="110"/>
      <c r="N20" s="110"/>
      <c r="O20" s="110"/>
    </row>
    <row r="21" spans="1:15" s="110" customFormat="1" ht="24.95" customHeight="1" x14ac:dyDescent="0.2">
      <c r="A21" s="201" t="s">
        <v>150</v>
      </c>
      <c r="B21" s="202" t="s">
        <v>151</v>
      </c>
      <c r="C21" s="113">
        <v>5.7576487593351002</v>
      </c>
      <c r="D21" s="115">
        <v>239</v>
      </c>
      <c r="E21" s="114">
        <v>320</v>
      </c>
      <c r="F21" s="114">
        <v>237</v>
      </c>
      <c r="G21" s="114">
        <v>294</v>
      </c>
      <c r="H21" s="140">
        <v>283</v>
      </c>
      <c r="I21" s="115">
        <v>-44</v>
      </c>
      <c r="J21" s="116">
        <v>-15.547703180212014</v>
      </c>
    </row>
    <row r="22" spans="1:15" s="110" customFormat="1" ht="24.95" customHeight="1" x14ac:dyDescent="0.2">
      <c r="A22" s="201" t="s">
        <v>152</v>
      </c>
      <c r="B22" s="199" t="s">
        <v>153</v>
      </c>
      <c r="C22" s="113">
        <v>4.5772103107684892</v>
      </c>
      <c r="D22" s="115">
        <v>190</v>
      </c>
      <c r="E22" s="114">
        <v>114</v>
      </c>
      <c r="F22" s="114">
        <v>149</v>
      </c>
      <c r="G22" s="114">
        <v>102</v>
      </c>
      <c r="H22" s="140">
        <v>119</v>
      </c>
      <c r="I22" s="115">
        <v>71</v>
      </c>
      <c r="J22" s="116">
        <v>59.663865546218489</v>
      </c>
    </row>
    <row r="23" spans="1:15" s="110" customFormat="1" ht="24.95" customHeight="1" x14ac:dyDescent="0.2">
      <c r="A23" s="193" t="s">
        <v>154</v>
      </c>
      <c r="B23" s="199" t="s">
        <v>155</v>
      </c>
      <c r="C23" s="113">
        <v>0.91544206215369794</v>
      </c>
      <c r="D23" s="115">
        <v>38</v>
      </c>
      <c r="E23" s="114">
        <v>38</v>
      </c>
      <c r="F23" s="114">
        <v>122</v>
      </c>
      <c r="G23" s="114">
        <v>77</v>
      </c>
      <c r="H23" s="140">
        <v>39</v>
      </c>
      <c r="I23" s="115">
        <v>-1</v>
      </c>
      <c r="J23" s="116">
        <v>-2.5641025641025643</v>
      </c>
    </row>
    <row r="24" spans="1:15" s="110" customFormat="1" ht="24.95" customHeight="1" x14ac:dyDescent="0.2">
      <c r="A24" s="193" t="s">
        <v>156</v>
      </c>
      <c r="B24" s="199" t="s">
        <v>221</v>
      </c>
      <c r="C24" s="113">
        <v>7.75716694772344</v>
      </c>
      <c r="D24" s="115">
        <v>322</v>
      </c>
      <c r="E24" s="114">
        <v>223</v>
      </c>
      <c r="F24" s="114">
        <v>362</v>
      </c>
      <c r="G24" s="114">
        <v>225</v>
      </c>
      <c r="H24" s="140">
        <v>255</v>
      </c>
      <c r="I24" s="115">
        <v>67</v>
      </c>
      <c r="J24" s="116">
        <v>26.274509803921568</v>
      </c>
    </row>
    <row r="25" spans="1:15" s="110" customFormat="1" ht="24.95" customHeight="1" x14ac:dyDescent="0.2">
      <c r="A25" s="193" t="s">
        <v>222</v>
      </c>
      <c r="B25" s="204" t="s">
        <v>159</v>
      </c>
      <c r="C25" s="113">
        <v>7.0344495302336787</v>
      </c>
      <c r="D25" s="115">
        <v>292</v>
      </c>
      <c r="E25" s="114">
        <v>276</v>
      </c>
      <c r="F25" s="114">
        <v>348</v>
      </c>
      <c r="G25" s="114">
        <v>273</v>
      </c>
      <c r="H25" s="140">
        <v>378</v>
      </c>
      <c r="I25" s="115">
        <v>-86</v>
      </c>
      <c r="J25" s="116">
        <v>-22.75132275132275</v>
      </c>
    </row>
    <row r="26" spans="1:15" s="110" customFormat="1" ht="24.95" customHeight="1" x14ac:dyDescent="0.2">
      <c r="A26" s="201">
        <v>782.78300000000002</v>
      </c>
      <c r="B26" s="203" t="s">
        <v>160</v>
      </c>
      <c r="C26" s="113">
        <v>9.7085039749457955</v>
      </c>
      <c r="D26" s="115">
        <v>403</v>
      </c>
      <c r="E26" s="114">
        <v>312</v>
      </c>
      <c r="F26" s="114">
        <v>479</v>
      </c>
      <c r="G26" s="114">
        <v>536</v>
      </c>
      <c r="H26" s="140">
        <v>672</v>
      </c>
      <c r="I26" s="115">
        <v>-269</v>
      </c>
      <c r="J26" s="116">
        <v>-40.029761904761905</v>
      </c>
    </row>
    <row r="27" spans="1:15" s="110" customFormat="1" ht="24.95" customHeight="1" x14ac:dyDescent="0.2">
      <c r="A27" s="193" t="s">
        <v>161</v>
      </c>
      <c r="B27" s="199" t="s">
        <v>162</v>
      </c>
      <c r="C27" s="113">
        <v>2.6740544447121177</v>
      </c>
      <c r="D27" s="115">
        <v>111</v>
      </c>
      <c r="E27" s="114">
        <v>91</v>
      </c>
      <c r="F27" s="114">
        <v>159</v>
      </c>
      <c r="G27" s="114">
        <v>69</v>
      </c>
      <c r="H27" s="140">
        <v>74</v>
      </c>
      <c r="I27" s="115">
        <v>37</v>
      </c>
      <c r="J27" s="116">
        <v>50</v>
      </c>
    </row>
    <row r="28" spans="1:15" s="110" customFormat="1" ht="24.95" customHeight="1" x14ac:dyDescent="0.2">
      <c r="A28" s="193" t="s">
        <v>163</v>
      </c>
      <c r="B28" s="199" t="s">
        <v>164</v>
      </c>
      <c r="C28" s="113">
        <v>3.1317754757889666</v>
      </c>
      <c r="D28" s="115">
        <v>130</v>
      </c>
      <c r="E28" s="114">
        <v>124</v>
      </c>
      <c r="F28" s="114">
        <v>285</v>
      </c>
      <c r="G28" s="114">
        <v>91</v>
      </c>
      <c r="H28" s="140">
        <v>117</v>
      </c>
      <c r="I28" s="115">
        <v>13</v>
      </c>
      <c r="J28" s="116">
        <v>11.111111111111111</v>
      </c>
    </row>
    <row r="29" spans="1:15" s="110" customFormat="1" ht="24.95" customHeight="1" x14ac:dyDescent="0.2">
      <c r="A29" s="193">
        <v>86</v>
      </c>
      <c r="B29" s="199" t="s">
        <v>165</v>
      </c>
      <c r="C29" s="113">
        <v>6.8658154661527346</v>
      </c>
      <c r="D29" s="115">
        <v>285</v>
      </c>
      <c r="E29" s="114">
        <v>336</v>
      </c>
      <c r="F29" s="114">
        <v>362</v>
      </c>
      <c r="G29" s="114">
        <v>241</v>
      </c>
      <c r="H29" s="140">
        <v>259</v>
      </c>
      <c r="I29" s="115">
        <v>26</v>
      </c>
      <c r="J29" s="116">
        <v>10.038610038610038</v>
      </c>
    </row>
    <row r="30" spans="1:15" s="110" customFormat="1" ht="24.95" customHeight="1" x14ac:dyDescent="0.2">
      <c r="A30" s="193">
        <v>87.88</v>
      </c>
      <c r="B30" s="204" t="s">
        <v>166</v>
      </c>
      <c r="C30" s="113">
        <v>6.7694531438207663</v>
      </c>
      <c r="D30" s="115">
        <v>281</v>
      </c>
      <c r="E30" s="114">
        <v>406</v>
      </c>
      <c r="F30" s="114">
        <v>646</v>
      </c>
      <c r="G30" s="114">
        <v>269</v>
      </c>
      <c r="H30" s="140">
        <v>356</v>
      </c>
      <c r="I30" s="115">
        <v>-75</v>
      </c>
      <c r="J30" s="116">
        <v>-21.067415730337078</v>
      </c>
    </row>
    <row r="31" spans="1:15" s="110" customFormat="1" ht="24.95" customHeight="1" x14ac:dyDescent="0.2">
      <c r="A31" s="193" t="s">
        <v>167</v>
      </c>
      <c r="B31" s="199" t="s">
        <v>168</v>
      </c>
      <c r="C31" s="113">
        <v>3.6135870874488076</v>
      </c>
      <c r="D31" s="115">
        <v>150</v>
      </c>
      <c r="E31" s="114">
        <v>109</v>
      </c>
      <c r="F31" s="114">
        <v>227</v>
      </c>
      <c r="G31" s="114">
        <v>144</v>
      </c>
      <c r="H31" s="140">
        <v>132</v>
      </c>
      <c r="I31" s="115">
        <v>18</v>
      </c>
      <c r="J31" s="116">
        <v>13.636363636363637</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0.21681522524692845</v>
      </c>
      <c r="D34" s="115">
        <v>9</v>
      </c>
      <c r="E34" s="114">
        <v>3</v>
      </c>
      <c r="F34" s="114">
        <v>12</v>
      </c>
      <c r="G34" s="114">
        <v>6</v>
      </c>
      <c r="H34" s="140">
        <v>7</v>
      </c>
      <c r="I34" s="115">
        <v>2</v>
      </c>
      <c r="J34" s="116">
        <v>28.571428571428573</v>
      </c>
    </row>
    <row r="35" spans="1:10" s="110" customFormat="1" ht="24.95" customHeight="1" x14ac:dyDescent="0.2">
      <c r="A35" s="292" t="s">
        <v>171</v>
      </c>
      <c r="B35" s="293" t="s">
        <v>172</v>
      </c>
      <c r="C35" s="113">
        <v>22.21151529751867</v>
      </c>
      <c r="D35" s="115">
        <v>922</v>
      </c>
      <c r="E35" s="114">
        <v>712</v>
      </c>
      <c r="F35" s="114">
        <v>1263</v>
      </c>
      <c r="G35" s="114">
        <v>932</v>
      </c>
      <c r="H35" s="140">
        <v>1082</v>
      </c>
      <c r="I35" s="115">
        <v>-160</v>
      </c>
      <c r="J35" s="116">
        <v>-14.78743068391867</v>
      </c>
    </row>
    <row r="36" spans="1:10" s="110" customFormat="1" ht="24.95" customHeight="1" x14ac:dyDescent="0.2">
      <c r="A36" s="294" t="s">
        <v>173</v>
      </c>
      <c r="B36" s="295" t="s">
        <v>174</v>
      </c>
      <c r="C36" s="125">
        <v>77.571669477234408</v>
      </c>
      <c r="D36" s="143">
        <v>3220</v>
      </c>
      <c r="E36" s="144">
        <v>3270</v>
      </c>
      <c r="F36" s="144">
        <v>4636</v>
      </c>
      <c r="G36" s="144">
        <v>3317</v>
      </c>
      <c r="H36" s="145">
        <v>3596</v>
      </c>
      <c r="I36" s="143">
        <v>-376</v>
      </c>
      <c r="J36" s="146">
        <v>-10.456062291434927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4151</v>
      </c>
      <c r="F11" s="264">
        <v>3985</v>
      </c>
      <c r="G11" s="264">
        <v>5911</v>
      </c>
      <c r="H11" s="264">
        <v>4255</v>
      </c>
      <c r="I11" s="265">
        <v>4686</v>
      </c>
      <c r="J11" s="263">
        <v>-535</v>
      </c>
      <c r="K11" s="266">
        <v>-11.416986769099445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30.305950373403999</v>
      </c>
      <c r="E13" s="115">
        <v>1258</v>
      </c>
      <c r="F13" s="114">
        <v>1408</v>
      </c>
      <c r="G13" s="114">
        <v>1667</v>
      </c>
      <c r="H13" s="114">
        <v>1765</v>
      </c>
      <c r="I13" s="140">
        <v>1635</v>
      </c>
      <c r="J13" s="115">
        <v>-377</v>
      </c>
      <c r="K13" s="116">
        <v>-23.058103975535168</v>
      </c>
    </row>
    <row r="14" spans="1:15" ht="15.95" customHeight="1" x14ac:dyDescent="0.2">
      <c r="A14" s="306" t="s">
        <v>230</v>
      </c>
      <c r="B14" s="307"/>
      <c r="C14" s="308"/>
      <c r="D14" s="113">
        <v>47.964345940737175</v>
      </c>
      <c r="E14" s="115">
        <v>1991</v>
      </c>
      <c r="F14" s="114">
        <v>1883</v>
      </c>
      <c r="G14" s="114">
        <v>3425</v>
      </c>
      <c r="H14" s="114">
        <v>1885</v>
      </c>
      <c r="I14" s="140">
        <v>2292</v>
      </c>
      <c r="J14" s="115">
        <v>-301</v>
      </c>
      <c r="K14" s="116">
        <v>-13.132635253054101</v>
      </c>
    </row>
    <row r="15" spans="1:15" ht="15.95" customHeight="1" x14ac:dyDescent="0.2">
      <c r="A15" s="306" t="s">
        <v>231</v>
      </c>
      <c r="B15" s="307"/>
      <c r="C15" s="308"/>
      <c r="D15" s="113">
        <v>10.527583714767525</v>
      </c>
      <c r="E15" s="115">
        <v>437</v>
      </c>
      <c r="F15" s="114">
        <v>327</v>
      </c>
      <c r="G15" s="114">
        <v>352</v>
      </c>
      <c r="H15" s="114">
        <v>309</v>
      </c>
      <c r="I15" s="140">
        <v>372</v>
      </c>
      <c r="J15" s="115">
        <v>65</v>
      </c>
      <c r="K15" s="116">
        <v>17.473118279569892</v>
      </c>
    </row>
    <row r="16" spans="1:15" ht="15.95" customHeight="1" x14ac:dyDescent="0.2">
      <c r="A16" s="306" t="s">
        <v>232</v>
      </c>
      <c r="B16" s="307"/>
      <c r="C16" s="308"/>
      <c r="D16" s="113">
        <v>10.961214165261383</v>
      </c>
      <c r="E16" s="115">
        <v>455</v>
      </c>
      <c r="F16" s="114">
        <v>364</v>
      </c>
      <c r="G16" s="114">
        <v>453</v>
      </c>
      <c r="H16" s="114">
        <v>294</v>
      </c>
      <c r="I16" s="140">
        <v>386</v>
      </c>
      <c r="J16" s="115">
        <v>69</v>
      </c>
      <c r="K16" s="116">
        <v>17.875647668393782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0.31317754757889665</v>
      </c>
      <c r="E18" s="115">
        <v>13</v>
      </c>
      <c r="F18" s="114">
        <v>12</v>
      </c>
      <c r="G18" s="114">
        <v>17</v>
      </c>
      <c r="H18" s="114">
        <v>4</v>
      </c>
      <c r="I18" s="140">
        <v>8</v>
      </c>
      <c r="J18" s="115">
        <v>5</v>
      </c>
      <c r="K18" s="116">
        <v>62.5</v>
      </c>
    </row>
    <row r="19" spans="1:11" ht="14.1" customHeight="1" x14ac:dyDescent="0.2">
      <c r="A19" s="306" t="s">
        <v>235</v>
      </c>
      <c r="B19" s="307" t="s">
        <v>236</v>
      </c>
      <c r="C19" s="308"/>
      <c r="D19" s="113">
        <v>0.16863406408094436</v>
      </c>
      <c r="E19" s="115">
        <v>7</v>
      </c>
      <c r="F19" s="114">
        <v>5</v>
      </c>
      <c r="G19" s="114">
        <v>6</v>
      </c>
      <c r="H19" s="114" t="s">
        <v>513</v>
      </c>
      <c r="I19" s="140">
        <v>5</v>
      </c>
      <c r="J19" s="115">
        <v>2</v>
      </c>
      <c r="K19" s="116">
        <v>40</v>
      </c>
    </row>
    <row r="20" spans="1:11" ht="14.1" customHeight="1" x14ac:dyDescent="0.2">
      <c r="A20" s="306">
        <v>12</v>
      </c>
      <c r="B20" s="307" t="s">
        <v>237</v>
      </c>
      <c r="C20" s="308"/>
      <c r="D20" s="113">
        <v>0.9395326427366899</v>
      </c>
      <c r="E20" s="115">
        <v>39</v>
      </c>
      <c r="F20" s="114">
        <v>21</v>
      </c>
      <c r="G20" s="114">
        <v>35</v>
      </c>
      <c r="H20" s="114">
        <v>38</v>
      </c>
      <c r="I20" s="140">
        <v>38</v>
      </c>
      <c r="J20" s="115">
        <v>1</v>
      </c>
      <c r="K20" s="116">
        <v>2.6315789473684212</v>
      </c>
    </row>
    <row r="21" spans="1:11" ht="14.1" customHeight="1" x14ac:dyDescent="0.2">
      <c r="A21" s="306">
        <v>21</v>
      </c>
      <c r="B21" s="307" t="s">
        <v>238</v>
      </c>
      <c r="C21" s="308"/>
      <c r="D21" s="113" t="s">
        <v>513</v>
      </c>
      <c r="E21" s="115" t="s">
        <v>513</v>
      </c>
      <c r="F21" s="114">
        <v>0</v>
      </c>
      <c r="G21" s="114">
        <v>3</v>
      </c>
      <c r="H21" s="114">
        <v>5</v>
      </c>
      <c r="I21" s="140" t="s">
        <v>513</v>
      </c>
      <c r="J21" s="115" t="s">
        <v>513</v>
      </c>
      <c r="K21" s="116" t="s">
        <v>513</v>
      </c>
    </row>
    <row r="22" spans="1:11" ht="14.1" customHeight="1" x14ac:dyDescent="0.2">
      <c r="A22" s="306">
        <v>22</v>
      </c>
      <c r="B22" s="307" t="s">
        <v>239</v>
      </c>
      <c r="C22" s="308"/>
      <c r="D22" s="113">
        <v>1.1563478679836183</v>
      </c>
      <c r="E22" s="115">
        <v>48</v>
      </c>
      <c r="F22" s="114">
        <v>38</v>
      </c>
      <c r="G22" s="114">
        <v>53</v>
      </c>
      <c r="H22" s="114">
        <v>37</v>
      </c>
      <c r="I22" s="140">
        <v>45</v>
      </c>
      <c r="J22" s="115">
        <v>3</v>
      </c>
      <c r="K22" s="116">
        <v>6.666666666666667</v>
      </c>
    </row>
    <row r="23" spans="1:11" ht="14.1" customHeight="1" x14ac:dyDescent="0.2">
      <c r="A23" s="306">
        <v>23</v>
      </c>
      <c r="B23" s="307" t="s">
        <v>240</v>
      </c>
      <c r="C23" s="308"/>
      <c r="D23" s="113">
        <v>1.1081667068176344</v>
      </c>
      <c r="E23" s="115">
        <v>46</v>
      </c>
      <c r="F23" s="114">
        <v>40</v>
      </c>
      <c r="G23" s="114">
        <v>78</v>
      </c>
      <c r="H23" s="114">
        <v>35</v>
      </c>
      <c r="I23" s="140">
        <v>39</v>
      </c>
      <c r="J23" s="115">
        <v>7</v>
      </c>
      <c r="K23" s="116">
        <v>17.948717948717949</v>
      </c>
    </row>
    <row r="24" spans="1:11" ht="14.1" customHeight="1" x14ac:dyDescent="0.2">
      <c r="A24" s="306">
        <v>24</v>
      </c>
      <c r="B24" s="307" t="s">
        <v>241</v>
      </c>
      <c r="C24" s="308"/>
      <c r="D24" s="113">
        <v>8.6244278487111536</v>
      </c>
      <c r="E24" s="115">
        <v>358</v>
      </c>
      <c r="F24" s="114">
        <v>258</v>
      </c>
      <c r="G24" s="114">
        <v>480</v>
      </c>
      <c r="H24" s="114">
        <v>411</v>
      </c>
      <c r="I24" s="140">
        <v>491</v>
      </c>
      <c r="J24" s="115">
        <v>-133</v>
      </c>
      <c r="K24" s="116">
        <v>-27.087576374745417</v>
      </c>
    </row>
    <row r="25" spans="1:11" ht="14.1" customHeight="1" x14ac:dyDescent="0.2">
      <c r="A25" s="306">
        <v>25</v>
      </c>
      <c r="B25" s="307" t="s">
        <v>242</v>
      </c>
      <c r="C25" s="308"/>
      <c r="D25" s="113">
        <v>4.3122139243555768</v>
      </c>
      <c r="E25" s="115">
        <v>179</v>
      </c>
      <c r="F25" s="114">
        <v>111</v>
      </c>
      <c r="G25" s="114">
        <v>280</v>
      </c>
      <c r="H25" s="114">
        <v>204</v>
      </c>
      <c r="I25" s="140">
        <v>403</v>
      </c>
      <c r="J25" s="115">
        <v>-224</v>
      </c>
      <c r="K25" s="116">
        <v>-55.583126550868485</v>
      </c>
    </row>
    <row r="26" spans="1:11" ht="14.1" customHeight="1" x14ac:dyDescent="0.2">
      <c r="A26" s="306">
        <v>26</v>
      </c>
      <c r="B26" s="307" t="s">
        <v>243</v>
      </c>
      <c r="C26" s="308"/>
      <c r="D26" s="113">
        <v>2.2404239942182604</v>
      </c>
      <c r="E26" s="115">
        <v>93</v>
      </c>
      <c r="F26" s="114">
        <v>58</v>
      </c>
      <c r="G26" s="114">
        <v>104</v>
      </c>
      <c r="H26" s="114">
        <v>61</v>
      </c>
      <c r="I26" s="140">
        <v>82</v>
      </c>
      <c r="J26" s="115">
        <v>11</v>
      </c>
      <c r="K26" s="116">
        <v>13.414634146341463</v>
      </c>
    </row>
    <row r="27" spans="1:11" ht="14.1" customHeight="1" x14ac:dyDescent="0.2">
      <c r="A27" s="306">
        <v>27</v>
      </c>
      <c r="B27" s="307" t="s">
        <v>244</v>
      </c>
      <c r="C27" s="308"/>
      <c r="D27" s="113">
        <v>2.7704167670440856</v>
      </c>
      <c r="E27" s="115">
        <v>115</v>
      </c>
      <c r="F27" s="114">
        <v>70</v>
      </c>
      <c r="G27" s="114">
        <v>87</v>
      </c>
      <c r="H27" s="114">
        <v>86</v>
      </c>
      <c r="I27" s="140">
        <v>104</v>
      </c>
      <c r="J27" s="115">
        <v>11</v>
      </c>
      <c r="K27" s="116">
        <v>10.576923076923077</v>
      </c>
    </row>
    <row r="28" spans="1:11" ht="14.1" customHeight="1" x14ac:dyDescent="0.2">
      <c r="A28" s="306">
        <v>28</v>
      </c>
      <c r="B28" s="307" t="s">
        <v>245</v>
      </c>
      <c r="C28" s="308"/>
      <c r="D28" s="113">
        <v>0.12045290291496025</v>
      </c>
      <c r="E28" s="115">
        <v>5</v>
      </c>
      <c r="F28" s="114">
        <v>6</v>
      </c>
      <c r="G28" s="114">
        <v>16</v>
      </c>
      <c r="H28" s="114">
        <v>3</v>
      </c>
      <c r="I28" s="140">
        <v>13</v>
      </c>
      <c r="J28" s="115">
        <v>-8</v>
      </c>
      <c r="K28" s="116">
        <v>-61.53846153846154</v>
      </c>
    </row>
    <row r="29" spans="1:11" ht="14.1" customHeight="1" x14ac:dyDescent="0.2">
      <c r="A29" s="306">
        <v>29</v>
      </c>
      <c r="B29" s="307" t="s">
        <v>246</v>
      </c>
      <c r="C29" s="308"/>
      <c r="D29" s="113">
        <v>2.0958805107203085</v>
      </c>
      <c r="E29" s="115">
        <v>87</v>
      </c>
      <c r="F29" s="114">
        <v>131</v>
      </c>
      <c r="G29" s="114">
        <v>81</v>
      </c>
      <c r="H29" s="114">
        <v>140</v>
      </c>
      <c r="I29" s="140">
        <v>113</v>
      </c>
      <c r="J29" s="115">
        <v>-26</v>
      </c>
      <c r="K29" s="116">
        <v>-23.008849557522122</v>
      </c>
    </row>
    <row r="30" spans="1:11" ht="14.1" customHeight="1" x14ac:dyDescent="0.2">
      <c r="A30" s="306" t="s">
        <v>247</v>
      </c>
      <c r="B30" s="307" t="s">
        <v>248</v>
      </c>
      <c r="C30" s="308"/>
      <c r="D30" s="113">
        <v>0.31317754757889665</v>
      </c>
      <c r="E30" s="115">
        <v>13</v>
      </c>
      <c r="F30" s="114" t="s">
        <v>513</v>
      </c>
      <c r="G30" s="114" t="s">
        <v>513</v>
      </c>
      <c r="H30" s="114">
        <v>31</v>
      </c>
      <c r="I30" s="140">
        <v>18</v>
      </c>
      <c r="J30" s="115">
        <v>-5</v>
      </c>
      <c r="K30" s="116">
        <v>-27.777777777777779</v>
      </c>
    </row>
    <row r="31" spans="1:11" ht="14.1" customHeight="1" x14ac:dyDescent="0.2">
      <c r="A31" s="306" t="s">
        <v>249</v>
      </c>
      <c r="B31" s="307" t="s">
        <v>250</v>
      </c>
      <c r="C31" s="308"/>
      <c r="D31" s="113">
        <v>1.7827029631414117</v>
      </c>
      <c r="E31" s="115">
        <v>74</v>
      </c>
      <c r="F31" s="114">
        <v>102</v>
      </c>
      <c r="G31" s="114">
        <v>61</v>
      </c>
      <c r="H31" s="114">
        <v>109</v>
      </c>
      <c r="I31" s="140">
        <v>95</v>
      </c>
      <c r="J31" s="115">
        <v>-21</v>
      </c>
      <c r="K31" s="116">
        <v>-22.105263157894736</v>
      </c>
    </row>
    <row r="32" spans="1:11" ht="14.1" customHeight="1" x14ac:dyDescent="0.2">
      <c r="A32" s="306">
        <v>31</v>
      </c>
      <c r="B32" s="307" t="s">
        <v>251</v>
      </c>
      <c r="C32" s="308"/>
      <c r="D32" s="113">
        <v>0.50590219224283306</v>
      </c>
      <c r="E32" s="115">
        <v>21</v>
      </c>
      <c r="F32" s="114">
        <v>20</v>
      </c>
      <c r="G32" s="114">
        <v>25</v>
      </c>
      <c r="H32" s="114">
        <v>24</v>
      </c>
      <c r="I32" s="140">
        <v>18</v>
      </c>
      <c r="J32" s="115">
        <v>3</v>
      </c>
      <c r="K32" s="116">
        <v>16.666666666666668</v>
      </c>
    </row>
    <row r="33" spans="1:11" ht="14.1" customHeight="1" x14ac:dyDescent="0.2">
      <c r="A33" s="306">
        <v>32</v>
      </c>
      <c r="B33" s="307" t="s">
        <v>252</v>
      </c>
      <c r="C33" s="308"/>
      <c r="D33" s="113">
        <v>5.1312936641773064</v>
      </c>
      <c r="E33" s="115">
        <v>213</v>
      </c>
      <c r="F33" s="114">
        <v>165</v>
      </c>
      <c r="G33" s="114">
        <v>229</v>
      </c>
      <c r="H33" s="114">
        <v>193</v>
      </c>
      <c r="I33" s="140">
        <v>218</v>
      </c>
      <c r="J33" s="115">
        <v>-5</v>
      </c>
      <c r="K33" s="116">
        <v>-2.2935779816513762</v>
      </c>
    </row>
    <row r="34" spans="1:11" ht="14.1" customHeight="1" x14ac:dyDescent="0.2">
      <c r="A34" s="306">
        <v>33</v>
      </c>
      <c r="B34" s="307" t="s">
        <v>253</v>
      </c>
      <c r="C34" s="308"/>
      <c r="D34" s="113">
        <v>1.2045290291496025</v>
      </c>
      <c r="E34" s="115">
        <v>50</v>
      </c>
      <c r="F34" s="114">
        <v>47</v>
      </c>
      <c r="G34" s="114">
        <v>71</v>
      </c>
      <c r="H34" s="114">
        <v>47</v>
      </c>
      <c r="I34" s="140">
        <v>43</v>
      </c>
      <c r="J34" s="115">
        <v>7</v>
      </c>
      <c r="K34" s="116">
        <v>16.279069767441861</v>
      </c>
    </row>
    <row r="35" spans="1:11" ht="14.1" customHeight="1" x14ac:dyDescent="0.2">
      <c r="A35" s="306">
        <v>34</v>
      </c>
      <c r="B35" s="307" t="s">
        <v>254</v>
      </c>
      <c r="C35" s="308"/>
      <c r="D35" s="113">
        <v>1.6622500602264514</v>
      </c>
      <c r="E35" s="115">
        <v>69</v>
      </c>
      <c r="F35" s="114">
        <v>62</v>
      </c>
      <c r="G35" s="114">
        <v>87</v>
      </c>
      <c r="H35" s="114">
        <v>75</v>
      </c>
      <c r="I35" s="140">
        <v>89</v>
      </c>
      <c r="J35" s="115">
        <v>-20</v>
      </c>
      <c r="K35" s="116">
        <v>-22.471910112359552</v>
      </c>
    </row>
    <row r="36" spans="1:11" ht="14.1" customHeight="1" x14ac:dyDescent="0.2">
      <c r="A36" s="306">
        <v>41</v>
      </c>
      <c r="B36" s="307" t="s">
        <v>255</v>
      </c>
      <c r="C36" s="308"/>
      <c r="D36" s="113">
        <v>0.81907973982172966</v>
      </c>
      <c r="E36" s="115">
        <v>34</v>
      </c>
      <c r="F36" s="114">
        <v>30</v>
      </c>
      <c r="G36" s="114">
        <v>33</v>
      </c>
      <c r="H36" s="114">
        <v>26</v>
      </c>
      <c r="I36" s="140">
        <v>20</v>
      </c>
      <c r="J36" s="115">
        <v>14</v>
      </c>
      <c r="K36" s="116">
        <v>70</v>
      </c>
    </row>
    <row r="37" spans="1:11" ht="14.1" customHeight="1" x14ac:dyDescent="0.2">
      <c r="A37" s="306">
        <v>42</v>
      </c>
      <c r="B37" s="307" t="s">
        <v>256</v>
      </c>
      <c r="C37" s="308"/>
      <c r="D37" s="113" t="s">
        <v>513</v>
      </c>
      <c r="E37" s="115" t="s">
        <v>513</v>
      </c>
      <c r="F37" s="114" t="s">
        <v>513</v>
      </c>
      <c r="G37" s="114">
        <v>7</v>
      </c>
      <c r="H37" s="114">
        <v>6</v>
      </c>
      <c r="I37" s="140" t="s">
        <v>513</v>
      </c>
      <c r="J37" s="115" t="s">
        <v>513</v>
      </c>
      <c r="K37" s="116" t="s">
        <v>513</v>
      </c>
    </row>
    <row r="38" spans="1:11" ht="14.1" customHeight="1" x14ac:dyDescent="0.2">
      <c r="A38" s="306">
        <v>43</v>
      </c>
      <c r="B38" s="307" t="s">
        <v>257</v>
      </c>
      <c r="C38" s="308"/>
      <c r="D38" s="113">
        <v>3.5172247651168393</v>
      </c>
      <c r="E38" s="115">
        <v>146</v>
      </c>
      <c r="F38" s="114">
        <v>85</v>
      </c>
      <c r="G38" s="114">
        <v>114</v>
      </c>
      <c r="H38" s="114">
        <v>74</v>
      </c>
      <c r="I38" s="140">
        <v>80</v>
      </c>
      <c r="J38" s="115">
        <v>66</v>
      </c>
      <c r="K38" s="116">
        <v>82.5</v>
      </c>
    </row>
    <row r="39" spans="1:11" ht="14.1" customHeight="1" x14ac:dyDescent="0.2">
      <c r="A39" s="306">
        <v>51</v>
      </c>
      <c r="B39" s="307" t="s">
        <v>258</v>
      </c>
      <c r="C39" s="308"/>
      <c r="D39" s="113">
        <v>7.4680799807275351</v>
      </c>
      <c r="E39" s="115">
        <v>310</v>
      </c>
      <c r="F39" s="114">
        <v>472</v>
      </c>
      <c r="G39" s="114">
        <v>628</v>
      </c>
      <c r="H39" s="114">
        <v>701</v>
      </c>
      <c r="I39" s="140">
        <v>373</v>
      </c>
      <c r="J39" s="115">
        <v>-63</v>
      </c>
      <c r="K39" s="116">
        <v>-16.890080428954423</v>
      </c>
    </row>
    <row r="40" spans="1:11" ht="14.1" customHeight="1" x14ac:dyDescent="0.2">
      <c r="A40" s="306" t="s">
        <v>259</v>
      </c>
      <c r="B40" s="307" t="s">
        <v>260</v>
      </c>
      <c r="C40" s="308"/>
      <c r="D40" s="113">
        <v>7.0103589496506862</v>
      </c>
      <c r="E40" s="115">
        <v>291</v>
      </c>
      <c r="F40" s="114">
        <v>461</v>
      </c>
      <c r="G40" s="114">
        <v>598</v>
      </c>
      <c r="H40" s="114">
        <v>669</v>
      </c>
      <c r="I40" s="140">
        <v>343</v>
      </c>
      <c r="J40" s="115">
        <v>-52</v>
      </c>
      <c r="K40" s="116">
        <v>-15.160349854227405</v>
      </c>
    </row>
    <row r="41" spans="1:11" ht="14.1" customHeight="1" x14ac:dyDescent="0.2">
      <c r="A41" s="306"/>
      <c r="B41" s="307" t="s">
        <v>261</v>
      </c>
      <c r="C41" s="308"/>
      <c r="D41" s="113">
        <v>5.9021922428330527</v>
      </c>
      <c r="E41" s="115">
        <v>245</v>
      </c>
      <c r="F41" s="114">
        <v>411</v>
      </c>
      <c r="G41" s="114">
        <v>443</v>
      </c>
      <c r="H41" s="114">
        <v>613</v>
      </c>
      <c r="I41" s="140">
        <v>300</v>
      </c>
      <c r="J41" s="115">
        <v>-55</v>
      </c>
      <c r="K41" s="116">
        <v>-18.333333333333332</v>
      </c>
    </row>
    <row r="42" spans="1:11" ht="14.1" customHeight="1" x14ac:dyDescent="0.2">
      <c r="A42" s="306">
        <v>52</v>
      </c>
      <c r="B42" s="307" t="s">
        <v>262</v>
      </c>
      <c r="C42" s="308"/>
      <c r="D42" s="113">
        <v>2.0717899301373164</v>
      </c>
      <c r="E42" s="115">
        <v>86</v>
      </c>
      <c r="F42" s="114">
        <v>89</v>
      </c>
      <c r="G42" s="114">
        <v>130</v>
      </c>
      <c r="H42" s="114">
        <v>112</v>
      </c>
      <c r="I42" s="140">
        <v>138</v>
      </c>
      <c r="J42" s="115">
        <v>-52</v>
      </c>
      <c r="K42" s="116">
        <v>-37.681159420289852</v>
      </c>
    </row>
    <row r="43" spans="1:11" ht="14.1" customHeight="1" x14ac:dyDescent="0.2">
      <c r="A43" s="306" t="s">
        <v>263</v>
      </c>
      <c r="B43" s="307" t="s">
        <v>264</v>
      </c>
      <c r="C43" s="308"/>
      <c r="D43" s="113">
        <v>1.8067935437244038</v>
      </c>
      <c r="E43" s="115">
        <v>75</v>
      </c>
      <c r="F43" s="114">
        <v>76</v>
      </c>
      <c r="G43" s="114">
        <v>121</v>
      </c>
      <c r="H43" s="114">
        <v>108</v>
      </c>
      <c r="I43" s="140">
        <v>137</v>
      </c>
      <c r="J43" s="115">
        <v>-62</v>
      </c>
      <c r="K43" s="116">
        <v>-45.255474452554743</v>
      </c>
    </row>
    <row r="44" spans="1:11" ht="14.1" customHeight="1" x14ac:dyDescent="0.2">
      <c r="A44" s="306">
        <v>53</v>
      </c>
      <c r="B44" s="307" t="s">
        <v>265</v>
      </c>
      <c r="C44" s="308"/>
      <c r="D44" s="113">
        <v>1.4213442543965309</v>
      </c>
      <c r="E44" s="115">
        <v>59</v>
      </c>
      <c r="F44" s="114">
        <v>17</v>
      </c>
      <c r="G44" s="114">
        <v>14</v>
      </c>
      <c r="H44" s="114">
        <v>22</v>
      </c>
      <c r="I44" s="140">
        <v>29</v>
      </c>
      <c r="J44" s="115">
        <v>30</v>
      </c>
      <c r="K44" s="116">
        <v>103.44827586206897</v>
      </c>
    </row>
    <row r="45" spans="1:11" ht="14.1" customHeight="1" x14ac:dyDescent="0.2">
      <c r="A45" s="306" t="s">
        <v>266</v>
      </c>
      <c r="B45" s="307" t="s">
        <v>267</v>
      </c>
      <c r="C45" s="308"/>
      <c r="D45" s="113">
        <v>1.3490725126475549</v>
      </c>
      <c r="E45" s="115">
        <v>56</v>
      </c>
      <c r="F45" s="114">
        <v>15</v>
      </c>
      <c r="G45" s="114">
        <v>13</v>
      </c>
      <c r="H45" s="114">
        <v>19</v>
      </c>
      <c r="I45" s="140">
        <v>25</v>
      </c>
      <c r="J45" s="115">
        <v>31</v>
      </c>
      <c r="K45" s="116">
        <v>124</v>
      </c>
    </row>
    <row r="46" spans="1:11" ht="14.1" customHeight="1" x14ac:dyDescent="0.2">
      <c r="A46" s="306">
        <v>54</v>
      </c>
      <c r="B46" s="307" t="s">
        <v>268</v>
      </c>
      <c r="C46" s="308"/>
      <c r="D46" s="113">
        <v>3.5413153456998314</v>
      </c>
      <c r="E46" s="115">
        <v>147</v>
      </c>
      <c r="F46" s="114">
        <v>135</v>
      </c>
      <c r="G46" s="114">
        <v>198</v>
      </c>
      <c r="H46" s="114">
        <v>173</v>
      </c>
      <c r="I46" s="140">
        <v>197</v>
      </c>
      <c r="J46" s="115">
        <v>-50</v>
      </c>
      <c r="K46" s="116">
        <v>-25.380710659898476</v>
      </c>
    </row>
    <row r="47" spans="1:11" ht="14.1" customHeight="1" x14ac:dyDescent="0.2">
      <c r="A47" s="306">
        <v>61</v>
      </c>
      <c r="B47" s="307" t="s">
        <v>269</v>
      </c>
      <c r="C47" s="308"/>
      <c r="D47" s="113">
        <v>1.9754276078053481</v>
      </c>
      <c r="E47" s="115">
        <v>82</v>
      </c>
      <c r="F47" s="114">
        <v>71</v>
      </c>
      <c r="G47" s="114">
        <v>130</v>
      </c>
      <c r="H47" s="114">
        <v>93</v>
      </c>
      <c r="I47" s="140">
        <v>100</v>
      </c>
      <c r="J47" s="115">
        <v>-18</v>
      </c>
      <c r="K47" s="116">
        <v>-18</v>
      </c>
    </row>
    <row r="48" spans="1:11" ht="14.1" customHeight="1" x14ac:dyDescent="0.2">
      <c r="A48" s="306">
        <v>62</v>
      </c>
      <c r="B48" s="307" t="s">
        <v>270</v>
      </c>
      <c r="C48" s="308"/>
      <c r="D48" s="113">
        <v>7.3717176583955677</v>
      </c>
      <c r="E48" s="115">
        <v>306</v>
      </c>
      <c r="F48" s="114">
        <v>385</v>
      </c>
      <c r="G48" s="114">
        <v>445</v>
      </c>
      <c r="H48" s="114">
        <v>301</v>
      </c>
      <c r="I48" s="140">
        <v>326</v>
      </c>
      <c r="J48" s="115">
        <v>-20</v>
      </c>
      <c r="K48" s="116">
        <v>-6.1349693251533743</v>
      </c>
    </row>
    <row r="49" spans="1:11" ht="14.1" customHeight="1" x14ac:dyDescent="0.2">
      <c r="A49" s="306">
        <v>63</v>
      </c>
      <c r="B49" s="307" t="s">
        <v>271</v>
      </c>
      <c r="C49" s="308"/>
      <c r="D49" s="113">
        <v>4.4326668272705376</v>
      </c>
      <c r="E49" s="115">
        <v>184</v>
      </c>
      <c r="F49" s="114">
        <v>230</v>
      </c>
      <c r="G49" s="114">
        <v>239</v>
      </c>
      <c r="H49" s="114">
        <v>187</v>
      </c>
      <c r="I49" s="140">
        <v>188</v>
      </c>
      <c r="J49" s="115">
        <v>-4</v>
      </c>
      <c r="K49" s="116">
        <v>-2.1276595744680851</v>
      </c>
    </row>
    <row r="50" spans="1:11" ht="14.1" customHeight="1" x14ac:dyDescent="0.2">
      <c r="A50" s="306" t="s">
        <v>272</v>
      </c>
      <c r="B50" s="307" t="s">
        <v>273</v>
      </c>
      <c r="C50" s="308"/>
      <c r="D50" s="113">
        <v>0.38544928932787281</v>
      </c>
      <c r="E50" s="115">
        <v>16</v>
      </c>
      <c r="F50" s="114">
        <v>22</v>
      </c>
      <c r="G50" s="114">
        <v>23</v>
      </c>
      <c r="H50" s="114">
        <v>11</v>
      </c>
      <c r="I50" s="140">
        <v>20</v>
      </c>
      <c r="J50" s="115">
        <v>-4</v>
      </c>
      <c r="K50" s="116">
        <v>-20</v>
      </c>
    </row>
    <row r="51" spans="1:11" ht="14.1" customHeight="1" x14ac:dyDescent="0.2">
      <c r="A51" s="306" t="s">
        <v>274</v>
      </c>
      <c r="B51" s="307" t="s">
        <v>275</v>
      </c>
      <c r="C51" s="308"/>
      <c r="D51" s="113">
        <v>3.9508552156106962</v>
      </c>
      <c r="E51" s="115">
        <v>164</v>
      </c>
      <c r="F51" s="114">
        <v>199</v>
      </c>
      <c r="G51" s="114">
        <v>178</v>
      </c>
      <c r="H51" s="114">
        <v>172</v>
      </c>
      <c r="I51" s="140">
        <v>159</v>
      </c>
      <c r="J51" s="115">
        <v>5</v>
      </c>
      <c r="K51" s="116">
        <v>3.1446540880503147</v>
      </c>
    </row>
    <row r="52" spans="1:11" ht="14.1" customHeight="1" x14ac:dyDescent="0.2">
      <c r="A52" s="306">
        <v>71</v>
      </c>
      <c r="B52" s="307" t="s">
        <v>276</v>
      </c>
      <c r="C52" s="308"/>
      <c r="D52" s="113">
        <v>9.2989641050349316</v>
      </c>
      <c r="E52" s="115">
        <v>386</v>
      </c>
      <c r="F52" s="114">
        <v>297</v>
      </c>
      <c r="G52" s="114">
        <v>487</v>
      </c>
      <c r="H52" s="114">
        <v>308</v>
      </c>
      <c r="I52" s="140">
        <v>441</v>
      </c>
      <c r="J52" s="115">
        <v>-55</v>
      </c>
      <c r="K52" s="116">
        <v>-12.471655328798185</v>
      </c>
    </row>
    <row r="53" spans="1:11" ht="14.1" customHeight="1" x14ac:dyDescent="0.2">
      <c r="A53" s="306" t="s">
        <v>277</v>
      </c>
      <c r="B53" s="307" t="s">
        <v>278</v>
      </c>
      <c r="C53" s="308"/>
      <c r="D53" s="113">
        <v>3.6617682486147918</v>
      </c>
      <c r="E53" s="115">
        <v>152</v>
      </c>
      <c r="F53" s="114">
        <v>113</v>
      </c>
      <c r="G53" s="114">
        <v>191</v>
      </c>
      <c r="H53" s="114">
        <v>107</v>
      </c>
      <c r="I53" s="140">
        <v>161</v>
      </c>
      <c r="J53" s="115">
        <v>-9</v>
      </c>
      <c r="K53" s="116">
        <v>-5.5900621118012426</v>
      </c>
    </row>
    <row r="54" spans="1:11" ht="14.1" customHeight="1" x14ac:dyDescent="0.2">
      <c r="A54" s="306" t="s">
        <v>279</v>
      </c>
      <c r="B54" s="307" t="s">
        <v>280</v>
      </c>
      <c r="C54" s="308"/>
      <c r="D54" s="113">
        <v>4.6253914719344733</v>
      </c>
      <c r="E54" s="115">
        <v>192</v>
      </c>
      <c r="F54" s="114">
        <v>148</v>
      </c>
      <c r="G54" s="114">
        <v>258</v>
      </c>
      <c r="H54" s="114">
        <v>175</v>
      </c>
      <c r="I54" s="140">
        <v>246</v>
      </c>
      <c r="J54" s="115">
        <v>-54</v>
      </c>
      <c r="K54" s="116">
        <v>-21.951219512195124</v>
      </c>
    </row>
    <row r="55" spans="1:11" ht="14.1" customHeight="1" x14ac:dyDescent="0.2">
      <c r="A55" s="306">
        <v>72</v>
      </c>
      <c r="B55" s="307" t="s">
        <v>281</v>
      </c>
      <c r="C55" s="308"/>
      <c r="D55" s="113">
        <v>1.7586123825584197</v>
      </c>
      <c r="E55" s="115">
        <v>73</v>
      </c>
      <c r="F55" s="114">
        <v>62</v>
      </c>
      <c r="G55" s="114">
        <v>188</v>
      </c>
      <c r="H55" s="114">
        <v>96</v>
      </c>
      <c r="I55" s="140">
        <v>79</v>
      </c>
      <c r="J55" s="115">
        <v>-6</v>
      </c>
      <c r="K55" s="116">
        <v>-7.5949367088607591</v>
      </c>
    </row>
    <row r="56" spans="1:11" ht="14.1" customHeight="1" x14ac:dyDescent="0.2">
      <c r="A56" s="306" t="s">
        <v>282</v>
      </c>
      <c r="B56" s="307" t="s">
        <v>283</v>
      </c>
      <c r="C56" s="308"/>
      <c r="D56" s="113">
        <v>0.72271741748976148</v>
      </c>
      <c r="E56" s="115">
        <v>30</v>
      </c>
      <c r="F56" s="114">
        <v>24</v>
      </c>
      <c r="G56" s="114">
        <v>115</v>
      </c>
      <c r="H56" s="114">
        <v>61</v>
      </c>
      <c r="I56" s="140">
        <v>28</v>
      </c>
      <c r="J56" s="115">
        <v>2</v>
      </c>
      <c r="K56" s="116">
        <v>7.1428571428571432</v>
      </c>
    </row>
    <row r="57" spans="1:11" ht="14.1" customHeight="1" x14ac:dyDescent="0.2">
      <c r="A57" s="306" t="s">
        <v>284</v>
      </c>
      <c r="B57" s="307" t="s">
        <v>285</v>
      </c>
      <c r="C57" s="308"/>
      <c r="D57" s="113">
        <v>0.81907973982172966</v>
      </c>
      <c r="E57" s="115">
        <v>34</v>
      </c>
      <c r="F57" s="114">
        <v>21</v>
      </c>
      <c r="G57" s="114">
        <v>27</v>
      </c>
      <c r="H57" s="114">
        <v>27</v>
      </c>
      <c r="I57" s="140">
        <v>36</v>
      </c>
      <c r="J57" s="115">
        <v>-2</v>
      </c>
      <c r="K57" s="116">
        <v>-5.5555555555555554</v>
      </c>
    </row>
    <row r="58" spans="1:11" ht="14.1" customHeight="1" x14ac:dyDescent="0.2">
      <c r="A58" s="306">
        <v>73</v>
      </c>
      <c r="B58" s="307" t="s">
        <v>286</v>
      </c>
      <c r="C58" s="308"/>
      <c r="D58" s="113">
        <v>3.3245001204529028</v>
      </c>
      <c r="E58" s="115">
        <v>138</v>
      </c>
      <c r="F58" s="114">
        <v>81</v>
      </c>
      <c r="G58" s="114">
        <v>164</v>
      </c>
      <c r="H58" s="114">
        <v>68</v>
      </c>
      <c r="I58" s="140">
        <v>85</v>
      </c>
      <c r="J58" s="115">
        <v>53</v>
      </c>
      <c r="K58" s="116">
        <v>62.352941176470587</v>
      </c>
    </row>
    <row r="59" spans="1:11" ht="14.1" customHeight="1" x14ac:dyDescent="0.2">
      <c r="A59" s="306" t="s">
        <v>287</v>
      </c>
      <c r="B59" s="307" t="s">
        <v>288</v>
      </c>
      <c r="C59" s="308"/>
      <c r="D59" s="113">
        <v>1.7827029631414117</v>
      </c>
      <c r="E59" s="115">
        <v>74</v>
      </c>
      <c r="F59" s="114">
        <v>64</v>
      </c>
      <c r="G59" s="114">
        <v>127</v>
      </c>
      <c r="H59" s="114">
        <v>50</v>
      </c>
      <c r="I59" s="140">
        <v>61</v>
      </c>
      <c r="J59" s="115">
        <v>13</v>
      </c>
      <c r="K59" s="116">
        <v>21.311475409836067</v>
      </c>
    </row>
    <row r="60" spans="1:11" ht="14.1" customHeight="1" x14ac:dyDescent="0.2">
      <c r="A60" s="306">
        <v>81</v>
      </c>
      <c r="B60" s="307" t="s">
        <v>289</v>
      </c>
      <c r="C60" s="308"/>
      <c r="D60" s="113">
        <v>7.0826306913996628</v>
      </c>
      <c r="E60" s="115">
        <v>294</v>
      </c>
      <c r="F60" s="114">
        <v>343</v>
      </c>
      <c r="G60" s="114">
        <v>363</v>
      </c>
      <c r="H60" s="114">
        <v>232</v>
      </c>
      <c r="I60" s="140">
        <v>275</v>
      </c>
      <c r="J60" s="115">
        <v>19</v>
      </c>
      <c r="K60" s="116">
        <v>6.9090909090909092</v>
      </c>
    </row>
    <row r="61" spans="1:11" ht="14.1" customHeight="1" x14ac:dyDescent="0.2">
      <c r="A61" s="306" t="s">
        <v>290</v>
      </c>
      <c r="B61" s="307" t="s">
        <v>291</v>
      </c>
      <c r="C61" s="308"/>
      <c r="D61" s="113">
        <v>2.2163334136352688</v>
      </c>
      <c r="E61" s="115">
        <v>92</v>
      </c>
      <c r="F61" s="114">
        <v>69</v>
      </c>
      <c r="G61" s="114">
        <v>162</v>
      </c>
      <c r="H61" s="114">
        <v>56</v>
      </c>
      <c r="I61" s="140">
        <v>79</v>
      </c>
      <c r="J61" s="115">
        <v>13</v>
      </c>
      <c r="K61" s="116">
        <v>16.455696202531644</v>
      </c>
    </row>
    <row r="62" spans="1:11" ht="14.1" customHeight="1" x14ac:dyDescent="0.2">
      <c r="A62" s="306" t="s">
        <v>292</v>
      </c>
      <c r="B62" s="307" t="s">
        <v>293</v>
      </c>
      <c r="C62" s="308"/>
      <c r="D62" s="113">
        <v>2.4090580582992049</v>
      </c>
      <c r="E62" s="115">
        <v>100</v>
      </c>
      <c r="F62" s="114">
        <v>191</v>
      </c>
      <c r="G62" s="114">
        <v>117</v>
      </c>
      <c r="H62" s="114">
        <v>110</v>
      </c>
      <c r="I62" s="140">
        <v>88</v>
      </c>
      <c r="J62" s="115">
        <v>12</v>
      </c>
      <c r="K62" s="116">
        <v>13.636363636363637</v>
      </c>
    </row>
    <row r="63" spans="1:11" ht="14.1" customHeight="1" x14ac:dyDescent="0.2">
      <c r="A63" s="306"/>
      <c r="B63" s="307" t="s">
        <v>294</v>
      </c>
      <c r="C63" s="308"/>
      <c r="D63" s="113">
        <v>2.0476993495543243</v>
      </c>
      <c r="E63" s="115">
        <v>85</v>
      </c>
      <c r="F63" s="114">
        <v>130</v>
      </c>
      <c r="G63" s="114">
        <v>94</v>
      </c>
      <c r="H63" s="114">
        <v>101</v>
      </c>
      <c r="I63" s="140">
        <v>68</v>
      </c>
      <c r="J63" s="115">
        <v>17</v>
      </c>
      <c r="K63" s="116">
        <v>25</v>
      </c>
    </row>
    <row r="64" spans="1:11" ht="14.1" customHeight="1" x14ac:dyDescent="0.2">
      <c r="A64" s="306" t="s">
        <v>295</v>
      </c>
      <c r="B64" s="307" t="s">
        <v>296</v>
      </c>
      <c r="C64" s="308"/>
      <c r="D64" s="113">
        <v>1.469525415562515</v>
      </c>
      <c r="E64" s="115">
        <v>61</v>
      </c>
      <c r="F64" s="114">
        <v>39</v>
      </c>
      <c r="G64" s="114">
        <v>42</v>
      </c>
      <c r="H64" s="114">
        <v>32</v>
      </c>
      <c r="I64" s="140">
        <v>46</v>
      </c>
      <c r="J64" s="115">
        <v>15</v>
      </c>
      <c r="K64" s="116">
        <v>32.608695652173914</v>
      </c>
    </row>
    <row r="65" spans="1:11" ht="14.1" customHeight="1" x14ac:dyDescent="0.2">
      <c r="A65" s="306" t="s">
        <v>297</v>
      </c>
      <c r="B65" s="307" t="s">
        <v>298</v>
      </c>
      <c r="C65" s="308"/>
      <c r="D65" s="113">
        <v>0.36135870874488074</v>
      </c>
      <c r="E65" s="115">
        <v>15</v>
      </c>
      <c r="F65" s="114">
        <v>22</v>
      </c>
      <c r="G65" s="114">
        <v>9</v>
      </c>
      <c r="H65" s="114">
        <v>16</v>
      </c>
      <c r="I65" s="140">
        <v>29</v>
      </c>
      <c r="J65" s="115">
        <v>-14</v>
      </c>
      <c r="K65" s="116">
        <v>-48.275862068965516</v>
      </c>
    </row>
    <row r="66" spans="1:11" ht="14.1" customHeight="1" x14ac:dyDescent="0.2">
      <c r="A66" s="306">
        <v>82</v>
      </c>
      <c r="B66" s="307" t="s">
        <v>299</v>
      </c>
      <c r="C66" s="308"/>
      <c r="D66" s="113">
        <v>3.6376776680317997</v>
      </c>
      <c r="E66" s="115">
        <v>151</v>
      </c>
      <c r="F66" s="114">
        <v>205</v>
      </c>
      <c r="G66" s="114">
        <v>252</v>
      </c>
      <c r="H66" s="114">
        <v>170</v>
      </c>
      <c r="I66" s="140">
        <v>169</v>
      </c>
      <c r="J66" s="115">
        <v>-18</v>
      </c>
      <c r="K66" s="116">
        <v>-10.650887573964496</v>
      </c>
    </row>
    <row r="67" spans="1:11" ht="14.1" customHeight="1" x14ac:dyDescent="0.2">
      <c r="A67" s="306" t="s">
        <v>300</v>
      </c>
      <c r="B67" s="307" t="s">
        <v>301</v>
      </c>
      <c r="C67" s="308"/>
      <c r="D67" s="113">
        <v>1.9995181883883402</v>
      </c>
      <c r="E67" s="115">
        <v>83</v>
      </c>
      <c r="F67" s="114">
        <v>159</v>
      </c>
      <c r="G67" s="114">
        <v>145</v>
      </c>
      <c r="H67" s="114">
        <v>111</v>
      </c>
      <c r="I67" s="140">
        <v>106</v>
      </c>
      <c r="J67" s="115">
        <v>-23</v>
      </c>
      <c r="K67" s="116">
        <v>-21.69811320754717</v>
      </c>
    </row>
    <row r="68" spans="1:11" ht="14.1" customHeight="1" x14ac:dyDescent="0.2">
      <c r="A68" s="306" t="s">
        <v>302</v>
      </c>
      <c r="B68" s="307" t="s">
        <v>303</v>
      </c>
      <c r="C68" s="308"/>
      <c r="D68" s="113">
        <v>1.0358949650686582</v>
      </c>
      <c r="E68" s="115">
        <v>43</v>
      </c>
      <c r="F68" s="114">
        <v>24</v>
      </c>
      <c r="G68" s="114">
        <v>73</v>
      </c>
      <c r="H68" s="114">
        <v>46</v>
      </c>
      <c r="I68" s="140">
        <v>36</v>
      </c>
      <c r="J68" s="115">
        <v>7</v>
      </c>
      <c r="K68" s="116">
        <v>19.444444444444443</v>
      </c>
    </row>
    <row r="69" spans="1:11" ht="14.1" customHeight="1" x14ac:dyDescent="0.2">
      <c r="A69" s="306">
        <v>83</v>
      </c>
      <c r="B69" s="307" t="s">
        <v>304</v>
      </c>
      <c r="C69" s="308"/>
      <c r="D69" s="113">
        <v>4.6253914719344733</v>
      </c>
      <c r="E69" s="115">
        <v>192</v>
      </c>
      <c r="F69" s="114">
        <v>241</v>
      </c>
      <c r="G69" s="114">
        <v>468</v>
      </c>
      <c r="H69" s="114">
        <v>147</v>
      </c>
      <c r="I69" s="140">
        <v>232</v>
      </c>
      <c r="J69" s="115">
        <v>-40</v>
      </c>
      <c r="K69" s="116">
        <v>-17.241379310344829</v>
      </c>
    </row>
    <row r="70" spans="1:11" ht="14.1" customHeight="1" x14ac:dyDescent="0.2">
      <c r="A70" s="306" t="s">
        <v>305</v>
      </c>
      <c r="B70" s="307" t="s">
        <v>306</v>
      </c>
      <c r="C70" s="308"/>
      <c r="D70" s="113">
        <v>3.6376776680317997</v>
      </c>
      <c r="E70" s="115">
        <v>151</v>
      </c>
      <c r="F70" s="114">
        <v>193</v>
      </c>
      <c r="G70" s="114">
        <v>385</v>
      </c>
      <c r="H70" s="114">
        <v>112</v>
      </c>
      <c r="I70" s="140">
        <v>181</v>
      </c>
      <c r="J70" s="115">
        <v>-30</v>
      </c>
      <c r="K70" s="116">
        <v>-16.574585635359117</v>
      </c>
    </row>
    <row r="71" spans="1:11" ht="14.1" customHeight="1" x14ac:dyDescent="0.2">
      <c r="A71" s="306"/>
      <c r="B71" s="307" t="s">
        <v>307</v>
      </c>
      <c r="C71" s="308"/>
      <c r="D71" s="113">
        <v>2.0236087689713322</v>
      </c>
      <c r="E71" s="115">
        <v>84</v>
      </c>
      <c r="F71" s="114">
        <v>97</v>
      </c>
      <c r="G71" s="114">
        <v>218</v>
      </c>
      <c r="H71" s="114">
        <v>68</v>
      </c>
      <c r="I71" s="140">
        <v>105</v>
      </c>
      <c r="J71" s="115">
        <v>-21</v>
      </c>
      <c r="K71" s="116">
        <v>-20</v>
      </c>
    </row>
    <row r="72" spans="1:11" ht="14.1" customHeight="1" x14ac:dyDescent="0.2">
      <c r="A72" s="306">
        <v>84</v>
      </c>
      <c r="B72" s="307" t="s">
        <v>308</v>
      </c>
      <c r="C72" s="308"/>
      <c r="D72" s="113">
        <v>1.8067935437244038</v>
      </c>
      <c r="E72" s="115">
        <v>75</v>
      </c>
      <c r="F72" s="114">
        <v>57</v>
      </c>
      <c r="G72" s="114">
        <v>161</v>
      </c>
      <c r="H72" s="114">
        <v>55</v>
      </c>
      <c r="I72" s="140">
        <v>71</v>
      </c>
      <c r="J72" s="115">
        <v>4</v>
      </c>
      <c r="K72" s="116">
        <v>5.6338028169014081</v>
      </c>
    </row>
    <row r="73" spans="1:11" ht="14.1" customHeight="1" x14ac:dyDescent="0.2">
      <c r="A73" s="306" t="s">
        <v>309</v>
      </c>
      <c r="B73" s="307" t="s">
        <v>310</v>
      </c>
      <c r="C73" s="308"/>
      <c r="D73" s="113">
        <v>0.52999277282582513</v>
      </c>
      <c r="E73" s="115">
        <v>22</v>
      </c>
      <c r="F73" s="114">
        <v>15</v>
      </c>
      <c r="G73" s="114">
        <v>49</v>
      </c>
      <c r="H73" s="114">
        <v>8</v>
      </c>
      <c r="I73" s="140">
        <v>20</v>
      </c>
      <c r="J73" s="115">
        <v>2</v>
      </c>
      <c r="K73" s="116">
        <v>10</v>
      </c>
    </row>
    <row r="74" spans="1:11" ht="14.1" customHeight="1" x14ac:dyDescent="0.2">
      <c r="A74" s="306" t="s">
        <v>311</v>
      </c>
      <c r="B74" s="307" t="s">
        <v>312</v>
      </c>
      <c r="C74" s="308"/>
      <c r="D74" s="113">
        <v>0.28908696699590458</v>
      </c>
      <c r="E74" s="115">
        <v>12</v>
      </c>
      <c r="F74" s="114">
        <v>6</v>
      </c>
      <c r="G74" s="114">
        <v>25</v>
      </c>
      <c r="H74" s="114">
        <v>5</v>
      </c>
      <c r="I74" s="140">
        <v>13</v>
      </c>
      <c r="J74" s="115">
        <v>-1</v>
      </c>
      <c r="K74" s="116">
        <v>-7.6923076923076925</v>
      </c>
    </row>
    <row r="75" spans="1:11" ht="14.1" customHeight="1" x14ac:dyDescent="0.2">
      <c r="A75" s="306" t="s">
        <v>313</v>
      </c>
      <c r="B75" s="307" t="s">
        <v>314</v>
      </c>
      <c r="C75" s="308"/>
      <c r="D75" s="113">
        <v>0.38544928932787281</v>
      </c>
      <c r="E75" s="115">
        <v>16</v>
      </c>
      <c r="F75" s="114">
        <v>9</v>
      </c>
      <c r="G75" s="114">
        <v>14</v>
      </c>
      <c r="H75" s="114">
        <v>7</v>
      </c>
      <c r="I75" s="140">
        <v>10</v>
      </c>
      <c r="J75" s="115">
        <v>6</v>
      </c>
      <c r="K75" s="116">
        <v>60</v>
      </c>
    </row>
    <row r="76" spans="1:11" ht="14.1" customHeight="1" x14ac:dyDescent="0.2">
      <c r="A76" s="306">
        <v>91</v>
      </c>
      <c r="B76" s="307" t="s">
        <v>315</v>
      </c>
      <c r="C76" s="308"/>
      <c r="D76" s="113">
        <v>0.21681522524692845</v>
      </c>
      <c r="E76" s="115">
        <v>9</v>
      </c>
      <c r="F76" s="114">
        <v>8</v>
      </c>
      <c r="G76" s="114">
        <v>20</v>
      </c>
      <c r="H76" s="114">
        <v>7</v>
      </c>
      <c r="I76" s="140">
        <v>11</v>
      </c>
      <c r="J76" s="115">
        <v>-2</v>
      </c>
      <c r="K76" s="116">
        <v>-18.181818181818183</v>
      </c>
    </row>
    <row r="77" spans="1:11" ht="14.1" customHeight="1" x14ac:dyDescent="0.2">
      <c r="A77" s="306">
        <v>92</v>
      </c>
      <c r="B77" s="307" t="s">
        <v>316</v>
      </c>
      <c r="C77" s="308"/>
      <c r="D77" s="113">
        <v>1.951337027222356</v>
      </c>
      <c r="E77" s="115">
        <v>81</v>
      </c>
      <c r="F77" s="114">
        <v>92</v>
      </c>
      <c r="G77" s="114">
        <v>120</v>
      </c>
      <c r="H77" s="114">
        <v>83</v>
      </c>
      <c r="I77" s="140">
        <v>111</v>
      </c>
      <c r="J77" s="115">
        <v>-30</v>
      </c>
      <c r="K77" s="116">
        <v>-27.027027027027028</v>
      </c>
    </row>
    <row r="78" spans="1:11" ht="14.1" customHeight="1" x14ac:dyDescent="0.2">
      <c r="A78" s="306">
        <v>93</v>
      </c>
      <c r="B78" s="307" t="s">
        <v>317</v>
      </c>
      <c r="C78" s="308"/>
      <c r="D78" s="113">
        <v>0.65044567574078538</v>
      </c>
      <c r="E78" s="115">
        <v>27</v>
      </c>
      <c r="F78" s="114">
        <v>23</v>
      </c>
      <c r="G78" s="114">
        <v>49</v>
      </c>
      <c r="H78" s="114">
        <v>11</v>
      </c>
      <c r="I78" s="140">
        <v>34</v>
      </c>
      <c r="J78" s="115">
        <v>-7</v>
      </c>
      <c r="K78" s="116">
        <v>-20.588235294117649</v>
      </c>
    </row>
    <row r="79" spans="1:11" ht="14.1" customHeight="1" x14ac:dyDescent="0.2">
      <c r="A79" s="306">
        <v>94</v>
      </c>
      <c r="B79" s="307" t="s">
        <v>318</v>
      </c>
      <c r="C79" s="308"/>
      <c r="D79" s="113">
        <v>0.48181161165984099</v>
      </c>
      <c r="E79" s="115">
        <v>20</v>
      </c>
      <c r="F79" s="114">
        <v>18</v>
      </c>
      <c r="G79" s="114">
        <v>41</v>
      </c>
      <c r="H79" s="114">
        <v>18</v>
      </c>
      <c r="I79" s="140">
        <v>14</v>
      </c>
      <c r="J79" s="115">
        <v>6</v>
      </c>
      <c r="K79" s="116">
        <v>42.857142857142854</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0.24090580582992049</v>
      </c>
      <c r="E81" s="143">
        <v>10</v>
      </c>
      <c r="F81" s="144" t="s">
        <v>513</v>
      </c>
      <c r="G81" s="144">
        <v>14</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4983</v>
      </c>
      <c r="E11" s="114">
        <v>4171</v>
      </c>
      <c r="F11" s="114">
        <v>5337</v>
      </c>
      <c r="G11" s="114">
        <v>4101</v>
      </c>
      <c r="H11" s="140">
        <v>4828</v>
      </c>
      <c r="I11" s="115">
        <v>155</v>
      </c>
      <c r="J11" s="116">
        <v>3.2104391052195527</v>
      </c>
    </row>
    <row r="12" spans="1:15" s="110" customFormat="1" ht="24.95" customHeight="1" x14ac:dyDescent="0.2">
      <c r="A12" s="193" t="s">
        <v>132</v>
      </c>
      <c r="B12" s="194" t="s">
        <v>133</v>
      </c>
      <c r="C12" s="113">
        <v>0.30102347983142685</v>
      </c>
      <c r="D12" s="115">
        <v>15</v>
      </c>
      <c r="E12" s="114">
        <v>13</v>
      </c>
      <c r="F12" s="114">
        <v>7</v>
      </c>
      <c r="G12" s="114">
        <v>7</v>
      </c>
      <c r="H12" s="140">
        <v>5</v>
      </c>
      <c r="I12" s="115">
        <v>10</v>
      </c>
      <c r="J12" s="116">
        <v>200</v>
      </c>
    </row>
    <row r="13" spans="1:15" s="110" customFormat="1" ht="24.95" customHeight="1" x14ac:dyDescent="0.2">
      <c r="A13" s="193" t="s">
        <v>134</v>
      </c>
      <c r="B13" s="199" t="s">
        <v>214</v>
      </c>
      <c r="C13" s="113">
        <v>0.42143287176399757</v>
      </c>
      <c r="D13" s="115">
        <v>21</v>
      </c>
      <c r="E13" s="114">
        <v>32</v>
      </c>
      <c r="F13" s="114">
        <v>31</v>
      </c>
      <c r="G13" s="114">
        <v>28</v>
      </c>
      <c r="H13" s="140">
        <v>34</v>
      </c>
      <c r="I13" s="115">
        <v>-13</v>
      </c>
      <c r="J13" s="116">
        <v>-38.235294117647058</v>
      </c>
    </row>
    <row r="14" spans="1:15" s="287" customFormat="1" ht="24.95" customHeight="1" x14ac:dyDescent="0.2">
      <c r="A14" s="193" t="s">
        <v>215</v>
      </c>
      <c r="B14" s="199" t="s">
        <v>137</v>
      </c>
      <c r="C14" s="113">
        <v>16.616496086694763</v>
      </c>
      <c r="D14" s="115">
        <v>828</v>
      </c>
      <c r="E14" s="114">
        <v>562</v>
      </c>
      <c r="F14" s="114">
        <v>719</v>
      </c>
      <c r="G14" s="114">
        <v>614</v>
      </c>
      <c r="H14" s="140">
        <v>712</v>
      </c>
      <c r="I14" s="115">
        <v>116</v>
      </c>
      <c r="J14" s="116">
        <v>16.292134831460675</v>
      </c>
      <c r="K14" s="110"/>
      <c r="L14" s="110"/>
      <c r="M14" s="110"/>
      <c r="N14" s="110"/>
      <c r="O14" s="110"/>
    </row>
    <row r="15" spans="1:15" s="110" customFormat="1" ht="24.95" customHeight="1" x14ac:dyDescent="0.2">
      <c r="A15" s="193" t="s">
        <v>216</v>
      </c>
      <c r="B15" s="199" t="s">
        <v>217</v>
      </c>
      <c r="C15" s="113">
        <v>1.3847080072245634</v>
      </c>
      <c r="D15" s="115">
        <v>69</v>
      </c>
      <c r="E15" s="114">
        <v>47</v>
      </c>
      <c r="F15" s="114">
        <v>86</v>
      </c>
      <c r="G15" s="114">
        <v>90</v>
      </c>
      <c r="H15" s="140">
        <v>79</v>
      </c>
      <c r="I15" s="115">
        <v>-10</v>
      </c>
      <c r="J15" s="116">
        <v>-12.658227848101266</v>
      </c>
    </row>
    <row r="16" spans="1:15" s="287" customFormat="1" ht="24.95" customHeight="1" x14ac:dyDescent="0.2">
      <c r="A16" s="193" t="s">
        <v>218</v>
      </c>
      <c r="B16" s="199" t="s">
        <v>141</v>
      </c>
      <c r="C16" s="113">
        <v>14.930764599638772</v>
      </c>
      <c r="D16" s="115">
        <v>744</v>
      </c>
      <c r="E16" s="114">
        <v>491</v>
      </c>
      <c r="F16" s="114">
        <v>605</v>
      </c>
      <c r="G16" s="114">
        <v>499</v>
      </c>
      <c r="H16" s="140">
        <v>605</v>
      </c>
      <c r="I16" s="115">
        <v>139</v>
      </c>
      <c r="J16" s="116">
        <v>22.975206611570247</v>
      </c>
      <c r="K16" s="110"/>
      <c r="L16" s="110"/>
      <c r="M16" s="110"/>
      <c r="N16" s="110"/>
      <c r="O16" s="110"/>
    </row>
    <row r="17" spans="1:15" s="110" customFormat="1" ht="24.95" customHeight="1" x14ac:dyDescent="0.2">
      <c r="A17" s="193" t="s">
        <v>142</v>
      </c>
      <c r="B17" s="199" t="s">
        <v>220</v>
      </c>
      <c r="C17" s="113">
        <v>0.30102347983142685</v>
      </c>
      <c r="D17" s="115">
        <v>15</v>
      </c>
      <c r="E17" s="114">
        <v>24</v>
      </c>
      <c r="F17" s="114">
        <v>28</v>
      </c>
      <c r="G17" s="114">
        <v>25</v>
      </c>
      <c r="H17" s="140">
        <v>28</v>
      </c>
      <c r="I17" s="115">
        <v>-13</v>
      </c>
      <c r="J17" s="116">
        <v>-46.428571428571431</v>
      </c>
    </row>
    <row r="18" spans="1:15" s="287" customFormat="1" ht="24.95" customHeight="1" x14ac:dyDescent="0.2">
      <c r="A18" s="201" t="s">
        <v>144</v>
      </c>
      <c r="B18" s="202" t="s">
        <v>145</v>
      </c>
      <c r="C18" s="113">
        <v>6.6626530202689143</v>
      </c>
      <c r="D18" s="115">
        <v>332</v>
      </c>
      <c r="E18" s="114">
        <v>304</v>
      </c>
      <c r="F18" s="114">
        <v>288</v>
      </c>
      <c r="G18" s="114">
        <v>318</v>
      </c>
      <c r="H18" s="140">
        <v>311</v>
      </c>
      <c r="I18" s="115">
        <v>21</v>
      </c>
      <c r="J18" s="116">
        <v>6.752411575562701</v>
      </c>
      <c r="K18" s="110"/>
      <c r="L18" s="110"/>
      <c r="M18" s="110"/>
      <c r="N18" s="110"/>
      <c r="O18" s="110"/>
    </row>
    <row r="19" spans="1:15" s="110" customFormat="1" ht="24.95" customHeight="1" x14ac:dyDescent="0.2">
      <c r="A19" s="193" t="s">
        <v>146</v>
      </c>
      <c r="B19" s="199" t="s">
        <v>147</v>
      </c>
      <c r="C19" s="113">
        <v>21.814168171784065</v>
      </c>
      <c r="D19" s="115">
        <v>1087</v>
      </c>
      <c r="E19" s="114">
        <v>705</v>
      </c>
      <c r="F19" s="114">
        <v>974</v>
      </c>
      <c r="G19" s="114">
        <v>694</v>
      </c>
      <c r="H19" s="140">
        <v>1074</v>
      </c>
      <c r="I19" s="115">
        <v>13</v>
      </c>
      <c r="J19" s="116">
        <v>1.2104283054003724</v>
      </c>
    </row>
    <row r="20" spans="1:15" s="287" customFormat="1" ht="24.95" customHeight="1" x14ac:dyDescent="0.2">
      <c r="A20" s="193" t="s">
        <v>148</v>
      </c>
      <c r="B20" s="199" t="s">
        <v>149</v>
      </c>
      <c r="C20" s="113">
        <v>3.0704394942805537</v>
      </c>
      <c r="D20" s="115">
        <v>153</v>
      </c>
      <c r="E20" s="114">
        <v>124</v>
      </c>
      <c r="F20" s="114">
        <v>221</v>
      </c>
      <c r="G20" s="114">
        <v>143</v>
      </c>
      <c r="H20" s="140">
        <v>160</v>
      </c>
      <c r="I20" s="115">
        <v>-7</v>
      </c>
      <c r="J20" s="116">
        <v>-4.375</v>
      </c>
      <c r="K20" s="110"/>
      <c r="L20" s="110"/>
      <c r="M20" s="110"/>
      <c r="N20" s="110"/>
      <c r="O20" s="110"/>
    </row>
    <row r="21" spans="1:15" s="110" customFormat="1" ht="24.95" customHeight="1" x14ac:dyDescent="0.2">
      <c r="A21" s="201" t="s">
        <v>150</v>
      </c>
      <c r="B21" s="202" t="s">
        <v>151</v>
      </c>
      <c r="C21" s="113">
        <v>5.3582179409993982</v>
      </c>
      <c r="D21" s="115">
        <v>267</v>
      </c>
      <c r="E21" s="114">
        <v>338</v>
      </c>
      <c r="F21" s="114">
        <v>251</v>
      </c>
      <c r="G21" s="114">
        <v>237</v>
      </c>
      <c r="H21" s="140">
        <v>224</v>
      </c>
      <c r="I21" s="115">
        <v>43</v>
      </c>
      <c r="J21" s="116">
        <v>19.196428571428573</v>
      </c>
    </row>
    <row r="22" spans="1:15" s="110" customFormat="1" ht="24.95" customHeight="1" x14ac:dyDescent="0.2">
      <c r="A22" s="201" t="s">
        <v>152</v>
      </c>
      <c r="B22" s="199" t="s">
        <v>153</v>
      </c>
      <c r="C22" s="113">
        <v>2.9700983343367451</v>
      </c>
      <c r="D22" s="115">
        <v>148</v>
      </c>
      <c r="E22" s="114">
        <v>103</v>
      </c>
      <c r="F22" s="114">
        <v>137</v>
      </c>
      <c r="G22" s="114">
        <v>106</v>
      </c>
      <c r="H22" s="140">
        <v>94</v>
      </c>
      <c r="I22" s="115">
        <v>54</v>
      </c>
      <c r="J22" s="116">
        <v>57.446808510638299</v>
      </c>
    </row>
    <row r="23" spans="1:15" s="110" customFormat="1" ht="24.95" customHeight="1" x14ac:dyDescent="0.2">
      <c r="A23" s="193" t="s">
        <v>154</v>
      </c>
      <c r="B23" s="199" t="s">
        <v>155</v>
      </c>
      <c r="C23" s="113">
        <v>1.2843668472807546</v>
      </c>
      <c r="D23" s="115">
        <v>64</v>
      </c>
      <c r="E23" s="114">
        <v>42</v>
      </c>
      <c r="F23" s="114">
        <v>83</v>
      </c>
      <c r="G23" s="114">
        <v>57</v>
      </c>
      <c r="H23" s="140">
        <v>83</v>
      </c>
      <c r="I23" s="115">
        <v>-19</v>
      </c>
      <c r="J23" s="116">
        <v>-22.891566265060241</v>
      </c>
    </row>
    <row r="24" spans="1:15" s="110" customFormat="1" ht="24.95" customHeight="1" x14ac:dyDescent="0.2">
      <c r="A24" s="193" t="s">
        <v>156</v>
      </c>
      <c r="B24" s="199" t="s">
        <v>221</v>
      </c>
      <c r="C24" s="113">
        <v>5.7796508127633954</v>
      </c>
      <c r="D24" s="115">
        <v>288</v>
      </c>
      <c r="E24" s="114">
        <v>189</v>
      </c>
      <c r="F24" s="114">
        <v>250</v>
      </c>
      <c r="G24" s="114">
        <v>190</v>
      </c>
      <c r="H24" s="140">
        <v>245</v>
      </c>
      <c r="I24" s="115">
        <v>43</v>
      </c>
      <c r="J24" s="116">
        <v>17.551020408163264</v>
      </c>
    </row>
    <row r="25" spans="1:15" s="110" customFormat="1" ht="24.95" customHeight="1" x14ac:dyDescent="0.2">
      <c r="A25" s="193" t="s">
        <v>222</v>
      </c>
      <c r="B25" s="204" t="s">
        <v>159</v>
      </c>
      <c r="C25" s="113">
        <v>5.8398555087296806</v>
      </c>
      <c r="D25" s="115">
        <v>291</v>
      </c>
      <c r="E25" s="114">
        <v>256</v>
      </c>
      <c r="F25" s="114">
        <v>359</v>
      </c>
      <c r="G25" s="114">
        <v>307</v>
      </c>
      <c r="H25" s="140">
        <v>281</v>
      </c>
      <c r="I25" s="115">
        <v>10</v>
      </c>
      <c r="J25" s="116">
        <v>3.5587188612099645</v>
      </c>
    </row>
    <row r="26" spans="1:15" s="110" customFormat="1" ht="24.95" customHeight="1" x14ac:dyDescent="0.2">
      <c r="A26" s="201">
        <v>782.78300000000002</v>
      </c>
      <c r="B26" s="203" t="s">
        <v>160</v>
      </c>
      <c r="C26" s="113">
        <v>9.7732289785269923</v>
      </c>
      <c r="D26" s="115">
        <v>487</v>
      </c>
      <c r="E26" s="114">
        <v>590</v>
      </c>
      <c r="F26" s="114">
        <v>498</v>
      </c>
      <c r="G26" s="114">
        <v>563</v>
      </c>
      <c r="H26" s="140">
        <v>576</v>
      </c>
      <c r="I26" s="115">
        <v>-89</v>
      </c>
      <c r="J26" s="116">
        <v>-15.451388888888889</v>
      </c>
    </row>
    <row r="27" spans="1:15" s="110" customFormat="1" ht="24.95" customHeight="1" x14ac:dyDescent="0.2">
      <c r="A27" s="193" t="s">
        <v>161</v>
      </c>
      <c r="B27" s="199" t="s">
        <v>162</v>
      </c>
      <c r="C27" s="113">
        <v>2.3479831426851296</v>
      </c>
      <c r="D27" s="115">
        <v>117</v>
      </c>
      <c r="E27" s="114">
        <v>87</v>
      </c>
      <c r="F27" s="114">
        <v>89</v>
      </c>
      <c r="G27" s="114">
        <v>72</v>
      </c>
      <c r="H27" s="140">
        <v>91</v>
      </c>
      <c r="I27" s="115">
        <v>26</v>
      </c>
      <c r="J27" s="116">
        <v>28.571428571428573</v>
      </c>
    </row>
    <row r="28" spans="1:15" s="110" customFormat="1" ht="24.95" customHeight="1" x14ac:dyDescent="0.2">
      <c r="A28" s="193" t="s">
        <v>163</v>
      </c>
      <c r="B28" s="199" t="s">
        <v>164</v>
      </c>
      <c r="C28" s="113">
        <v>2.5888019265502709</v>
      </c>
      <c r="D28" s="115">
        <v>129</v>
      </c>
      <c r="E28" s="114">
        <v>66</v>
      </c>
      <c r="F28" s="114">
        <v>285</v>
      </c>
      <c r="G28" s="114">
        <v>92</v>
      </c>
      <c r="H28" s="140">
        <v>206</v>
      </c>
      <c r="I28" s="115">
        <v>-77</v>
      </c>
      <c r="J28" s="116">
        <v>-37.378640776699029</v>
      </c>
    </row>
    <row r="29" spans="1:15" s="110" customFormat="1" ht="24.95" customHeight="1" x14ac:dyDescent="0.2">
      <c r="A29" s="193">
        <v>86</v>
      </c>
      <c r="B29" s="199" t="s">
        <v>165</v>
      </c>
      <c r="C29" s="113">
        <v>6.241220148504917</v>
      </c>
      <c r="D29" s="115">
        <v>311</v>
      </c>
      <c r="E29" s="114">
        <v>294</v>
      </c>
      <c r="F29" s="114">
        <v>335</v>
      </c>
      <c r="G29" s="114">
        <v>257</v>
      </c>
      <c r="H29" s="140">
        <v>226</v>
      </c>
      <c r="I29" s="115">
        <v>85</v>
      </c>
      <c r="J29" s="116">
        <v>37.610619469026545</v>
      </c>
    </row>
    <row r="30" spans="1:15" s="110" customFormat="1" ht="24.95" customHeight="1" x14ac:dyDescent="0.2">
      <c r="A30" s="193">
        <v>87.88</v>
      </c>
      <c r="B30" s="204" t="s">
        <v>166</v>
      </c>
      <c r="C30" s="113">
        <v>6.0405378286172988</v>
      </c>
      <c r="D30" s="115">
        <v>301</v>
      </c>
      <c r="E30" s="114">
        <v>352</v>
      </c>
      <c r="F30" s="114">
        <v>550</v>
      </c>
      <c r="G30" s="114">
        <v>263</v>
      </c>
      <c r="H30" s="140">
        <v>354</v>
      </c>
      <c r="I30" s="115">
        <v>-53</v>
      </c>
      <c r="J30" s="116">
        <v>-14.971751412429379</v>
      </c>
    </row>
    <row r="31" spans="1:15" s="110" customFormat="1" ht="24.95" customHeight="1" x14ac:dyDescent="0.2">
      <c r="A31" s="193" t="s">
        <v>167</v>
      </c>
      <c r="B31" s="199" t="s">
        <v>168</v>
      </c>
      <c r="C31" s="113">
        <v>2.8898254063816977</v>
      </c>
      <c r="D31" s="115">
        <v>144</v>
      </c>
      <c r="E31" s="114">
        <v>114</v>
      </c>
      <c r="F31" s="114">
        <v>260</v>
      </c>
      <c r="G31" s="114">
        <v>153</v>
      </c>
      <c r="H31" s="140">
        <v>152</v>
      </c>
      <c r="I31" s="115">
        <v>-8</v>
      </c>
      <c r="J31" s="116">
        <v>-5.2631578947368425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0.30102347983142685</v>
      </c>
      <c r="D34" s="115">
        <v>15</v>
      </c>
      <c r="E34" s="114">
        <v>13</v>
      </c>
      <c r="F34" s="114">
        <v>7</v>
      </c>
      <c r="G34" s="114">
        <v>7</v>
      </c>
      <c r="H34" s="140">
        <v>5</v>
      </c>
      <c r="I34" s="115">
        <v>10</v>
      </c>
      <c r="J34" s="116">
        <v>200</v>
      </c>
    </row>
    <row r="35" spans="1:10" s="110" customFormat="1" ht="24.95" customHeight="1" x14ac:dyDescent="0.2">
      <c r="A35" s="292" t="s">
        <v>171</v>
      </c>
      <c r="B35" s="293" t="s">
        <v>172</v>
      </c>
      <c r="C35" s="113">
        <v>23.700581978727673</v>
      </c>
      <c r="D35" s="115">
        <v>1181</v>
      </c>
      <c r="E35" s="114">
        <v>898</v>
      </c>
      <c r="F35" s="114">
        <v>1038</v>
      </c>
      <c r="G35" s="114">
        <v>960</v>
      </c>
      <c r="H35" s="140">
        <v>1057</v>
      </c>
      <c r="I35" s="115">
        <v>124</v>
      </c>
      <c r="J35" s="116">
        <v>11.731315042573321</v>
      </c>
    </row>
    <row r="36" spans="1:10" s="110" customFormat="1" ht="24.95" customHeight="1" x14ac:dyDescent="0.2">
      <c r="A36" s="294" t="s">
        <v>173</v>
      </c>
      <c r="B36" s="295" t="s">
        <v>174</v>
      </c>
      <c r="C36" s="125">
        <v>75.998394541440902</v>
      </c>
      <c r="D36" s="143">
        <v>3787</v>
      </c>
      <c r="E36" s="144">
        <v>3260</v>
      </c>
      <c r="F36" s="144">
        <v>4292</v>
      </c>
      <c r="G36" s="144">
        <v>3134</v>
      </c>
      <c r="H36" s="145">
        <v>3766</v>
      </c>
      <c r="I36" s="143">
        <v>21</v>
      </c>
      <c r="J36" s="146">
        <v>0.55762081784386619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4983</v>
      </c>
      <c r="F11" s="264">
        <v>4171</v>
      </c>
      <c r="G11" s="264">
        <v>5337</v>
      </c>
      <c r="H11" s="264">
        <v>4101</v>
      </c>
      <c r="I11" s="265">
        <v>4828</v>
      </c>
      <c r="J11" s="263">
        <v>155</v>
      </c>
      <c r="K11" s="266">
        <v>3.2104391052195527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32.410194661850291</v>
      </c>
      <c r="E13" s="115">
        <v>1615</v>
      </c>
      <c r="F13" s="114">
        <v>1552</v>
      </c>
      <c r="G13" s="114">
        <v>1710</v>
      </c>
      <c r="H13" s="114">
        <v>1452</v>
      </c>
      <c r="I13" s="140">
        <v>1507</v>
      </c>
      <c r="J13" s="115">
        <v>108</v>
      </c>
      <c r="K13" s="116">
        <v>7.1665560716655605</v>
      </c>
    </row>
    <row r="14" spans="1:17" ht="15.95" customHeight="1" x14ac:dyDescent="0.2">
      <c r="A14" s="306" t="s">
        <v>230</v>
      </c>
      <c r="B14" s="307"/>
      <c r="C14" s="308"/>
      <c r="D14" s="113">
        <v>50.391330523780852</v>
      </c>
      <c r="E14" s="115">
        <v>2511</v>
      </c>
      <c r="F14" s="114">
        <v>2014</v>
      </c>
      <c r="G14" s="114">
        <v>2791</v>
      </c>
      <c r="H14" s="114">
        <v>1986</v>
      </c>
      <c r="I14" s="140">
        <v>2580</v>
      </c>
      <c r="J14" s="115">
        <v>-69</v>
      </c>
      <c r="K14" s="116">
        <v>-2.6744186046511627</v>
      </c>
    </row>
    <row r="15" spans="1:17" ht="15.95" customHeight="1" x14ac:dyDescent="0.2">
      <c r="A15" s="306" t="s">
        <v>231</v>
      </c>
      <c r="B15" s="307"/>
      <c r="C15" s="308"/>
      <c r="D15" s="113">
        <v>8.3885209713024285</v>
      </c>
      <c r="E15" s="115">
        <v>418</v>
      </c>
      <c r="F15" s="114">
        <v>309</v>
      </c>
      <c r="G15" s="114">
        <v>372</v>
      </c>
      <c r="H15" s="114">
        <v>340</v>
      </c>
      <c r="I15" s="140">
        <v>362</v>
      </c>
      <c r="J15" s="115">
        <v>56</v>
      </c>
      <c r="K15" s="116">
        <v>15.469613259668508</v>
      </c>
    </row>
    <row r="16" spans="1:17" ht="15.95" customHeight="1" x14ac:dyDescent="0.2">
      <c r="A16" s="306" t="s">
        <v>232</v>
      </c>
      <c r="B16" s="307"/>
      <c r="C16" s="308"/>
      <c r="D16" s="113">
        <v>8.5892032911900458</v>
      </c>
      <c r="E16" s="115">
        <v>428</v>
      </c>
      <c r="F16" s="114">
        <v>292</v>
      </c>
      <c r="G16" s="114">
        <v>463</v>
      </c>
      <c r="H16" s="114">
        <v>321</v>
      </c>
      <c r="I16" s="140">
        <v>377</v>
      </c>
      <c r="J16" s="115">
        <v>51</v>
      </c>
      <c r="K16" s="116">
        <v>13.527851458885941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0.78266104756170984</v>
      </c>
      <c r="E18" s="115">
        <v>39</v>
      </c>
      <c r="F18" s="114">
        <v>13</v>
      </c>
      <c r="G18" s="114">
        <v>13</v>
      </c>
      <c r="H18" s="114">
        <v>9</v>
      </c>
      <c r="I18" s="140">
        <v>14</v>
      </c>
      <c r="J18" s="115">
        <v>25</v>
      </c>
      <c r="K18" s="116">
        <v>178.57142857142858</v>
      </c>
    </row>
    <row r="19" spans="1:11" ht="14.1" customHeight="1" x14ac:dyDescent="0.2">
      <c r="A19" s="306" t="s">
        <v>235</v>
      </c>
      <c r="B19" s="307" t="s">
        <v>236</v>
      </c>
      <c r="C19" s="308"/>
      <c r="D19" s="113">
        <v>0.12040939193257075</v>
      </c>
      <c r="E19" s="115">
        <v>6</v>
      </c>
      <c r="F19" s="114">
        <v>7</v>
      </c>
      <c r="G19" s="114">
        <v>4</v>
      </c>
      <c r="H19" s="114">
        <v>3</v>
      </c>
      <c r="I19" s="140">
        <v>4</v>
      </c>
      <c r="J19" s="115">
        <v>2</v>
      </c>
      <c r="K19" s="116">
        <v>50</v>
      </c>
    </row>
    <row r="20" spans="1:11" ht="14.1" customHeight="1" x14ac:dyDescent="0.2">
      <c r="A20" s="306">
        <v>12</v>
      </c>
      <c r="B20" s="307" t="s">
        <v>237</v>
      </c>
      <c r="C20" s="308"/>
      <c r="D20" s="113">
        <v>0.60204695966285371</v>
      </c>
      <c r="E20" s="115">
        <v>30</v>
      </c>
      <c r="F20" s="114">
        <v>23</v>
      </c>
      <c r="G20" s="114">
        <v>24</v>
      </c>
      <c r="H20" s="114">
        <v>25</v>
      </c>
      <c r="I20" s="140">
        <v>40</v>
      </c>
      <c r="J20" s="115">
        <v>-10</v>
      </c>
      <c r="K20" s="116">
        <v>-25</v>
      </c>
    </row>
    <row r="21" spans="1:11" ht="14.1" customHeight="1" x14ac:dyDescent="0.2">
      <c r="A21" s="306">
        <v>21</v>
      </c>
      <c r="B21" s="307" t="s">
        <v>238</v>
      </c>
      <c r="C21" s="308"/>
      <c r="D21" s="113">
        <v>8.027292795504716E-2</v>
      </c>
      <c r="E21" s="115">
        <v>4</v>
      </c>
      <c r="F21" s="114" t="s">
        <v>513</v>
      </c>
      <c r="G21" s="114">
        <v>4</v>
      </c>
      <c r="H21" s="114">
        <v>3</v>
      </c>
      <c r="I21" s="140" t="s">
        <v>513</v>
      </c>
      <c r="J21" s="115" t="s">
        <v>513</v>
      </c>
      <c r="K21" s="116" t="s">
        <v>513</v>
      </c>
    </row>
    <row r="22" spans="1:11" ht="14.1" customHeight="1" x14ac:dyDescent="0.2">
      <c r="A22" s="306">
        <v>22</v>
      </c>
      <c r="B22" s="307" t="s">
        <v>239</v>
      </c>
      <c r="C22" s="308"/>
      <c r="D22" s="113">
        <v>0.90307043949428056</v>
      </c>
      <c r="E22" s="115">
        <v>45</v>
      </c>
      <c r="F22" s="114">
        <v>48</v>
      </c>
      <c r="G22" s="114">
        <v>41</v>
      </c>
      <c r="H22" s="114">
        <v>39</v>
      </c>
      <c r="I22" s="140">
        <v>50</v>
      </c>
      <c r="J22" s="115">
        <v>-5</v>
      </c>
      <c r="K22" s="116">
        <v>-10</v>
      </c>
    </row>
    <row r="23" spans="1:11" ht="14.1" customHeight="1" x14ac:dyDescent="0.2">
      <c r="A23" s="306">
        <v>23</v>
      </c>
      <c r="B23" s="307" t="s">
        <v>240</v>
      </c>
      <c r="C23" s="308"/>
      <c r="D23" s="113">
        <v>0.74252458358418627</v>
      </c>
      <c r="E23" s="115">
        <v>37</v>
      </c>
      <c r="F23" s="114">
        <v>36</v>
      </c>
      <c r="G23" s="114">
        <v>76</v>
      </c>
      <c r="H23" s="114">
        <v>44</v>
      </c>
      <c r="I23" s="140">
        <v>54</v>
      </c>
      <c r="J23" s="115">
        <v>-17</v>
      </c>
      <c r="K23" s="116">
        <v>-31.481481481481481</v>
      </c>
    </row>
    <row r="24" spans="1:11" ht="14.1" customHeight="1" x14ac:dyDescent="0.2">
      <c r="A24" s="306">
        <v>24</v>
      </c>
      <c r="B24" s="307" t="s">
        <v>241</v>
      </c>
      <c r="C24" s="308"/>
      <c r="D24" s="113">
        <v>10.174593618302227</v>
      </c>
      <c r="E24" s="115">
        <v>507</v>
      </c>
      <c r="F24" s="114">
        <v>392</v>
      </c>
      <c r="G24" s="114">
        <v>485</v>
      </c>
      <c r="H24" s="114">
        <v>399</v>
      </c>
      <c r="I24" s="140">
        <v>488</v>
      </c>
      <c r="J24" s="115">
        <v>19</v>
      </c>
      <c r="K24" s="116">
        <v>3.8934426229508197</v>
      </c>
    </row>
    <row r="25" spans="1:11" ht="14.1" customHeight="1" x14ac:dyDescent="0.2">
      <c r="A25" s="306">
        <v>25</v>
      </c>
      <c r="B25" s="307" t="s">
        <v>242</v>
      </c>
      <c r="C25" s="308"/>
      <c r="D25" s="113">
        <v>5.4786273329319686</v>
      </c>
      <c r="E25" s="115">
        <v>273</v>
      </c>
      <c r="F25" s="114">
        <v>236</v>
      </c>
      <c r="G25" s="114">
        <v>220</v>
      </c>
      <c r="H25" s="114">
        <v>183</v>
      </c>
      <c r="I25" s="140">
        <v>234</v>
      </c>
      <c r="J25" s="115">
        <v>39</v>
      </c>
      <c r="K25" s="116">
        <v>16.666666666666668</v>
      </c>
    </row>
    <row r="26" spans="1:11" ht="14.1" customHeight="1" x14ac:dyDescent="0.2">
      <c r="A26" s="306">
        <v>26</v>
      </c>
      <c r="B26" s="307" t="s">
        <v>243</v>
      </c>
      <c r="C26" s="308"/>
      <c r="D26" s="113">
        <v>2.0068231988761789</v>
      </c>
      <c r="E26" s="115">
        <v>100</v>
      </c>
      <c r="F26" s="114">
        <v>66</v>
      </c>
      <c r="G26" s="114">
        <v>83</v>
      </c>
      <c r="H26" s="114">
        <v>83</v>
      </c>
      <c r="I26" s="140">
        <v>90</v>
      </c>
      <c r="J26" s="115">
        <v>10</v>
      </c>
      <c r="K26" s="116">
        <v>11.111111111111111</v>
      </c>
    </row>
    <row r="27" spans="1:11" ht="14.1" customHeight="1" x14ac:dyDescent="0.2">
      <c r="A27" s="306">
        <v>27</v>
      </c>
      <c r="B27" s="307" t="s">
        <v>244</v>
      </c>
      <c r="C27" s="308"/>
      <c r="D27" s="113">
        <v>1.9466185029098937</v>
      </c>
      <c r="E27" s="115">
        <v>97</v>
      </c>
      <c r="F27" s="114">
        <v>69</v>
      </c>
      <c r="G27" s="114">
        <v>76</v>
      </c>
      <c r="H27" s="114">
        <v>72</v>
      </c>
      <c r="I27" s="140">
        <v>111</v>
      </c>
      <c r="J27" s="115">
        <v>-14</v>
      </c>
      <c r="K27" s="116">
        <v>-12.612612612612613</v>
      </c>
    </row>
    <row r="28" spans="1:11" ht="14.1" customHeight="1" x14ac:dyDescent="0.2">
      <c r="A28" s="306">
        <v>28</v>
      </c>
      <c r="B28" s="307" t="s">
        <v>245</v>
      </c>
      <c r="C28" s="308"/>
      <c r="D28" s="113">
        <v>0.16054585591009432</v>
      </c>
      <c r="E28" s="115">
        <v>8</v>
      </c>
      <c r="F28" s="114">
        <v>11</v>
      </c>
      <c r="G28" s="114">
        <v>10</v>
      </c>
      <c r="H28" s="114">
        <v>6</v>
      </c>
      <c r="I28" s="140">
        <v>11</v>
      </c>
      <c r="J28" s="115">
        <v>-3</v>
      </c>
      <c r="K28" s="116">
        <v>-27.272727272727273</v>
      </c>
    </row>
    <row r="29" spans="1:11" ht="14.1" customHeight="1" x14ac:dyDescent="0.2">
      <c r="A29" s="306">
        <v>29</v>
      </c>
      <c r="B29" s="307" t="s">
        <v>246</v>
      </c>
      <c r="C29" s="308"/>
      <c r="D29" s="113">
        <v>2.2075055187637971</v>
      </c>
      <c r="E29" s="115">
        <v>110</v>
      </c>
      <c r="F29" s="114">
        <v>138</v>
      </c>
      <c r="G29" s="114">
        <v>101</v>
      </c>
      <c r="H29" s="114">
        <v>106</v>
      </c>
      <c r="I29" s="140">
        <v>110</v>
      </c>
      <c r="J29" s="115">
        <v>0</v>
      </c>
      <c r="K29" s="116">
        <v>0</v>
      </c>
    </row>
    <row r="30" spans="1:11" ht="14.1" customHeight="1" x14ac:dyDescent="0.2">
      <c r="A30" s="306" t="s">
        <v>247</v>
      </c>
      <c r="B30" s="307" t="s">
        <v>248</v>
      </c>
      <c r="C30" s="308"/>
      <c r="D30" s="113" t="s">
        <v>513</v>
      </c>
      <c r="E30" s="115" t="s">
        <v>513</v>
      </c>
      <c r="F30" s="114" t="s">
        <v>513</v>
      </c>
      <c r="G30" s="114" t="s">
        <v>513</v>
      </c>
      <c r="H30" s="114">
        <v>32</v>
      </c>
      <c r="I30" s="140" t="s">
        <v>513</v>
      </c>
      <c r="J30" s="115" t="s">
        <v>513</v>
      </c>
      <c r="K30" s="116" t="s">
        <v>513</v>
      </c>
    </row>
    <row r="31" spans="1:11" ht="14.1" customHeight="1" x14ac:dyDescent="0.2">
      <c r="A31" s="306" t="s">
        <v>249</v>
      </c>
      <c r="B31" s="307" t="s">
        <v>250</v>
      </c>
      <c r="C31" s="308"/>
      <c r="D31" s="113">
        <v>1.7660044150110374</v>
      </c>
      <c r="E31" s="115">
        <v>88</v>
      </c>
      <c r="F31" s="114">
        <v>114</v>
      </c>
      <c r="G31" s="114">
        <v>79</v>
      </c>
      <c r="H31" s="114">
        <v>74</v>
      </c>
      <c r="I31" s="140">
        <v>91</v>
      </c>
      <c r="J31" s="115">
        <v>-3</v>
      </c>
      <c r="K31" s="116">
        <v>-3.2967032967032965</v>
      </c>
    </row>
    <row r="32" spans="1:11" ht="14.1" customHeight="1" x14ac:dyDescent="0.2">
      <c r="A32" s="306">
        <v>31</v>
      </c>
      <c r="B32" s="307" t="s">
        <v>251</v>
      </c>
      <c r="C32" s="308"/>
      <c r="D32" s="113">
        <v>0.381296407786474</v>
      </c>
      <c r="E32" s="115">
        <v>19</v>
      </c>
      <c r="F32" s="114">
        <v>10</v>
      </c>
      <c r="G32" s="114">
        <v>23</v>
      </c>
      <c r="H32" s="114">
        <v>18</v>
      </c>
      <c r="I32" s="140">
        <v>24</v>
      </c>
      <c r="J32" s="115">
        <v>-5</v>
      </c>
      <c r="K32" s="116">
        <v>-20.833333333333332</v>
      </c>
    </row>
    <row r="33" spans="1:11" ht="14.1" customHeight="1" x14ac:dyDescent="0.2">
      <c r="A33" s="306">
        <v>32</v>
      </c>
      <c r="B33" s="307" t="s">
        <v>252</v>
      </c>
      <c r="C33" s="308"/>
      <c r="D33" s="113">
        <v>3.81296407786474</v>
      </c>
      <c r="E33" s="115">
        <v>190</v>
      </c>
      <c r="F33" s="114">
        <v>200</v>
      </c>
      <c r="G33" s="114">
        <v>156</v>
      </c>
      <c r="H33" s="114">
        <v>236</v>
      </c>
      <c r="I33" s="140">
        <v>153</v>
      </c>
      <c r="J33" s="115">
        <v>37</v>
      </c>
      <c r="K33" s="116">
        <v>24.183006535947712</v>
      </c>
    </row>
    <row r="34" spans="1:11" ht="14.1" customHeight="1" x14ac:dyDescent="0.2">
      <c r="A34" s="306">
        <v>33</v>
      </c>
      <c r="B34" s="307" t="s">
        <v>253</v>
      </c>
      <c r="C34" s="308"/>
      <c r="D34" s="113">
        <v>1.0435480634156131</v>
      </c>
      <c r="E34" s="115">
        <v>52</v>
      </c>
      <c r="F34" s="114">
        <v>41</v>
      </c>
      <c r="G34" s="114">
        <v>62</v>
      </c>
      <c r="H34" s="114">
        <v>24</v>
      </c>
      <c r="I34" s="140">
        <v>50</v>
      </c>
      <c r="J34" s="115">
        <v>2</v>
      </c>
      <c r="K34" s="116">
        <v>4</v>
      </c>
    </row>
    <row r="35" spans="1:11" ht="14.1" customHeight="1" x14ac:dyDescent="0.2">
      <c r="A35" s="306">
        <v>34</v>
      </c>
      <c r="B35" s="307" t="s">
        <v>254</v>
      </c>
      <c r="C35" s="308"/>
      <c r="D35" s="113">
        <v>1.8663455749548465</v>
      </c>
      <c r="E35" s="115">
        <v>93</v>
      </c>
      <c r="F35" s="114">
        <v>57</v>
      </c>
      <c r="G35" s="114">
        <v>69</v>
      </c>
      <c r="H35" s="114">
        <v>57</v>
      </c>
      <c r="I35" s="140">
        <v>108</v>
      </c>
      <c r="J35" s="115">
        <v>-15</v>
      </c>
      <c r="K35" s="116">
        <v>-13.888888888888889</v>
      </c>
    </row>
    <row r="36" spans="1:11" ht="14.1" customHeight="1" x14ac:dyDescent="0.2">
      <c r="A36" s="306">
        <v>41</v>
      </c>
      <c r="B36" s="307" t="s">
        <v>255</v>
      </c>
      <c r="C36" s="308"/>
      <c r="D36" s="113">
        <v>0.44150110375275936</v>
      </c>
      <c r="E36" s="115">
        <v>22</v>
      </c>
      <c r="F36" s="114">
        <v>23</v>
      </c>
      <c r="G36" s="114">
        <v>28</v>
      </c>
      <c r="H36" s="114">
        <v>11</v>
      </c>
      <c r="I36" s="140">
        <v>27</v>
      </c>
      <c r="J36" s="115">
        <v>-5</v>
      </c>
      <c r="K36" s="116">
        <v>-18.518518518518519</v>
      </c>
    </row>
    <row r="37" spans="1:11" ht="14.1" customHeight="1" x14ac:dyDescent="0.2">
      <c r="A37" s="306">
        <v>42</v>
      </c>
      <c r="B37" s="307" t="s">
        <v>256</v>
      </c>
      <c r="C37" s="308"/>
      <c r="D37" s="113">
        <v>0</v>
      </c>
      <c r="E37" s="115">
        <v>0</v>
      </c>
      <c r="F37" s="114" t="s">
        <v>513</v>
      </c>
      <c r="G37" s="114">
        <v>3</v>
      </c>
      <c r="H37" s="114">
        <v>5</v>
      </c>
      <c r="I37" s="140">
        <v>3</v>
      </c>
      <c r="J37" s="115">
        <v>-3</v>
      </c>
      <c r="K37" s="116">
        <v>-100</v>
      </c>
    </row>
    <row r="38" spans="1:11" ht="14.1" customHeight="1" x14ac:dyDescent="0.2">
      <c r="A38" s="306">
        <v>43</v>
      </c>
      <c r="B38" s="307" t="s">
        <v>257</v>
      </c>
      <c r="C38" s="308"/>
      <c r="D38" s="113">
        <v>2.4884607666064618</v>
      </c>
      <c r="E38" s="115">
        <v>124</v>
      </c>
      <c r="F38" s="114">
        <v>71</v>
      </c>
      <c r="G38" s="114">
        <v>96</v>
      </c>
      <c r="H38" s="114">
        <v>56</v>
      </c>
      <c r="I38" s="140">
        <v>60</v>
      </c>
      <c r="J38" s="115">
        <v>64</v>
      </c>
      <c r="K38" s="116">
        <v>106.66666666666667</v>
      </c>
    </row>
    <row r="39" spans="1:11" ht="14.1" customHeight="1" x14ac:dyDescent="0.2">
      <c r="A39" s="306">
        <v>51</v>
      </c>
      <c r="B39" s="307" t="s">
        <v>258</v>
      </c>
      <c r="C39" s="308"/>
      <c r="D39" s="113">
        <v>12.602849688942404</v>
      </c>
      <c r="E39" s="115">
        <v>628</v>
      </c>
      <c r="F39" s="114">
        <v>503</v>
      </c>
      <c r="G39" s="114">
        <v>622</v>
      </c>
      <c r="H39" s="114">
        <v>512</v>
      </c>
      <c r="I39" s="140">
        <v>620</v>
      </c>
      <c r="J39" s="115">
        <v>8</v>
      </c>
      <c r="K39" s="116">
        <v>1.2903225806451613</v>
      </c>
    </row>
    <row r="40" spans="1:11" ht="14.1" customHeight="1" x14ac:dyDescent="0.2">
      <c r="A40" s="306" t="s">
        <v>259</v>
      </c>
      <c r="B40" s="307" t="s">
        <v>260</v>
      </c>
      <c r="C40" s="308"/>
      <c r="D40" s="113">
        <v>11.960666265302027</v>
      </c>
      <c r="E40" s="115">
        <v>596</v>
      </c>
      <c r="F40" s="114">
        <v>477</v>
      </c>
      <c r="G40" s="114">
        <v>593</v>
      </c>
      <c r="H40" s="114">
        <v>471</v>
      </c>
      <c r="I40" s="140">
        <v>590</v>
      </c>
      <c r="J40" s="115">
        <v>6</v>
      </c>
      <c r="K40" s="116">
        <v>1.0169491525423728</v>
      </c>
    </row>
    <row r="41" spans="1:11" ht="14.1" customHeight="1" x14ac:dyDescent="0.2">
      <c r="A41" s="306"/>
      <c r="B41" s="307" t="s">
        <v>261</v>
      </c>
      <c r="C41" s="308"/>
      <c r="D41" s="113">
        <v>10.596026490066226</v>
      </c>
      <c r="E41" s="115">
        <v>528</v>
      </c>
      <c r="F41" s="114">
        <v>420</v>
      </c>
      <c r="G41" s="114">
        <v>473</v>
      </c>
      <c r="H41" s="114">
        <v>414</v>
      </c>
      <c r="I41" s="140">
        <v>529</v>
      </c>
      <c r="J41" s="115">
        <v>-1</v>
      </c>
      <c r="K41" s="116">
        <v>-0.1890359168241966</v>
      </c>
    </row>
    <row r="42" spans="1:11" ht="14.1" customHeight="1" x14ac:dyDescent="0.2">
      <c r="A42" s="306">
        <v>52</v>
      </c>
      <c r="B42" s="307" t="s">
        <v>262</v>
      </c>
      <c r="C42" s="308"/>
      <c r="D42" s="113">
        <v>2.0670278948424645</v>
      </c>
      <c r="E42" s="115">
        <v>103</v>
      </c>
      <c r="F42" s="114">
        <v>83</v>
      </c>
      <c r="G42" s="114">
        <v>113</v>
      </c>
      <c r="H42" s="114">
        <v>93</v>
      </c>
      <c r="I42" s="140">
        <v>148</v>
      </c>
      <c r="J42" s="115">
        <v>-45</v>
      </c>
      <c r="K42" s="116">
        <v>-30.405405405405407</v>
      </c>
    </row>
    <row r="43" spans="1:11" ht="14.1" customHeight="1" x14ac:dyDescent="0.2">
      <c r="A43" s="306" t="s">
        <v>263</v>
      </c>
      <c r="B43" s="307" t="s">
        <v>264</v>
      </c>
      <c r="C43" s="308"/>
      <c r="D43" s="113">
        <v>1.7660044150110374</v>
      </c>
      <c r="E43" s="115">
        <v>88</v>
      </c>
      <c r="F43" s="114">
        <v>71</v>
      </c>
      <c r="G43" s="114">
        <v>104</v>
      </c>
      <c r="H43" s="114">
        <v>85</v>
      </c>
      <c r="I43" s="140">
        <v>138</v>
      </c>
      <c r="J43" s="115">
        <v>-50</v>
      </c>
      <c r="K43" s="116">
        <v>-36.231884057971016</v>
      </c>
    </row>
    <row r="44" spans="1:11" ht="14.1" customHeight="1" x14ac:dyDescent="0.2">
      <c r="A44" s="306">
        <v>53</v>
      </c>
      <c r="B44" s="307" t="s">
        <v>265</v>
      </c>
      <c r="C44" s="308"/>
      <c r="D44" s="113">
        <v>0.52177403170780656</v>
      </c>
      <c r="E44" s="115">
        <v>26</v>
      </c>
      <c r="F44" s="114">
        <v>20</v>
      </c>
      <c r="G44" s="114">
        <v>41</v>
      </c>
      <c r="H44" s="114">
        <v>39</v>
      </c>
      <c r="I44" s="140">
        <v>21</v>
      </c>
      <c r="J44" s="115">
        <v>5</v>
      </c>
      <c r="K44" s="116">
        <v>23.80952380952381</v>
      </c>
    </row>
    <row r="45" spans="1:11" ht="14.1" customHeight="1" x14ac:dyDescent="0.2">
      <c r="A45" s="306" t="s">
        <v>266</v>
      </c>
      <c r="B45" s="307" t="s">
        <v>267</v>
      </c>
      <c r="C45" s="308"/>
      <c r="D45" s="113">
        <v>0.44150110375275936</v>
      </c>
      <c r="E45" s="115">
        <v>22</v>
      </c>
      <c r="F45" s="114">
        <v>16</v>
      </c>
      <c r="G45" s="114">
        <v>34</v>
      </c>
      <c r="H45" s="114">
        <v>33</v>
      </c>
      <c r="I45" s="140">
        <v>20</v>
      </c>
      <c r="J45" s="115">
        <v>2</v>
      </c>
      <c r="K45" s="116">
        <v>10</v>
      </c>
    </row>
    <row r="46" spans="1:11" ht="14.1" customHeight="1" x14ac:dyDescent="0.2">
      <c r="A46" s="306">
        <v>54</v>
      </c>
      <c r="B46" s="307" t="s">
        <v>268</v>
      </c>
      <c r="C46" s="308"/>
      <c r="D46" s="113">
        <v>3.2510535821794102</v>
      </c>
      <c r="E46" s="115">
        <v>162</v>
      </c>
      <c r="F46" s="114">
        <v>148</v>
      </c>
      <c r="G46" s="114">
        <v>161</v>
      </c>
      <c r="H46" s="114">
        <v>163</v>
      </c>
      <c r="I46" s="140">
        <v>162</v>
      </c>
      <c r="J46" s="115">
        <v>0</v>
      </c>
      <c r="K46" s="116">
        <v>0</v>
      </c>
    </row>
    <row r="47" spans="1:11" ht="14.1" customHeight="1" x14ac:dyDescent="0.2">
      <c r="A47" s="306">
        <v>61</v>
      </c>
      <c r="B47" s="307" t="s">
        <v>269</v>
      </c>
      <c r="C47" s="308"/>
      <c r="D47" s="113">
        <v>2.4483243026289383</v>
      </c>
      <c r="E47" s="115">
        <v>122</v>
      </c>
      <c r="F47" s="114">
        <v>83</v>
      </c>
      <c r="G47" s="114">
        <v>105</v>
      </c>
      <c r="H47" s="114">
        <v>70</v>
      </c>
      <c r="I47" s="140">
        <v>112</v>
      </c>
      <c r="J47" s="115">
        <v>10</v>
      </c>
      <c r="K47" s="116">
        <v>8.9285714285714288</v>
      </c>
    </row>
    <row r="48" spans="1:11" ht="14.1" customHeight="1" x14ac:dyDescent="0.2">
      <c r="A48" s="306">
        <v>62</v>
      </c>
      <c r="B48" s="307" t="s">
        <v>270</v>
      </c>
      <c r="C48" s="308"/>
      <c r="D48" s="113">
        <v>7.7864740116395748</v>
      </c>
      <c r="E48" s="115">
        <v>388</v>
      </c>
      <c r="F48" s="114">
        <v>333</v>
      </c>
      <c r="G48" s="114">
        <v>467</v>
      </c>
      <c r="H48" s="114">
        <v>347</v>
      </c>
      <c r="I48" s="140">
        <v>362</v>
      </c>
      <c r="J48" s="115">
        <v>26</v>
      </c>
      <c r="K48" s="116">
        <v>7.1823204419889501</v>
      </c>
    </row>
    <row r="49" spans="1:11" ht="14.1" customHeight="1" x14ac:dyDescent="0.2">
      <c r="A49" s="306">
        <v>63</v>
      </c>
      <c r="B49" s="307" t="s">
        <v>271</v>
      </c>
      <c r="C49" s="308"/>
      <c r="D49" s="113">
        <v>4.1741922536624525</v>
      </c>
      <c r="E49" s="115">
        <v>208</v>
      </c>
      <c r="F49" s="114">
        <v>222</v>
      </c>
      <c r="G49" s="114">
        <v>216</v>
      </c>
      <c r="H49" s="114">
        <v>158</v>
      </c>
      <c r="I49" s="140">
        <v>144</v>
      </c>
      <c r="J49" s="115">
        <v>64</v>
      </c>
      <c r="K49" s="116">
        <v>44.444444444444443</v>
      </c>
    </row>
    <row r="50" spans="1:11" ht="14.1" customHeight="1" x14ac:dyDescent="0.2">
      <c r="A50" s="306" t="s">
        <v>272</v>
      </c>
      <c r="B50" s="307" t="s">
        <v>273</v>
      </c>
      <c r="C50" s="308"/>
      <c r="D50" s="113">
        <v>0.44150110375275936</v>
      </c>
      <c r="E50" s="115">
        <v>22</v>
      </c>
      <c r="F50" s="114">
        <v>20</v>
      </c>
      <c r="G50" s="114">
        <v>14</v>
      </c>
      <c r="H50" s="114">
        <v>11</v>
      </c>
      <c r="I50" s="140">
        <v>11</v>
      </c>
      <c r="J50" s="115">
        <v>11</v>
      </c>
      <c r="K50" s="116">
        <v>100</v>
      </c>
    </row>
    <row r="51" spans="1:11" ht="14.1" customHeight="1" x14ac:dyDescent="0.2">
      <c r="A51" s="306" t="s">
        <v>274</v>
      </c>
      <c r="B51" s="307" t="s">
        <v>275</v>
      </c>
      <c r="C51" s="308"/>
      <c r="D51" s="113">
        <v>3.5922135259883605</v>
      </c>
      <c r="E51" s="115">
        <v>179</v>
      </c>
      <c r="F51" s="114">
        <v>187</v>
      </c>
      <c r="G51" s="114">
        <v>173</v>
      </c>
      <c r="H51" s="114">
        <v>138</v>
      </c>
      <c r="I51" s="140">
        <v>121</v>
      </c>
      <c r="J51" s="115">
        <v>58</v>
      </c>
      <c r="K51" s="116">
        <v>47.933884297520663</v>
      </c>
    </row>
    <row r="52" spans="1:11" ht="14.1" customHeight="1" x14ac:dyDescent="0.2">
      <c r="A52" s="306">
        <v>71</v>
      </c>
      <c r="B52" s="307" t="s">
        <v>276</v>
      </c>
      <c r="C52" s="308"/>
      <c r="D52" s="113">
        <v>8.8300220750551883</v>
      </c>
      <c r="E52" s="115">
        <v>440</v>
      </c>
      <c r="F52" s="114">
        <v>328</v>
      </c>
      <c r="G52" s="114">
        <v>419</v>
      </c>
      <c r="H52" s="114">
        <v>360</v>
      </c>
      <c r="I52" s="140">
        <v>456</v>
      </c>
      <c r="J52" s="115">
        <v>-16</v>
      </c>
      <c r="K52" s="116">
        <v>-3.5087719298245612</v>
      </c>
    </row>
    <row r="53" spans="1:11" ht="14.1" customHeight="1" x14ac:dyDescent="0.2">
      <c r="A53" s="306" t="s">
        <v>277</v>
      </c>
      <c r="B53" s="307" t="s">
        <v>278</v>
      </c>
      <c r="C53" s="308"/>
      <c r="D53" s="113">
        <v>3.3714629741119806</v>
      </c>
      <c r="E53" s="115">
        <v>168</v>
      </c>
      <c r="F53" s="114">
        <v>123</v>
      </c>
      <c r="G53" s="114">
        <v>157</v>
      </c>
      <c r="H53" s="114">
        <v>140</v>
      </c>
      <c r="I53" s="140">
        <v>152</v>
      </c>
      <c r="J53" s="115">
        <v>16</v>
      </c>
      <c r="K53" s="116">
        <v>10.526315789473685</v>
      </c>
    </row>
    <row r="54" spans="1:11" ht="14.1" customHeight="1" x14ac:dyDescent="0.2">
      <c r="A54" s="306" t="s">
        <v>279</v>
      </c>
      <c r="B54" s="307" t="s">
        <v>280</v>
      </c>
      <c r="C54" s="308"/>
      <c r="D54" s="113">
        <v>4.7762392133253062</v>
      </c>
      <c r="E54" s="115">
        <v>238</v>
      </c>
      <c r="F54" s="114">
        <v>177</v>
      </c>
      <c r="G54" s="114">
        <v>230</v>
      </c>
      <c r="H54" s="114">
        <v>190</v>
      </c>
      <c r="I54" s="140">
        <v>270</v>
      </c>
      <c r="J54" s="115">
        <v>-32</v>
      </c>
      <c r="K54" s="116">
        <v>-11.851851851851851</v>
      </c>
    </row>
    <row r="55" spans="1:11" ht="14.1" customHeight="1" x14ac:dyDescent="0.2">
      <c r="A55" s="306">
        <v>72</v>
      </c>
      <c r="B55" s="307" t="s">
        <v>281</v>
      </c>
      <c r="C55" s="308"/>
      <c r="D55" s="113">
        <v>2.1473008227975114</v>
      </c>
      <c r="E55" s="115">
        <v>107</v>
      </c>
      <c r="F55" s="114">
        <v>77</v>
      </c>
      <c r="G55" s="114">
        <v>121</v>
      </c>
      <c r="H55" s="114">
        <v>91</v>
      </c>
      <c r="I55" s="140">
        <v>131</v>
      </c>
      <c r="J55" s="115">
        <v>-24</v>
      </c>
      <c r="K55" s="116">
        <v>-18.320610687022899</v>
      </c>
    </row>
    <row r="56" spans="1:11" ht="14.1" customHeight="1" x14ac:dyDescent="0.2">
      <c r="A56" s="306" t="s">
        <v>282</v>
      </c>
      <c r="B56" s="307" t="s">
        <v>283</v>
      </c>
      <c r="C56" s="308"/>
      <c r="D56" s="113">
        <v>1.143889223359422</v>
      </c>
      <c r="E56" s="115">
        <v>57</v>
      </c>
      <c r="F56" s="114">
        <v>29</v>
      </c>
      <c r="G56" s="114">
        <v>67</v>
      </c>
      <c r="H56" s="114">
        <v>39</v>
      </c>
      <c r="I56" s="140">
        <v>73</v>
      </c>
      <c r="J56" s="115">
        <v>-16</v>
      </c>
      <c r="K56" s="116">
        <v>-21.917808219178081</v>
      </c>
    </row>
    <row r="57" spans="1:11" ht="14.1" customHeight="1" x14ac:dyDescent="0.2">
      <c r="A57" s="306" t="s">
        <v>284</v>
      </c>
      <c r="B57" s="307" t="s">
        <v>285</v>
      </c>
      <c r="C57" s="308"/>
      <c r="D57" s="113">
        <v>0.60204695966285371</v>
      </c>
      <c r="E57" s="115">
        <v>30</v>
      </c>
      <c r="F57" s="114">
        <v>29</v>
      </c>
      <c r="G57" s="114">
        <v>29</v>
      </c>
      <c r="H57" s="114">
        <v>32</v>
      </c>
      <c r="I57" s="140">
        <v>33</v>
      </c>
      <c r="J57" s="115">
        <v>-3</v>
      </c>
      <c r="K57" s="116">
        <v>-9.0909090909090917</v>
      </c>
    </row>
    <row r="58" spans="1:11" ht="14.1" customHeight="1" x14ac:dyDescent="0.2">
      <c r="A58" s="306">
        <v>73</v>
      </c>
      <c r="B58" s="307" t="s">
        <v>286</v>
      </c>
      <c r="C58" s="308"/>
      <c r="D58" s="113">
        <v>2.8898254063816977</v>
      </c>
      <c r="E58" s="115">
        <v>144</v>
      </c>
      <c r="F58" s="114">
        <v>69</v>
      </c>
      <c r="G58" s="114">
        <v>97</v>
      </c>
      <c r="H58" s="114">
        <v>89</v>
      </c>
      <c r="I58" s="140">
        <v>100</v>
      </c>
      <c r="J58" s="115">
        <v>44</v>
      </c>
      <c r="K58" s="116">
        <v>44</v>
      </c>
    </row>
    <row r="59" spans="1:11" ht="14.1" customHeight="1" x14ac:dyDescent="0.2">
      <c r="A59" s="306" t="s">
        <v>287</v>
      </c>
      <c r="B59" s="307" t="s">
        <v>288</v>
      </c>
      <c r="C59" s="308"/>
      <c r="D59" s="113">
        <v>1.5452538631346577</v>
      </c>
      <c r="E59" s="115">
        <v>77</v>
      </c>
      <c r="F59" s="114">
        <v>56</v>
      </c>
      <c r="G59" s="114">
        <v>78</v>
      </c>
      <c r="H59" s="114">
        <v>60</v>
      </c>
      <c r="I59" s="140">
        <v>67</v>
      </c>
      <c r="J59" s="115">
        <v>10</v>
      </c>
      <c r="K59" s="116">
        <v>14.925373134328359</v>
      </c>
    </row>
    <row r="60" spans="1:11" ht="14.1" customHeight="1" x14ac:dyDescent="0.2">
      <c r="A60" s="306">
        <v>81</v>
      </c>
      <c r="B60" s="307" t="s">
        <v>289</v>
      </c>
      <c r="C60" s="308"/>
      <c r="D60" s="113">
        <v>6.9034718041340559</v>
      </c>
      <c r="E60" s="115">
        <v>344</v>
      </c>
      <c r="F60" s="114">
        <v>302</v>
      </c>
      <c r="G60" s="114">
        <v>354</v>
      </c>
      <c r="H60" s="114">
        <v>256</v>
      </c>
      <c r="I60" s="140">
        <v>265</v>
      </c>
      <c r="J60" s="115">
        <v>79</v>
      </c>
      <c r="K60" s="116">
        <v>29.811320754716981</v>
      </c>
    </row>
    <row r="61" spans="1:11" ht="14.1" customHeight="1" x14ac:dyDescent="0.2">
      <c r="A61" s="306" t="s">
        <v>290</v>
      </c>
      <c r="B61" s="307" t="s">
        <v>291</v>
      </c>
      <c r="C61" s="308"/>
      <c r="D61" s="113">
        <v>2.107164358819988</v>
      </c>
      <c r="E61" s="115">
        <v>105</v>
      </c>
      <c r="F61" s="114">
        <v>88</v>
      </c>
      <c r="G61" s="114">
        <v>137</v>
      </c>
      <c r="H61" s="114">
        <v>70</v>
      </c>
      <c r="I61" s="140">
        <v>92</v>
      </c>
      <c r="J61" s="115">
        <v>13</v>
      </c>
      <c r="K61" s="116">
        <v>14.130434782608695</v>
      </c>
    </row>
    <row r="62" spans="1:11" ht="14.1" customHeight="1" x14ac:dyDescent="0.2">
      <c r="A62" s="306" t="s">
        <v>292</v>
      </c>
      <c r="B62" s="307" t="s">
        <v>293</v>
      </c>
      <c r="C62" s="308"/>
      <c r="D62" s="113">
        <v>2.2075055187637971</v>
      </c>
      <c r="E62" s="115">
        <v>110</v>
      </c>
      <c r="F62" s="114">
        <v>129</v>
      </c>
      <c r="G62" s="114">
        <v>139</v>
      </c>
      <c r="H62" s="114">
        <v>107</v>
      </c>
      <c r="I62" s="140">
        <v>99</v>
      </c>
      <c r="J62" s="115">
        <v>11</v>
      </c>
      <c r="K62" s="116">
        <v>11.111111111111111</v>
      </c>
    </row>
    <row r="63" spans="1:11" ht="14.1" customHeight="1" x14ac:dyDescent="0.2">
      <c r="A63" s="306"/>
      <c r="B63" s="307" t="s">
        <v>294</v>
      </c>
      <c r="C63" s="308"/>
      <c r="D63" s="113">
        <v>1.90648203893237</v>
      </c>
      <c r="E63" s="115">
        <v>95</v>
      </c>
      <c r="F63" s="114">
        <v>94</v>
      </c>
      <c r="G63" s="114">
        <v>112</v>
      </c>
      <c r="H63" s="114">
        <v>96</v>
      </c>
      <c r="I63" s="140">
        <v>79</v>
      </c>
      <c r="J63" s="115">
        <v>16</v>
      </c>
      <c r="K63" s="116">
        <v>20.253164556962027</v>
      </c>
    </row>
    <row r="64" spans="1:11" ht="14.1" customHeight="1" x14ac:dyDescent="0.2">
      <c r="A64" s="306" t="s">
        <v>295</v>
      </c>
      <c r="B64" s="307" t="s">
        <v>296</v>
      </c>
      <c r="C64" s="308"/>
      <c r="D64" s="113">
        <v>1.1037527593818985</v>
      </c>
      <c r="E64" s="115">
        <v>55</v>
      </c>
      <c r="F64" s="114">
        <v>43</v>
      </c>
      <c r="G64" s="114">
        <v>41</v>
      </c>
      <c r="H64" s="114">
        <v>40</v>
      </c>
      <c r="I64" s="140">
        <v>35</v>
      </c>
      <c r="J64" s="115">
        <v>20</v>
      </c>
      <c r="K64" s="116">
        <v>57.142857142857146</v>
      </c>
    </row>
    <row r="65" spans="1:11" ht="14.1" customHeight="1" x14ac:dyDescent="0.2">
      <c r="A65" s="306" t="s">
        <v>297</v>
      </c>
      <c r="B65" s="307" t="s">
        <v>298</v>
      </c>
      <c r="C65" s="308"/>
      <c r="D65" s="113">
        <v>0.50170579971904472</v>
      </c>
      <c r="E65" s="115">
        <v>25</v>
      </c>
      <c r="F65" s="114">
        <v>21</v>
      </c>
      <c r="G65" s="114">
        <v>16</v>
      </c>
      <c r="H65" s="114">
        <v>23</v>
      </c>
      <c r="I65" s="140">
        <v>16</v>
      </c>
      <c r="J65" s="115">
        <v>9</v>
      </c>
      <c r="K65" s="116">
        <v>56.25</v>
      </c>
    </row>
    <row r="66" spans="1:11" ht="14.1" customHeight="1" x14ac:dyDescent="0.2">
      <c r="A66" s="306">
        <v>82</v>
      </c>
      <c r="B66" s="307" t="s">
        <v>299</v>
      </c>
      <c r="C66" s="308"/>
      <c r="D66" s="113">
        <v>3.3513947421232189</v>
      </c>
      <c r="E66" s="115">
        <v>167</v>
      </c>
      <c r="F66" s="114">
        <v>194</v>
      </c>
      <c r="G66" s="114">
        <v>237</v>
      </c>
      <c r="H66" s="114">
        <v>163</v>
      </c>
      <c r="I66" s="140">
        <v>189</v>
      </c>
      <c r="J66" s="115">
        <v>-22</v>
      </c>
      <c r="K66" s="116">
        <v>-11.640211640211641</v>
      </c>
    </row>
    <row r="67" spans="1:11" ht="14.1" customHeight="1" x14ac:dyDescent="0.2">
      <c r="A67" s="306" t="s">
        <v>300</v>
      </c>
      <c r="B67" s="307" t="s">
        <v>301</v>
      </c>
      <c r="C67" s="308"/>
      <c r="D67" s="113">
        <v>1.8061408789885611</v>
      </c>
      <c r="E67" s="115">
        <v>90</v>
      </c>
      <c r="F67" s="114">
        <v>148</v>
      </c>
      <c r="G67" s="114">
        <v>143</v>
      </c>
      <c r="H67" s="114">
        <v>100</v>
      </c>
      <c r="I67" s="140">
        <v>110</v>
      </c>
      <c r="J67" s="115">
        <v>-20</v>
      </c>
      <c r="K67" s="116">
        <v>-18.181818181818183</v>
      </c>
    </row>
    <row r="68" spans="1:11" ht="14.1" customHeight="1" x14ac:dyDescent="0.2">
      <c r="A68" s="306" t="s">
        <v>302</v>
      </c>
      <c r="B68" s="307" t="s">
        <v>303</v>
      </c>
      <c r="C68" s="308"/>
      <c r="D68" s="113">
        <v>0.86293397551675699</v>
      </c>
      <c r="E68" s="115">
        <v>43</v>
      </c>
      <c r="F68" s="114">
        <v>24</v>
      </c>
      <c r="G68" s="114">
        <v>67</v>
      </c>
      <c r="H68" s="114">
        <v>52</v>
      </c>
      <c r="I68" s="140">
        <v>44</v>
      </c>
      <c r="J68" s="115">
        <v>-1</v>
      </c>
      <c r="K68" s="116">
        <v>-2.2727272727272729</v>
      </c>
    </row>
    <row r="69" spans="1:11" ht="14.1" customHeight="1" x14ac:dyDescent="0.2">
      <c r="A69" s="306">
        <v>83</v>
      </c>
      <c r="B69" s="307" t="s">
        <v>304</v>
      </c>
      <c r="C69" s="308"/>
      <c r="D69" s="113">
        <v>3.4718041340557897</v>
      </c>
      <c r="E69" s="115">
        <v>173</v>
      </c>
      <c r="F69" s="114">
        <v>179</v>
      </c>
      <c r="G69" s="114">
        <v>395</v>
      </c>
      <c r="H69" s="114">
        <v>160</v>
      </c>
      <c r="I69" s="140">
        <v>264</v>
      </c>
      <c r="J69" s="115">
        <v>-91</v>
      </c>
      <c r="K69" s="116">
        <v>-34.469696969696969</v>
      </c>
    </row>
    <row r="70" spans="1:11" ht="14.1" customHeight="1" x14ac:dyDescent="0.2">
      <c r="A70" s="306" t="s">
        <v>305</v>
      </c>
      <c r="B70" s="307" t="s">
        <v>306</v>
      </c>
      <c r="C70" s="308"/>
      <c r="D70" s="113">
        <v>2.869757174392936</v>
      </c>
      <c r="E70" s="115">
        <v>143</v>
      </c>
      <c r="F70" s="114">
        <v>122</v>
      </c>
      <c r="G70" s="114">
        <v>316</v>
      </c>
      <c r="H70" s="114">
        <v>118</v>
      </c>
      <c r="I70" s="140">
        <v>226</v>
      </c>
      <c r="J70" s="115">
        <v>-83</v>
      </c>
      <c r="K70" s="116">
        <v>-36.725663716814161</v>
      </c>
    </row>
    <row r="71" spans="1:11" ht="14.1" customHeight="1" x14ac:dyDescent="0.2">
      <c r="A71" s="306"/>
      <c r="B71" s="307" t="s">
        <v>307</v>
      </c>
      <c r="C71" s="308"/>
      <c r="D71" s="113">
        <v>1.34457154324704</v>
      </c>
      <c r="E71" s="115">
        <v>67</v>
      </c>
      <c r="F71" s="114">
        <v>52</v>
      </c>
      <c r="G71" s="114">
        <v>169</v>
      </c>
      <c r="H71" s="114">
        <v>53</v>
      </c>
      <c r="I71" s="140">
        <v>138</v>
      </c>
      <c r="J71" s="115">
        <v>-71</v>
      </c>
      <c r="K71" s="116">
        <v>-51.449275362318843</v>
      </c>
    </row>
    <row r="72" spans="1:11" ht="14.1" customHeight="1" x14ac:dyDescent="0.2">
      <c r="A72" s="306">
        <v>84</v>
      </c>
      <c r="B72" s="307" t="s">
        <v>308</v>
      </c>
      <c r="C72" s="308"/>
      <c r="D72" s="113">
        <v>1.34457154324704</v>
      </c>
      <c r="E72" s="115">
        <v>67</v>
      </c>
      <c r="F72" s="114">
        <v>51</v>
      </c>
      <c r="G72" s="114">
        <v>190</v>
      </c>
      <c r="H72" s="114">
        <v>44</v>
      </c>
      <c r="I72" s="140">
        <v>62</v>
      </c>
      <c r="J72" s="115">
        <v>5</v>
      </c>
      <c r="K72" s="116">
        <v>8.064516129032258</v>
      </c>
    </row>
    <row r="73" spans="1:11" ht="14.1" customHeight="1" x14ac:dyDescent="0.2">
      <c r="A73" s="306" t="s">
        <v>309</v>
      </c>
      <c r="B73" s="307" t="s">
        <v>310</v>
      </c>
      <c r="C73" s="308"/>
      <c r="D73" s="113">
        <v>0.30102347983142685</v>
      </c>
      <c r="E73" s="115">
        <v>15</v>
      </c>
      <c r="F73" s="114">
        <v>4</v>
      </c>
      <c r="G73" s="114">
        <v>65</v>
      </c>
      <c r="H73" s="114">
        <v>4</v>
      </c>
      <c r="I73" s="140">
        <v>9</v>
      </c>
      <c r="J73" s="115">
        <v>6</v>
      </c>
      <c r="K73" s="116">
        <v>66.666666666666671</v>
      </c>
    </row>
    <row r="74" spans="1:11" ht="14.1" customHeight="1" x14ac:dyDescent="0.2">
      <c r="A74" s="306" t="s">
        <v>311</v>
      </c>
      <c r="B74" s="307" t="s">
        <v>312</v>
      </c>
      <c r="C74" s="308"/>
      <c r="D74" s="113">
        <v>0.26088701585390328</v>
      </c>
      <c r="E74" s="115">
        <v>13</v>
      </c>
      <c r="F74" s="114">
        <v>6</v>
      </c>
      <c r="G74" s="114">
        <v>46</v>
      </c>
      <c r="H74" s="114">
        <v>5</v>
      </c>
      <c r="I74" s="140">
        <v>13</v>
      </c>
      <c r="J74" s="115">
        <v>0</v>
      </c>
      <c r="K74" s="116">
        <v>0</v>
      </c>
    </row>
    <row r="75" spans="1:11" ht="14.1" customHeight="1" x14ac:dyDescent="0.2">
      <c r="A75" s="306" t="s">
        <v>313</v>
      </c>
      <c r="B75" s="307" t="s">
        <v>314</v>
      </c>
      <c r="C75" s="308"/>
      <c r="D75" s="113">
        <v>0.24081878386514149</v>
      </c>
      <c r="E75" s="115">
        <v>12</v>
      </c>
      <c r="F75" s="114">
        <v>12</v>
      </c>
      <c r="G75" s="114">
        <v>14</v>
      </c>
      <c r="H75" s="114">
        <v>10</v>
      </c>
      <c r="I75" s="140">
        <v>15</v>
      </c>
      <c r="J75" s="115">
        <v>-3</v>
      </c>
      <c r="K75" s="116">
        <v>-20</v>
      </c>
    </row>
    <row r="76" spans="1:11" ht="14.1" customHeight="1" x14ac:dyDescent="0.2">
      <c r="A76" s="306">
        <v>91</v>
      </c>
      <c r="B76" s="307" t="s">
        <v>315</v>
      </c>
      <c r="C76" s="308"/>
      <c r="D76" s="113">
        <v>0.12040939193257075</v>
      </c>
      <c r="E76" s="115">
        <v>6</v>
      </c>
      <c r="F76" s="114">
        <v>19</v>
      </c>
      <c r="G76" s="114">
        <v>6</v>
      </c>
      <c r="H76" s="114">
        <v>8</v>
      </c>
      <c r="I76" s="140">
        <v>18</v>
      </c>
      <c r="J76" s="115">
        <v>-12</v>
      </c>
      <c r="K76" s="116">
        <v>-66.666666666666671</v>
      </c>
    </row>
    <row r="77" spans="1:11" ht="14.1" customHeight="1" x14ac:dyDescent="0.2">
      <c r="A77" s="306">
        <v>92</v>
      </c>
      <c r="B77" s="307" t="s">
        <v>316</v>
      </c>
      <c r="C77" s="308"/>
      <c r="D77" s="113">
        <v>1.7057997190447522</v>
      </c>
      <c r="E77" s="115">
        <v>85</v>
      </c>
      <c r="F77" s="114">
        <v>83</v>
      </c>
      <c r="G77" s="114">
        <v>125</v>
      </c>
      <c r="H77" s="114">
        <v>123</v>
      </c>
      <c r="I77" s="140">
        <v>93</v>
      </c>
      <c r="J77" s="115">
        <v>-8</v>
      </c>
      <c r="K77" s="116">
        <v>-8.6021505376344081</v>
      </c>
    </row>
    <row r="78" spans="1:11" ht="14.1" customHeight="1" x14ac:dyDescent="0.2">
      <c r="A78" s="306">
        <v>93</v>
      </c>
      <c r="B78" s="307" t="s">
        <v>317</v>
      </c>
      <c r="C78" s="308"/>
      <c r="D78" s="113">
        <v>0.64218342364037728</v>
      </c>
      <c r="E78" s="115">
        <v>32</v>
      </c>
      <c r="F78" s="114">
        <v>24</v>
      </c>
      <c r="G78" s="114">
        <v>36</v>
      </c>
      <c r="H78" s="114">
        <v>28</v>
      </c>
      <c r="I78" s="140">
        <v>35</v>
      </c>
      <c r="J78" s="115">
        <v>-3</v>
      </c>
      <c r="K78" s="116">
        <v>-8.5714285714285712</v>
      </c>
    </row>
    <row r="79" spans="1:11" ht="14.1" customHeight="1" x14ac:dyDescent="0.2">
      <c r="A79" s="306">
        <v>94</v>
      </c>
      <c r="B79" s="307" t="s">
        <v>318</v>
      </c>
      <c r="C79" s="308"/>
      <c r="D79" s="113">
        <v>0.40136463977523579</v>
      </c>
      <c r="E79" s="115">
        <v>20</v>
      </c>
      <c r="F79" s="114">
        <v>11</v>
      </c>
      <c r="G79" s="114">
        <v>61</v>
      </c>
      <c r="H79" s="114">
        <v>19</v>
      </c>
      <c r="I79" s="140">
        <v>16</v>
      </c>
      <c r="J79" s="115">
        <v>4</v>
      </c>
      <c r="K79" s="116">
        <v>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0.22075055187637968</v>
      </c>
      <c r="E81" s="143">
        <v>11</v>
      </c>
      <c r="F81" s="144">
        <v>4</v>
      </c>
      <c r="G81" s="144" t="s">
        <v>513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49544</v>
      </c>
      <c r="C10" s="114">
        <v>23969</v>
      </c>
      <c r="D10" s="114">
        <v>25575</v>
      </c>
      <c r="E10" s="114">
        <v>38693</v>
      </c>
      <c r="F10" s="114">
        <v>10132</v>
      </c>
      <c r="G10" s="114">
        <v>6360</v>
      </c>
      <c r="H10" s="114">
        <v>13952</v>
      </c>
      <c r="I10" s="115">
        <v>12652</v>
      </c>
      <c r="J10" s="114">
        <v>8258</v>
      </c>
      <c r="K10" s="114">
        <v>4394</v>
      </c>
      <c r="L10" s="423">
        <v>3525</v>
      </c>
      <c r="M10" s="424">
        <v>3493</v>
      </c>
    </row>
    <row r="11" spans="1:13" ht="11.1" customHeight="1" x14ac:dyDescent="0.2">
      <c r="A11" s="422" t="s">
        <v>387</v>
      </c>
      <c r="B11" s="115">
        <v>50073</v>
      </c>
      <c r="C11" s="114">
        <v>24352</v>
      </c>
      <c r="D11" s="114">
        <v>25721</v>
      </c>
      <c r="E11" s="114">
        <v>39158</v>
      </c>
      <c r="F11" s="114">
        <v>10210</v>
      </c>
      <c r="G11" s="114">
        <v>6328</v>
      </c>
      <c r="H11" s="114">
        <v>14186</v>
      </c>
      <c r="I11" s="115">
        <v>12699</v>
      </c>
      <c r="J11" s="114">
        <v>8248</v>
      </c>
      <c r="K11" s="114">
        <v>4451</v>
      </c>
      <c r="L11" s="423">
        <v>3366</v>
      </c>
      <c r="M11" s="424">
        <v>2932</v>
      </c>
    </row>
    <row r="12" spans="1:13" ht="11.1" customHeight="1" x14ac:dyDescent="0.2">
      <c r="A12" s="422" t="s">
        <v>388</v>
      </c>
      <c r="B12" s="115">
        <v>50919</v>
      </c>
      <c r="C12" s="114">
        <v>24864</v>
      </c>
      <c r="D12" s="114">
        <v>26055</v>
      </c>
      <c r="E12" s="114">
        <v>39891</v>
      </c>
      <c r="F12" s="114">
        <v>10310</v>
      </c>
      <c r="G12" s="114">
        <v>6807</v>
      </c>
      <c r="H12" s="114">
        <v>14392</v>
      </c>
      <c r="I12" s="115">
        <v>12745</v>
      </c>
      <c r="J12" s="114">
        <v>8194</v>
      </c>
      <c r="K12" s="114">
        <v>4551</v>
      </c>
      <c r="L12" s="423">
        <v>5244</v>
      </c>
      <c r="M12" s="424">
        <v>4574</v>
      </c>
    </row>
    <row r="13" spans="1:13" s="110" customFormat="1" ht="11.1" customHeight="1" x14ac:dyDescent="0.2">
      <c r="A13" s="422" t="s">
        <v>389</v>
      </c>
      <c r="B13" s="115">
        <v>50872</v>
      </c>
      <c r="C13" s="114">
        <v>24746</v>
      </c>
      <c r="D13" s="114">
        <v>26126</v>
      </c>
      <c r="E13" s="114">
        <v>39566</v>
      </c>
      <c r="F13" s="114">
        <v>10564</v>
      </c>
      <c r="G13" s="114">
        <v>6678</v>
      </c>
      <c r="H13" s="114">
        <v>14586</v>
      </c>
      <c r="I13" s="115">
        <v>13209</v>
      </c>
      <c r="J13" s="114">
        <v>8482</v>
      </c>
      <c r="K13" s="114">
        <v>4727</v>
      </c>
      <c r="L13" s="423">
        <v>3142</v>
      </c>
      <c r="M13" s="424">
        <v>3250</v>
      </c>
    </row>
    <row r="14" spans="1:13" ht="15" customHeight="1" x14ac:dyDescent="0.2">
      <c r="A14" s="422" t="s">
        <v>390</v>
      </c>
      <c r="B14" s="115">
        <v>50839</v>
      </c>
      <c r="C14" s="114">
        <v>24757</v>
      </c>
      <c r="D14" s="114">
        <v>26082</v>
      </c>
      <c r="E14" s="114">
        <v>38026</v>
      </c>
      <c r="F14" s="114">
        <v>12103</v>
      </c>
      <c r="G14" s="114">
        <v>6406</v>
      </c>
      <c r="H14" s="114">
        <v>14795</v>
      </c>
      <c r="I14" s="115">
        <v>12930</v>
      </c>
      <c r="J14" s="114">
        <v>8244</v>
      </c>
      <c r="K14" s="114">
        <v>4686</v>
      </c>
      <c r="L14" s="423">
        <v>4025</v>
      </c>
      <c r="M14" s="424">
        <v>4125</v>
      </c>
    </row>
    <row r="15" spans="1:13" ht="11.1" customHeight="1" x14ac:dyDescent="0.2">
      <c r="A15" s="422" t="s">
        <v>387</v>
      </c>
      <c r="B15" s="115">
        <v>50926</v>
      </c>
      <c r="C15" s="114">
        <v>24911</v>
      </c>
      <c r="D15" s="114">
        <v>26015</v>
      </c>
      <c r="E15" s="114">
        <v>37949</v>
      </c>
      <c r="F15" s="114">
        <v>12312</v>
      </c>
      <c r="G15" s="114">
        <v>6262</v>
      </c>
      <c r="H15" s="114">
        <v>14975</v>
      </c>
      <c r="I15" s="115">
        <v>13056</v>
      </c>
      <c r="J15" s="114">
        <v>8295</v>
      </c>
      <c r="K15" s="114">
        <v>4761</v>
      </c>
      <c r="L15" s="423">
        <v>3171</v>
      </c>
      <c r="M15" s="424">
        <v>3109</v>
      </c>
    </row>
    <row r="16" spans="1:13" ht="11.1" customHeight="1" x14ac:dyDescent="0.2">
      <c r="A16" s="422" t="s">
        <v>388</v>
      </c>
      <c r="B16" s="115">
        <v>51862</v>
      </c>
      <c r="C16" s="114">
        <v>25407</v>
      </c>
      <c r="D16" s="114">
        <v>26455</v>
      </c>
      <c r="E16" s="114">
        <v>38827</v>
      </c>
      <c r="F16" s="114">
        <v>12451</v>
      </c>
      <c r="G16" s="114">
        <v>6852</v>
      </c>
      <c r="H16" s="114">
        <v>15176</v>
      </c>
      <c r="I16" s="115">
        <v>13073</v>
      </c>
      <c r="J16" s="114">
        <v>8172</v>
      </c>
      <c r="K16" s="114">
        <v>4901</v>
      </c>
      <c r="L16" s="423">
        <v>5175</v>
      </c>
      <c r="M16" s="424">
        <v>4436</v>
      </c>
    </row>
    <row r="17" spans="1:13" s="110" customFormat="1" ht="11.1" customHeight="1" x14ac:dyDescent="0.2">
      <c r="A17" s="422" t="s">
        <v>389</v>
      </c>
      <c r="B17" s="115">
        <v>52008</v>
      </c>
      <c r="C17" s="114">
        <v>25374</v>
      </c>
      <c r="D17" s="114">
        <v>26634</v>
      </c>
      <c r="E17" s="114">
        <v>39356</v>
      </c>
      <c r="F17" s="114">
        <v>12596</v>
      </c>
      <c r="G17" s="114">
        <v>6718</v>
      </c>
      <c r="H17" s="114">
        <v>15349</v>
      </c>
      <c r="I17" s="115">
        <v>13289</v>
      </c>
      <c r="J17" s="114">
        <v>8361</v>
      </c>
      <c r="K17" s="114">
        <v>4928</v>
      </c>
      <c r="L17" s="423">
        <v>3343</v>
      </c>
      <c r="M17" s="424">
        <v>3292</v>
      </c>
    </row>
    <row r="18" spans="1:13" ht="15" customHeight="1" x14ac:dyDescent="0.2">
      <c r="A18" s="422" t="s">
        <v>391</v>
      </c>
      <c r="B18" s="115">
        <v>51853</v>
      </c>
      <c r="C18" s="114">
        <v>25263</v>
      </c>
      <c r="D18" s="114">
        <v>26590</v>
      </c>
      <c r="E18" s="114">
        <v>38866</v>
      </c>
      <c r="F18" s="114">
        <v>12835</v>
      </c>
      <c r="G18" s="114">
        <v>6577</v>
      </c>
      <c r="H18" s="114">
        <v>15456</v>
      </c>
      <c r="I18" s="115">
        <v>12982</v>
      </c>
      <c r="J18" s="114">
        <v>8155</v>
      </c>
      <c r="K18" s="114">
        <v>4827</v>
      </c>
      <c r="L18" s="423">
        <v>4241</v>
      </c>
      <c r="M18" s="424">
        <v>4274</v>
      </c>
    </row>
    <row r="19" spans="1:13" ht="11.1" customHeight="1" x14ac:dyDescent="0.2">
      <c r="A19" s="422" t="s">
        <v>387</v>
      </c>
      <c r="B19" s="115">
        <v>51976</v>
      </c>
      <c r="C19" s="114">
        <v>25344</v>
      </c>
      <c r="D19" s="114">
        <v>26632</v>
      </c>
      <c r="E19" s="114">
        <v>38888</v>
      </c>
      <c r="F19" s="114">
        <v>12948</v>
      </c>
      <c r="G19" s="114">
        <v>6407</v>
      </c>
      <c r="H19" s="114">
        <v>15709</v>
      </c>
      <c r="I19" s="115">
        <v>13236</v>
      </c>
      <c r="J19" s="114">
        <v>8338</v>
      </c>
      <c r="K19" s="114">
        <v>4898</v>
      </c>
      <c r="L19" s="423">
        <v>3139</v>
      </c>
      <c r="M19" s="424">
        <v>3069</v>
      </c>
    </row>
    <row r="20" spans="1:13" ht="11.1" customHeight="1" x14ac:dyDescent="0.2">
      <c r="A20" s="422" t="s">
        <v>388</v>
      </c>
      <c r="B20" s="115">
        <v>52943</v>
      </c>
      <c r="C20" s="114">
        <v>25970</v>
      </c>
      <c r="D20" s="114">
        <v>26973</v>
      </c>
      <c r="E20" s="114">
        <v>39725</v>
      </c>
      <c r="F20" s="114">
        <v>13001</v>
      </c>
      <c r="G20" s="114">
        <v>7063</v>
      </c>
      <c r="H20" s="114">
        <v>15885</v>
      </c>
      <c r="I20" s="115">
        <v>13204</v>
      </c>
      <c r="J20" s="114">
        <v>8126</v>
      </c>
      <c r="K20" s="114">
        <v>5078</v>
      </c>
      <c r="L20" s="423">
        <v>5480</v>
      </c>
      <c r="M20" s="424">
        <v>4657</v>
      </c>
    </row>
    <row r="21" spans="1:13" s="110" customFormat="1" ht="11.1" customHeight="1" x14ac:dyDescent="0.2">
      <c r="A21" s="422" t="s">
        <v>389</v>
      </c>
      <c r="B21" s="115">
        <v>54300</v>
      </c>
      <c r="C21" s="114">
        <v>26773</v>
      </c>
      <c r="D21" s="114">
        <v>27527</v>
      </c>
      <c r="E21" s="114">
        <v>41199</v>
      </c>
      <c r="F21" s="114">
        <v>13063</v>
      </c>
      <c r="G21" s="114">
        <v>7334</v>
      </c>
      <c r="H21" s="114">
        <v>16216</v>
      </c>
      <c r="I21" s="115">
        <v>13522</v>
      </c>
      <c r="J21" s="114">
        <v>8321</v>
      </c>
      <c r="K21" s="114">
        <v>5201</v>
      </c>
      <c r="L21" s="423">
        <v>5165</v>
      </c>
      <c r="M21" s="424">
        <v>3930</v>
      </c>
    </row>
    <row r="22" spans="1:13" ht="15" customHeight="1" x14ac:dyDescent="0.2">
      <c r="A22" s="422" t="s">
        <v>392</v>
      </c>
      <c r="B22" s="115">
        <v>53770</v>
      </c>
      <c r="C22" s="114">
        <v>26236</v>
      </c>
      <c r="D22" s="114">
        <v>27534</v>
      </c>
      <c r="E22" s="114">
        <v>40577</v>
      </c>
      <c r="F22" s="114">
        <v>13029</v>
      </c>
      <c r="G22" s="114">
        <v>6873</v>
      </c>
      <c r="H22" s="114">
        <v>16356</v>
      </c>
      <c r="I22" s="115">
        <v>13337</v>
      </c>
      <c r="J22" s="114">
        <v>8247</v>
      </c>
      <c r="K22" s="114">
        <v>5090</v>
      </c>
      <c r="L22" s="423">
        <v>3744</v>
      </c>
      <c r="M22" s="424">
        <v>4215</v>
      </c>
    </row>
    <row r="23" spans="1:13" ht="11.1" customHeight="1" x14ac:dyDescent="0.2">
      <c r="A23" s="422" t="s">
        <v>387</v>
      </c>
      <c r="B23" s="115">
        <v>54095</v>
      </c>
      <c r="C23" s="114">
        <v>26518</v>
      </c>
      <c r="D23" s="114">
        <v>27577</v>
      </c>
      <c r="E23" s="114">
        <v>40812</v>
      </c>
      <c r="F23" s="114">
        <v>13090</v>
      </c>
      <c r="G23" s="114">
        <v>6709</v>
      </c>
      <c r="H23" s="114">
        <v>16603</v>
      </c>
      <c r="I23" s="115">
        <v>13489</v>
      </c>
      <c r="J23" s="114">
        <v>8404</v>
      </c>
      <c r="K23" s="114">
        <v>5085</v>
      </c>
      <c r="L23" s="423">
        <v>3244</v>
      </c>
      <c r="M23" s="424">
        <v>2986</v>
      </c>
    </row>
    <row r="24" spans="1:13" ht="11.1" customHeight="1" x14ac:dyDescent="0.2">
      <c r="A24" s="422" t="s">
        <v>388</v>
      </c>
      <c r="B24" s="115">
        <v>55324</v>
      </c>
      <c r="C24" s="114">
        <v>27112</v>
      </c>
      <c r="D24" s="114">
        <v>28212</v>
      </c>
      <c r="E24" s="114">
        <v>41218</v>
      </c>
      <c r="F24" s="114">
        <v>13349</v>
      </c>
      <c r="G24" s="114">
        <v>7379</v>
      </c>
      <c r="H24" s="114">
        <v>16822</v>
      </c>
      <c r="I24" s="115">
        <v>13494</v>
      </c>
      <c r="J24" s="114">
        <v>8222</v>
      </c>
      <c r="K24" s="114">
        <v>5272</v>
      </c>
      <c r="L24" s="423">
        <v>6082</v>
      </c>
      <c r="M24" s="424">
        <v>4892</v>
      </c>
    </row>
    <row r="25" spans="1:13" s="110" customFormat="1" ht="11.1" customHeight="1" x14ac:dyDescent="0.2">
      <c r="A25" s="422" t="s">
        <v>389</v>
      </c>
      <c r="B25" s="115">
        <v>55337</v>
      </c>
      <c r="C25" s="114">
        <v>26967</v>
      </c>
      <c r="D25" s="114">
        <v>28370</v>
      </c>
      <c r="E25" s="114">
        <v>41099</v>
      </c>
      <c r="F25" s="114">
        <v>13483</v>
      </c>
      <c r="G25" s="114">
        <v>7321</v>
      </c>
      <c r="H25" s="114">
        <v>17005</v>
      </c>
      <c r="I25" s="115">
        <v>13814</v>
      </c>
      <c r="J25" s="114">
        <v>8490</v>
      </c>
      <c r="K25" s="114">
        <v>5324</v>
      </c>
      <c r="L25" s="423">
        <v>3492</v>
      </c>
      <c r="M25" s="424">
        <v>3524</v>
      </c>
    </row>
    <row r="26" spans="1:13" ht="15" customHeight="1" x14ac:dyDescent="0.2">
      <c r="A26" s="422" t="s">
        <v>393</v>
      </c>
      <c r="B26" s="115">
        <v>55149</v>
      </c>
      <c r="C26" s="114">
        <v>26782</v>
      </c>
      <c r="D26" s="114">
        <v>28367</v>
      </c>
      <c r="E26" s="114">
        <v>40744</v>
      </c>
      <c r="F26" s="114">
        <v>13660</v>
      </c>
      <c r="G26" s="114">
        <v>7034</v>
      </c>
      <c r="H26" s="114">
        <v>17127</v>
      </c>
      <c r="I26" s="115">
        <v>13562</v>
      </c>
      <c r="J26" s="114">
        <v>8286</v>
      </c>
      <c r="K26" s="114">
        <v>5276</v>
      </c>
      <c r="L26" s="423">
        <v>3794</v>
      </c>
      <c r="M26" s="424">
        <v>4065</v>
      </c>
    </row>
    <row r="27" spans="1:13" ht="11.1" customHeight="1" x14ac:dyDescent="0.2">
      <c r="A27" s="422" t="s">
        <v>387</v>
      </c>
      <c r="B27" s="115">
        <v>55455</v>
      </c>
      <c r="C27" s="114">
        <v>27104</v>
      </c>
      <c r="D27" s="114">
        <v>28351</v>
      </c>
      <c r="E27" s="114">
        <v>40926</v>
      </c>
      <c r="F27" s="114">
        <v>13785</v>
      </c>
      <c r="G27" s="114">
        <v>6892</v>
      </c>
      <c r="H27" s="114">
        <v>17361</v>
      </c>
      <c r="I27" s="115">
        <v>13884</v>
      </c>
      <c r="J27" s="114">
        <v>8501</v>
      </c>
      <c r="K27" s="114">
        <v>5383</v>
      </c>
      <c r="L27" s="423">
        <v>3282</v>
      </c>
      <c r="M27" s="424">
        <v>3061</v>
      </c>
    </row>
    <row r="28" spans="1:13" ht="11.1" customHeight="1" x14ac:dyDescent="0.2">
      <c r="A28" s="422" t="s">
        <v>388</v>
      </c>
      <c r="B28" s="115">
        <v>56186</v>
      </c>
      <c r="C28" s="114">
        <v>27373</v>
      </c>
      <c r="D28" s="114">
        <v>28813</v>
      </c>
      <c r="E28" s="114">
        <v>42107</v>
      </c>
      <c r="F28" s="114">
        <v>13873</v>
      </c>
      <c r="G28" s="114">
        <v>7436</v>
      </c>
      <c r="H28" s="114">
        <v>17466</v>
      </c>
      <c r="I28" s="115">
        <v>13751</v>
      </c>
      <c r="J28" s="114">
        <v>8274</v>
      </c>
      <c r="K28" s="114">
        <v>5477</v>
      </c>
      <c r="L28" s="423">
        <v>5555</v>
      </c>
      <c r="M28" s="424">
        <v>4954</v>
      </c>
    </row>
    <row r="29" spans="1:13" s="110" customFormat="1" ht="11.1" customHeight="1" x14ac:dyDescent="0.2">
      <c r="A29" s="422" t="s">
        <v>389</v>
      </c>
      <c r="B29" s="115">
        <v>56193</v>
      </c>
      <c r="C29" s="114">
        <v>27341</v>
      </c>
      <c r="D29" s="114">
        <v>28852</v>
      </c>
      <c r="E29" s="114">
        <v>42088</v>
      </c>
      <c r="F29" s="114">
        <v>14078</v>
      </c>
      <c r="G29" s="114">
        <v>7376</v>
      </c>
      <c r="H29" s="114">
        <v>17528</v>
      </c>
      <c r="I29" s="115">
        <v>13882</v>
      </c>
      <c r="J29" s="114">
        <v>8467</v>
      </c>
      <c r="K29" s="114">
        <v>5415</v>
      </c>
      <c r="L29" s="423">
        <v>3710</v>
      </c>
      <c r="M29" s="424">
        <v>3647</v>
      </c>
    </row>
    <row r="30" spans="1:13" ht="15" customHeight="1" x14ac:dyDescent="0.2">
      <c r="A30" s="422" t="s">
        <v>394</v>
      </c>
      <c r="B30" s="115">
        <v>55901</v>
      </c>
      <c r="C30" s="114">
        <v>27146</v>
      </c>
      <c r="D30" s="114">
        <v>28755</v>
      </c>
      <c r="E30" s="114">
        <v>41700</v>
      </c>
      <c r="F30" s="114">
        <v>14183</v>
      </c>
      <c r="G30" s="114">
        <v>7042</v>
      </c>
      <c r="H30" s="114">
        <v>17655</v>
      </c>
      <c r="I30" s="115">
        <v>13369</v>
      </c>
      <c r="J30" s="114">
        <v>8126</v>
      </c>
      <c r="K30" s="114">
        <v>5243</v>
      </c>
      <c r="L30" s="423">
        <v>4511</v>
      </c>
      <c r="M30" s="424">
        <v>4874</v>
      </c>
    </row>
    <row r="31" spans="1:13" ht="11.1" customHeight="1" x14ac:dyDescent="0.2">
      <c r="A31" s="422" t="s">
        <v>387</v>
      </c>
      <c r="B31" s="115">
        <v>56106</v>
      </c>
      <c r="C31" s="114">
        <v>27337</v>
      </c>
      <c r="D31" s="114">
        <v>28769</v>
      </c>
      <c r="E31" s="114">
        <v>41861</v>
      </c>
      <c r="F31" s="114">
        <v>14243</v>
      </c>
      <c r="G31" s="114">
        <v>6942</v>
      </c>
      <c r="H31" s="114">
        <v>17858</v>
      </c>
      <c r="I31" s="115">
        <v>13570</v>
      </c>
      <c r="J31" s="114">
        <v>8252</v>
      </c>
      <c r="K31" s="114">
        <v>5318</v>
      </c>
      <c r="L31" s="423">
        <v>3557</v>
      </c>
      <c r="M31" s="424">
        <v>3409</v>
      </c>
    </row>
    <row r="32" spans="1:13" ht="11.1" customHeight="1" x14ac:dyDescent="0.2">
      <c r="A32" s="422" t="s">
        <v>388</v>
      </c>
      <c r="B32" s="115">
        <v>56522</v>
      </c>
      <c r="C32" s="114">
        <v>27479</v>
      </c>
      <c r="D32" s="114">
        <v>29043</v>
      </c>
      <c r="E32" s="114">
        <v>42054</v>
      </c>
      <c r="F32" s="114">
        <v>14467</v>
      </c>
      <c r="G32" s="114">
        <v>7349</v>
      </c>
      <c r="H32" s="114">
        <v>17909</v>
      </c>
      <c r="I32" s="115">
        <v>13579</v>
      </c>
      <c r="J32" s="114">
        <v>8035</v>
      </c>
      <c r="K32" s="114">
        <v>5544</v>
      </c>
      <c r="L32" s="423">
        <v>5630</v>
      </c>
      <c r="M32" s="424">
        <v>5033</v>
      </c>
    </row>
    <row r="33" spans="1:13" s="110" customFormat="1" ht="11.1" customHeight="1" x14ac:dyDescent="0.2">
      <c r="A33" s="422" t="s">
        <v>389</v>
      </c>
      <c r="B33" s="115">
        <v>56380</v>
      </c>
      <c r="C33" s="114">
        <v>27411</v>
      </c>
      <c r="D33" s="114">
        <v>28969</v>
      </c>
      <c r="E33" s="114">
        <v>41736</v>
      </c>
      <c r="F33" s="114">
        <v>14644</v>
      </c>
      <c r="G33" s="114">
        <v>7298</v>
      </c>
      <c r="H33" s="114">
        <v>17907</v>
      </c>
      <c r="I33" s="115">
        <v>13583</v>
      </c>
      <c r="J33" s="114">
        <v>8134</v>
      </c>
      <c r="K33" s="114">
        <v>5449</v>
      </c>
      <c r="L33" s="423">
        <v>3712</v>
      </c>
      <c r="M33" s="424">
        <v>3843</v>
      </c>
    </row>
    <row r="34" spans="1:13" ht="15" customHeight="1" x14ac:dyDescent="0.2">
      <c r="A34" s="422" t="s">
        <v>395</v>
      </c>
      <c r="B34" s="115">
        <v>56393</v>
      </c>
      <c r="C34" s="114">
        <v>27350</v>
      </c>
      <c r="D34" s="114">
        <v>29043</v>
      </c>
      <c r="E34" s="114">
        <v>41616</v>
      </c>
      <c r="F34" s="114">
        <v>14777</v>
      </c>
      <c r="G34" s="114">
        <v>6900</v>
      </c>
      <c r="H34" s="114">
        <v>18159</v>
      </c>
      <c r="I34" s="115">
        <v>13314</v>
      </c>
      <c r="J34" s="114">
        <v>7892</v>
      </c>
      <c r="K34" s="114">
        <v>5422</v>
      </c>
      <c r="L34" s="423">
        <v>4088</v>
      </c>
      <c r="M34" s="424">
        <v>4173</v>
      </c>
    </row>
    <row r="35" spans="1:13" ht="11.1" customHeight="1" x14ac:dyDescent="0.2">
      <c r="A35" s="422" t="s">
        <v>387</v>
      </c>
      <c r="B35" s="115">
        <v>56632</v>
      </c>
      <c r="C35" s="114">
        <v>27519</v>
      </c>
      <c r="D35" s="114">
        <v>29113</v>
      </c>
      <c r="E35" s="114">
        <v>41700</v>
      </c>
      <c r="F35" s="114">
        <v>14932</v>
      </c>
      <c r="G35" s="114">
        <v>6730</v>
      </c>
      <c r="H35" s="114">
        <v>18443</v>
      </c>
      <c r="I35" s="115">
        <v>13530</v>
      </c>
      <c r="J35" s="114">
        <v>8054</v>
      </c>
      <c r="K35" s="114">
        <v>5476</v>
      </c>
      <c r="L35" s="423">
        <v>3603</v>
      </c>
      <c r="M35" s="424">
        <v>3454</v>
      </c>
    </row>
    <row r="36" spans="1:13" ht="11.1" customHeight="1" x14ac:dyDescent="0.2">
      <c r="A36" s="422" t="s">
        <v>388</v>
      </c>
      <c r="B36" s="115">
        <v>57573</v>
      </c>
      <c r="C36" s="114">
        <v>28065</v>
      </c>
      <c r="D36" s="114">
        <v>29508</v>
      </c>
      <c r="E36" s="114">
        <v>42588</v>
      </c>
      <c r="F36" s="114">
        <v>14985</v>
      </c>
      <c r="G36" s="114">
        <v>7333</v>
      </c>
      <c r="H36" s="114">
        <v>18558</v>
      </c>
      <c r="I36" s="115">
        <v>13454</v>
      </c>
      <c r="J36" s="114">
        <v>7857</v>
      </c>
      <c r="K36" s="114">
        <v>5597</v>
      </c>
      <c r="L36" s="423">
        <v>5958</v>
      </c>
      <c r="M36" s="424">
        <v>5169</v>
      </c>
    </row>
    <row r="37" spans="1:13" s="110" customFormat="1" ht="11.1" customHeight="1" x14ac:dyDescent="0.2">
      <c r="A37" s="422" t="s">
        <v>389</v>
      </c>
      <c r="B37" s="115">
        <v>57663</v>
      </c>
      <c r="C37" s="114">
        <v>28055</v>
      </c>
      <c r="D37" s="114">
        <v>29608</v>
      </c>
      <c r="E37" s="114">
        <v>42527</v>
      </c>
      <c r="F37" s="114">
        <v>15136</v>
      </c>
      <c r="G37" s="114">
        <v>7375</v>
      </c>
      <c r="H37" s="114">
        <v>18624</v>
      </c>
      <c r="I37" s="115">
        <v>13611</v>
      </c>
      <c r="J37" s="114">
        <v>7956</v>
      </c>
      <c r="K37" s="114">
        <v>5655</v>
      </c>
      <c r="L37" s="423">
        <v>3926</v>
      </c>
      <c r="M37" s="424">
        <v>3835</v>
      </c>
    </row>
    <row r="38" spans="1:13" ht="15" customHeight="1" x14ac:dyDescent="0.2">
      <c r="A38" s="425" t="s">
        <v>396</v>
      </c>
      <c r="B38" s="115">
        <v>57237</v>
      </c>
      <c r="C38" s="114">
        <v>27753</v>
      </c>
      <c r="D38" s="114">
        <v>29484</v>
      </c>
      <c r="E38" s="114">
        <v>41977</v>
      </c>
      <c r="F38" s="114">
        <v>15260</v>
      </c>
      <c r="G38" s="114">
        <v>7000</v>
      </c>
      <c r="H38" s="114">
        <v>18634</v>
      </c>
      <c r="I38" s="115">
        <v>13453</v>
      </c>
      <c r="J38" s="114">
        <v>7805</v>
      </c>
      <c r="K38" s="114">
        <v>5648</v>
      </c>
      <c r="L38" s="423">
        <v>4178</v>
      </c>
      <c r="M38" s="424">
        <v>4783</v>
      </c>
    </row>
    <row r="39" spans="1:13" ht="11.1" customHeight="1" x14ac:dyDescent="0.2">
      <c r="A39" s="422" t="s">
        <v>387</v>
      </c>
      <c r="B39" s="115">
        <v>57714</v>
      </c>
      <c r="C39" s="114">
        <v>28200</v>
      </c>
      <c r="D39" s="114">
        <v>29514</v>
      </c>
      <c r="E39" s="114">
        <v>42251</v>
      </c>
      <c r="F39" s="114">
        <v>15463</v>
      </c>
      <c r="G39" s="114">
        <v>6930</v>
      </c>
      <c r="H39" s="114">
        <v>18977</v>
      </c>
      <c r="I39" s="115">
        <v>13622</v>
      </c>
      <c r="J39" s="114">
        <v>7901</v>
      </c>
      <c r="K39" s="114">
        <v>5721</v>
      </c>
      <c r="L39" s="423">
        <v>4377</v>
      </c>
      <c r="M39" s="424">
        <v>3964</v>
      </c>
    </row>
    <row r="40" spans="1:13" ht="11.1" customHeight="1" x14ac:dyDescent="0.2">
      <c r="A40" s="425" t="s">
        <v>388</v>
      </c>
      <c r="B40" s="115">
        <v>58648</v>
      </c>
      <c r="C40" s="114">
        <v>28716</v>
      </c>
      <c r="D40" s="114">
        <v>29932</v>
      </c>
      <c r="E40" s="114">
        <v>43001</v>
      </c>
      <c r="F40" s="114">
        <v>15647</v>
      </c>
      <c r="G40" s="114">
        <v>7616</v>
      </c>
      <c r="H40" s="114">
        <v>18919</v>
      </c>
      <c r="I40" s="115">
        <v>13571</v>
      </c>
      <c r="J40" s="114">
        <v>7717</v>
      </c>
      <c r="K40" s="114">
        <v>5854</v>
      </c>
      <c r="L40" s="423">
        <v>6656</v>
      </c>
      <c r="M40" s="424">
        <v>5650</v>
      </c>
    </row>
    <row r="41" spans="1:13" s="110" customFormat="1" ht="11.1" customHeight="1" x14ac:dyDescent="0.2">
      <c r="A41" s="422" t="s">
        <v>389</v>
      </c>
      <c r="B41" s="115">
        <v>58819</v>
      </c>
      <c r="C41" s="114">
        <v>28759</v>
      </c>
      <c r="D41" s="114">
        <v>30060</v>
      </c>
      <c r="E41" s="114">
        <v>43032</v>
      </c>
      <c r="F41" s="114">
        <v>15787</v>
      </c>
      <c r="G41" s="114">
        <v>7535</v>
      </c>
      <c r="H41" s="114">
        <v>19031</v>
      </c>
      <c r="I41" s="115">
        <v>13864</v>
      </c>
      <c r="J41" s="114">
        <v>7829</v>
      </c>
      <c r="K41" s="114">
        <v>6035</v>
      </c>
      <c r="L41" s="423">
        <v>4249</v>
      </c>
      <c r="M41" s="424">
        <v>4173</v>
      </c>
    </row>
    <row r="42" spans="1:13" ht="15" customHeight="1" x14ac:dyDescent="0.2">
      <c r="A42" s="422" t="s">
        <v>397</v>
      </c>
      <c r="B42" s="115">
        <v>58063</v>
      </c>
      <c r="C42" s="114">
        <v>28262</v>
      </c>
      <c r="D42" s="114">
        <v>29801</v>
      </c>
      <c r="E42" s="114">
        <v>42212</v>
      </c>
      <c r="F42" s="114">
        <v>15851</v>
      </c>
      <c r="G42" s="114">
        <v>7185</v>
      </c>
      <c r="H42" s="114">
        <v>18808</v>
      </c>
      <c r="I42" s="115">
        <v>13621</v>
      </c>
      <c r="J42" s="114">
        <v>7605</v>
      </c>
      <c r="K42" s="114">
        <v>6016</v>
      </c>
      <c r="L42" s="423">
        <v>4740</v>
      </c>
      <c r="M42" s="424">
        <v>4995</v>
      </c>
    </row>
    <row r="43" spans="1:13" ht="11.1" customHeight="1" x14ac:dyDescent="0.2">
      <c r="A43" s="422" t="s">
        <v>387</v>
      </c>
      <c r="B43" s="115">
        <v>58463</v>
      </c>
      <c r="C43" s="114">
        <v>28624</v>
      </c>
      <c r="D43" s="114">
        <v>29839</v>
      </c>
      <c r="E43" s="114">
        <v>42439</v>
      </c>
      <c r="F43" s="114">
        <v>16024</v>
      </c>
      <c r="G43" s="114">
        <v>7101</v>
      </c>
      <c r="H43" s="114">
        <v>19064</v>
      </c>
      <c r="I43" s="115">
        <v>13863</v>
      </c>
      <c r="J43" s="114">
        <v>7781</v>
      </c>
      <c r="K43" s="114">
        <v>6082</v>
      </c>
      <c r="L43" s="423">
        <v>3992</v>
      </c>
      <c r="M43" s="424">
        <v>3760</v>
      </c>
    </row>
    <row r="44" spans="1:13" ht="11.1" customHeight="1" x14ac:dyDescent="0.2">
      <c r="A44" s="422" t="s">
        <v>388</v>
      </c>
      <c r="B44" s="115">
        <v>58898</v>
      </c>
      <c r="C44" s="114">
        <v>28859</v>
      </c>
      <c r="D44" s="114">
        <v>30039</v>
      </c>
      <c r="E44" s="114">
        <v>42716</v>
      </c>
      <c r="F44" s="114">
        <v>16182</v>
      </c>
      <c r="G44" s="114">
        <v>7594</v>
      </c>
      <c r="H44" s="114">
        <v>19022</v>
      </c>
      <c r="I44" s="115">
        <v>13569</v>
      </c>
      <c r="J44" s="114">
        <v>7436</v>
      </c>
      <c r="K44" s="114">
        <v>6133</v>
      </c>
      <c r="L44" s="423">
        <v>6314</v>
      </c>
      <c r="M44" s="424">
        <v>5943</v>
      </c>
    </row>
    <row r="45" spans="1:13" s="110" customFormat="1" ht="11.1" customHeight="1" x14ac:dyDescent="0.2">
      <c r="A45" s="422" t="s">
        <v>389</v>
      </c>
      <c r="B45" s="115">
        <v>58942</v>
      </c>
      <c r="C45" s="114">
        <v>28746</v>
      </c>
      <c r="D45" s="114">
        <v>30196</v>
      </c>
      <c r="E45" s="114">
        <v>42552</v>
      </c>
      <c r="F45" s="114">
        <v>16390</v>
      </c>
      <c r="G45" s="114">
        <v>7571</v>
      </c>
      <c r="H45" s="114">
        <v>19057</v>
      </c>
      <c r="I45" s="115">
        <v>13689</v>
      </c>
      <c r="J45" s="114">
        <v>7564</v>
      </c>
      <c r="K45" s="114">
        <v>6125</v>
      </c>
      <c r="L45" s="423">
        <v>4071</v>
      </c>
      <c r="M45" s="424">
        <v>4081</v>
      </c>
    </row>
    <row r="46" spans="1:13" ht="15" customHeight="1" x14ac:dyDescent="0.2">
      <c r="A46" s="422" t="s">
        <v>398</v>
      </c>
      <c r="B46" s="115">
        <v>58794</v>
      </c>
      <c r="C46" s="114">
        <v>28707</v>
      </c>
      <c r="D46" s="114">
        <v>30087</v>
      </c>
      <c r="E46" s="114">
        <v>42265</v>
      </c>
      <c r="F46" s="114">
        <v>16529</v>
      </c>
      <c r="G46" s="114">
        <v>7286</v>
      </c>
      <c r="H46" s="114">
        <v>19128</v>
      </c>
      <c r="I46" s="115">
        <v>13490</v>
      </c>
      <c r="J46" s="114">
        <v>7404</v>
      </c>
      <c r="K46" s="114">
        <v>6086</v>
      </c>
      <c r="L46" s="423">
        <v>4686</v>
      </c>
      <c r="M46" s="424">
        <v>4828</v>
      </c>
    </row>
    <row r="47" spans="1:13" ht="11.1" customHeight="1" x14ac:dyDescent="0.2">
      <c r="A47" s="422" t="s">
        <v>387</v>
      </c>
      <c r="B47" s="115">
        <v>59006</v>
      </c>
      <c r="C47" s="114">
        <v>28930</v>
      </c>
      <c r="D47" s="114">
        <v>30076</v>
      </c>
      <c r="E47" s="114">
        <v>42496</v>
      </c>
      <c r="F47" s="114">
        <v>16510</v>
      </c>
      <c r="G47" s="114">
        <v>7152</v>
      </c>
      <c r="H47" s="114">
        <v>19356</v>
      </c>
      <c r="I47" s="115">
        <v>13615</v>
      </c>
      <c r="J47" s="114">
        <v>7480</v>
      </c>
      <c r="K47" s="114">
        <v>6135</v>
      </c>
      <c r="L47" s="423">
        <v>4255</v>
      </c>
      <c r="M47" s="424">
        <v>4101</v>
      </c>
    </row>
    <row r="48" spans="1:13" ht="11.1" customHeight="1" x14ac:dyDescent="0.2">
      <c r="A48" s="422" t="s">
        <v>388</v>
      </c>
      <c r="B48" s="115">
        <v>59744</v>
      </c>
      <c r="C48" s="114">
        <v>29338</v>
      </c>
      <c r="D48" s="114">
        <v>30406</v>
      </c>
      <c r="E48" s="114">
        <v>43121</v>
      </c>
      <c r="F48" s="114">
        <v>16623</v>
      </c>
      <c r="G48" s="114">
        <v>7662</v>
      </c>
      <c r="H48" s="114">
        <v>19395</v>
      </c>
      <c r="I48" s="115">
        <v>13517</v>
      </c>
      <c r="J48" s="114">
        <v>7288</v>
      </c>
      <c r="K48" s="114">
        <v>6229</v>
      </c>
      <c r="L48" s="423">
        <v>5911</v>
      </c>
      <c r="M48" s="424">
        <v>5337</v>
      </c>
    </row>
    <row r="49" spans="1:17" s="110" customFormat="1" ht="11.1" customHeight="1" x14ac:dyDescent="0.2">
      <c r="A49" s="422" t="s">
        <v>389</v>
      </c>
      <c r="B49" s="115">
        <v>59613</v>
      </c>
      <c r="C49" s="114">
        <v>29129</v>
      </c>
      <c r="D49" s="114">
        <v>30484</v>
      </c>
      <c r="E49" s="114">
        <v>42832</v>
      </c>
      <c r="F49" s="114">
        <v>16781</v>
      </c>
      <c r="G49" s="114">
        <v>7643</v>
      </c>
      <c r="H49" s="114">
        <v>19445</v>
      </c>
      <c r="I49" s="115">
        <v>13464</v>
      </c>
      <c r="J49" s="114">
        <v>7310</v>
      </c>
      <c r="K49" s="114">
        <v>6154</v>
      </c>
      <c r="L49" s="423">
        <v>3985</v>
      </c>
      <c r="M49" s="424">
        <v>4171</v>
      </c>
    </row>
    <row r="50" spans="1:17" ht="15" customHeight="1" x14ac:dyDescent="0.2">
      <c r="A50" s="422" t="s">
        <v>399</v>
      </c>
      <c r="B50" s="143">
        <v>58713</v>
      </c>
      <c r="C50" s="144">
        <v>28725</v>
      </c>
      <c r="D50" s="144">
        <v>29988</v>
      </c>
      <c r="E50" s="144">
        <v>42062</v>
      </c>
      <c r="F50" s="144">
        <v>16651</v>
      </c>
      <c r="G50" s="144">
        <v>7185</v>
      </c>
      <c r="H50" s="144">
        <v>19354</v>
      </c>
      <c r="I50" s="143">
        <v>12709</v>
      </c>
      <c r="J50" s="144">
        <v>6865</v>
      </c>
      <c r="K50" s="144">
        <v>5844</v>
      </c>
      <c r="L50" s="426">
        <v>4151</v>
      </c>
      <c r="M50" s="427">
        <v>4983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-0.13776916011837942</v>
      </c>
      <c r="C6" s="480">
        <f>'Tabelle 3.3'!J11</f>
        <v>-5.7894736842105265</v>
      </c>
      <c r="D6" s="481">
        <f t="shared" ref="D6:E9" si="0">IF(OR(AND(B6&gt;=-50,B6&lt;=50),ISNUMBER(B6)=FALSE),B6,"")</f>
        <v>-0.13776916011837942</v>
      </c>
      <c r="E6" s="481">
        <f t="shared" si="0"/>
        <v>-5.7894736842105265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-0.13776916011837942</v>
      </c>
      <c r="C14" s="480">
        <f>'Tabelle 3.3'!J11</f>
        <v>-5.7894736842105265</v>
      </c>
      <c r="D14" s="481">
        <f>IF(OR(AND(B14&gt;=-50,B14&lt;=50),ISNUMBER(B14)=FALSE),B14,"")</f>
        <v>-0.13776916011837942</v>
      </c>
      <c r="E14" s="481">
        <f>IF(OR(AND(C14&gt;=-50,C14&lt;=50),ISNUMBER(C14)=FALSE),C14,"")</f>
        <v>-5.7894736842105265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-22.807017543859651</v>
      </c>
      <c r="C15" s="480">
        <f>'Tabelle 3.3'!J12</f>
        <v>16.666666666666668</v>
      </c>
      <c r="D15" s="481">
        <f t="shared" ref="D15:E45" si="3">IF(OR(AND(B15&gt;=-50,B15&lt;=50),ISNUMBER(B15)=FALSE),B15,"")</f>
        <v>-22.807017543859651</v>
      </c>
      <c r="E15" s="481">
        <f t="shared" si="3"/>
        <v>16.666666666666668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-2.5073746312684366</v>
      </c>
      <c r="C16" s="480">
        <f>'Tabelle 3.3'!J13</f>
        <v>10</v>
      </c>
      <c r="D16" s="481">
        <f t="shared" si="3"/>
        <v>-2.5073746312684366</v>
      </c>
      <c r="E16" s="481">
        <f t="shared" si="3"/>
        <v>10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-1.9486457966936335</v>
      </c>
      <c r="C17" s="480">
        <f>'Tabelle 3.3'!J14</f>
        <v>-3.828125</v>
      </c>
      <c r="D17" s="481">
        <f t="shared" si="3"/>
        <v>-1.9486457966936335</v>
      </c>
      <c r="E17" s="481">
        <f t="shared" si="3"/>
        <v>-3.828125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0.17006802721088435</v>
      </c>
      <c r="C18" s="480">
        <f>'Tabelle 3.3'!J15</f>
        <v>-2.9535864978902953</v>
      </c>
      <c r="D18" s="481">
        <f t="shared" si="3"/>
        <v>0.17006802721088435</v>
      </c>
      <c r="E18" s="481">
        <f t="shared" si="3"/>
        <v>-2.9535864978902953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-2.3954008304056211</v>
      </c>
      <c r="C19" s="480">
        <f>'Tabelle 3.3'!J16</f>
        <v>-3.3862433862433861</v>
      </c>
      <c r="D19" s="481">
        <f t="shared" si="3"/>
        <v>-2.3954008304056211</v>
      </c>
      <c r="E19" s="481">
        <f t="shared" si="3"/>
        <v>-3.3862433862433861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4.0776699029126213</v>
      </c>
      <c r="C20" s="480">
        <f>'Tabelle 3.3'!J17</f>
        <v>-10.204081632653061</v>
      </c>
      <c r="D20" s="481">
        <f t="shared" si="3"/>
        <v>4.0776699029126213</v>
      </c>
      <c r="E20" s="481">
        <f t="shared" si="3"/>
        <v>-10.204081632653061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4.3531827515400412</v>
      </c>
      <c r="C21" s="480">
        <f>'Tabelle 3.3'!J18</f>
        <v>-2.9082774049217002</v>
      </c>
      <c r="D21" s="481">
        <f t="shared" si="3"/>
        <v>4.3531827515400412</v>
      </c>
      <c r="E21" s="481">
        <f t="shared" si="3"/>
        <v>-2.9082774049217002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-0.93933807391800539</v>
      </c>
      <c r="C22" s="480">
        <f>'Tabelle 3.3'!J19</f>
        <v>-8.2872928176795586</v>
      </c>
      <c r="D22" s="481">
        <f t="shared" si="3"/>
        <v>-0.93933807391800539</v>
      </c>
      <c r="E22" s="481">
        <f t="shared" si="3"/>
        <v>-8.2872928176795586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-1.9062748212867355</v>
      </c>
      <c r="C23" s="480">
        <f>'Tabelle 3.3'!J20</f>
        <v>1.7937219730941705</v>
      </c>
      <c r="D23" s="481">
        <f t="shared" si="3"/>
        <v>-1.9062748212867355</v>
      </c>
      <c r="E23" s="481">
        <f t="shared" si="3"/>
        <v>1.7937219730941705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1.4253563390847712</v>
      </c>
      <c r="C24" s="480">
        <f>'Tabelle 3.3'!J21</f>
        <v>-14.007308160779537</v>
      </c>
      <c r="D24" s="481">
        <f t="shared" si="3"/>
        <v>1.4253563390847712</v>
      </c>
      <c r="E24" s="481">
        <f t="shared" si="3"/>
        <v>-14.007308160779537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4.6321525885558579</v>
      </c>
      <c r="C25" s="480">
        <f>'Tabelle 3.3'!J22</f>
        <v>0.1457725947521866</v>
      </c>
      <c r="D25" s="481">
        <f t="shared" si="3"/>
        <v>4.6321525885558579</v>
      </c>
      <c r="E25" s="481">
        <f t="shared" si="3"/>
        <v>0.1457725947521866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1.0176754151044456</v>
      </c>
      <c r="C26" s="480">
        <f>'Tabelle 3.3'!J23</f>
        <v>-6.4102564102564106</v>
      </c>
      <c r="D26" s="481">
        <f t="shared" si="3"/>
        <v>1.0176754151044456</v>
      </c>
      <c r="E26" s="481">
        <f t="shared" si="3"/>
        <v>-6.4102564102564106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6.9838619922092375</v>
      </c>
      <c r="C27" s="480">
        <f>'Tabelle 3.3'!J24</f>
        <v>-1.7411052233156699</v>
      </c>
      <c r="D27" s="481">
        <f t="shared" si="3"/>
        <v>6.9838619922092375</v>
      </c>
      <c r="E27" s="481">
        <f t="shared" si="3"/>
        <v>-1.7411052233156699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-8.3112290008841736</v>
      </c>
      <c r="C28" s="480">
        <f>'Tabelle 3.3'!J25</f>
        <v>-11.261505143475906</v>
      </c>
      <c r="D28" s="481">
        <f t="shared" si="3"/>
        <v>-8.3112290008841736</v>
      </c>
      <c r="E28" s="481">
        <f t="shared" si="3"/>
        <v>-11.261505143475906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-19.923161361141602</v>
      </c>
      <c r="C29" s="480">
        <f>'Tabelle 3.3'!J26</f>
        <v>-33.333333333333336</v>
      </c>
      <c r="D29" s="481">
        <f t="shared" si="3"/>
        <v>-19.923161361141602</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4.8810004033884633</v>
      </c>
      <c r="C30" s="480">
        <f>'Tabelle 3.3'!J27</f>
        <v>19.548872180451127</v>
      </c>
      <c r="D30" s="481">
        <f t="shared" si="3"/>
        <v>4.8810004033884633</v>
      </c>
      <c r="E30" s="481">
        <f t="shared" si="3"/>
        <v>19.548872180451127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3.9362232187344297</v>
      </c>
      <c r="C31" s="480">
        <f>'Tabelle 3.3'!J28</f>
        <v>-4.8929663608562688</v>
      </c>
      <c r="D31" s="481">
        <f t="shared" si="3"/>
        <v>3.9362232187344297</v>
      </c>
      <c r="E31" s="481">
        <f t="shared" si="3"/>
        <v>-4.8929663608562688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1.5057755775577557</v>
      </c>
      <c r="C32" s="480">
        <f>'Tabelle 3.3'!J29</f>
        <v>-2.620967741935484</v>
      </c>
      <c r="D32" s="481">
        <f t="shared" si="3"/>
        <v>1.5057755775577557</v>
      </c>
      <c r="E32" s="481">
        <f t="shared" si="3"/>
        <v>-2.620967741935484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3.2592900145318664</v>
      </c>
      <c r="C33" s="480">
        <f>'Tabelle 3.3'!J30</f>
        <v>-1.7937219730941705</v>
      </c>
      <c r="D33" s="481">
        <f t="shared" si="3"/>
        <v>3.2592900145318664</v>
      </c>
      <c r="E33" s="481">
        <f t="shared" si="3"/>
        <v>-1.7937219730941705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-0.10554089709762533</v>
      </c>
      <c r="C34" s="480">
        <f>'Tabelle 3.3'!J31</f>
        <v>-1.4109347442680775</v>
      </c>
      <c r="D34" s="481">
        <f t="shared" si="3"/>
        <v>-0.10554089709762533</v>
      </c>
      <c r="E34" s="481">
        <f t="shared" si="3"/>
        <v>-1.4109347442680775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-22.807017543859651</v>
      </c>
      <c r="C37" s="480">
        <f>'Tabelle 3.3'!J34</f>
        <v>16.666666666666668</v>
      </c>
      <c r="D37" s="481">
        <f t="shared" si="3"/>
        <v>-22.807017543859651</v>
      </c>
      <c r="E37" s="481">
        <f t="shared" si="3"/>
        <v>16.666666666666668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-1.084949215143121</v>
      </c>
      <c r="C38" s="480">
        <f>'Tabelle 3.3'!J35</f>
        <v>-3.3579965850882187</v>
      </c>
      <c r="D38" s="481">
        <f t="shared" si="3"/>
        <v>-1.084949215143121</v>
      </c>
      <c r="E38" s="481">
        <f t="shared" si="3"/>
        <v>-3.3579965850882187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0.289792074186771</v>
      </c>
      <c r="C39" s="480">
        <f>'Tabelle 3.3'!J36</f>
        <v>-6.1886470337174559</v>
      </c>
      <c r="D39" s="481">
        <f t="shared" si="3"/>
        <v>0.289792074186771</v>
      </c>
      <c r="E39" s="481">
        <f t="shared" si="3"/>
        <v>-6.1886470337174559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0.289792074186771</v>
      </c>
      <c r="C45" s="480">
        <f>'Tabelle 3.3'!J36</f>
        <v>-6.1886470337174559</v>
      </c>
      <c r="D45" s="481">
        <f t="shared" si="3"/>
        <v>0.289792074186771</v>
      </c>
      <c r="E45" s="481">
        <f t="shared" si="3"/>
        <v>-6.1886470337174559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55149</v>
      </c>
      <c r="C51" s="487">
        <v>8286</v>
      </c>
      <c r="D51" s="487">
        <v>5276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55455</v>
      </c>
      <c r="C52" s="487">
        <v>8501</v>
      </c>
      <c r="D52" s="487">
        <v>5383</v>
      </c>
      <c r="E52" s="488">
        <f t="shared" ref="E52:G70" si="11">IF($A$51=37802,IF(COUNTBLANK(B$51:B$70)&gt;0,#N/A,B52/B$51*100),IF(COUNTBLANK(B$51:B$75)&gt;0,#N/A,B52/B$51*100))</f>
        <v>100.55486046891149</v>
      </c>
      <c r="F52" s="488">
        <f t="shared" si="11"/>
        <v>102.59473811247888</v>
      </c>
      <c r="G52" s="488">
        <f t="shared" si="11"/>
        <v>102.02805155420774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56186</v>
      </c>
      <c r="C53" s="487">
        <v>8274</v>
      </c>
      <c r="D53" s="487">
        <v>5477</v>
      </c>
      <c r="E53" s="488">
        <f t="shared" si="11"/>
        <v>101.88036047797783</v>
      </c>
      <c r="F53" s="488">
        <f t="shared" si="11"/>
        <v>99.855177407675598</v>
      </c>
      <c r="G53" s="488">
        <f t="shared" si="11"/>
        <v>103.80970432145564</v>
      </c>
      <c r="H53" s="489">
        <f>IF(ISERROR(L53)=TRUE,IF(MONTH(A53)=MONTH(MAX(A$51:A$75)),A53,""),"")</f>
        <v>41883</v>
      </c>
      <c r="I53" s="488">
        <f t="shared" si="12"/>
        <v>101.88036047797783</v>
      </c>
      <c r="J53" s="488">
        <f t="shared" si="10"/>
        <v>99.855177407675598</v>
      </c>
      <c r="K53" s="488">
        <f t="shared" si="10"/>
        <v>103.80970432145564</v>
      </c>
      <c r="L53" s="488" t="e">
        <f t="shared" si="13"/>
        <v>#N/A</v>
      </c>
    </row>
    <row r="54" spans="1:14" ht="15" customHeight="1" x14ac:dyDescent="0.2">
      <c r="A54" s="490" t="s">
        <v>462</v>
      </c>
      <c r="B54" s="487">
        <v>56193</v>
      </c>
      <c r="C54" s="487">
        <v>8467</v>
      </c>
      <c r="D54" s="487">
        <v>5415</v>
      </c>
      <c r="E54" s="488">
        <f t="shared" si="11"/>
        <v>101.89305336452156</v>
      </c>
      <c r="F54" s="488">
        <f t="shared" si="11"/>
        <v>102.18440743422642</v>
      </c>
      <c r="G54" s="488">
        <f t="shared" si="11"/>
        <v>102.63457164518574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55901</v>
      </c>
      <c r="C55" s="487">
        <v>8126</v>
      </c>
      <c r="D55" s="487">
        <v>5243</v>
      </c>
      <c r="E55" s="488">
        <f t="shared" si="11"/>
        <v>101.36357866869751</v>
      </c>
      <c r="F55" s="488">
        <f t="shared" si="11"/>
        <v>98.069032102341296</v>
      </c>
      <c r="G55" s="488">
        <f t="shared" si="11"/>
        <v>99.374526156178916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56106</v>
      </c>
      <c r="C56" s="487">
        <v>8252</v>
      </c>
      <c r="D56" s="487">
        <v>5318</v>
      </c>
      <c r="E56" s="488">
        <f t="shared" si="11"/>
        <v>101.7352989174781</v>
      </c>
      <c r="F56" s="488">
        <f t="shared" si="11"/>
        <v>99.589669321747522</v>
      </c>
      <c r="G56" s="488">
        <f t="shared" si="11"/>
        <v>100.79605761940864</v>
      </c>
      <c r="H56" s="489" t="str">
        <f t="shared" si="14"/>
        <v/>
      </c>
      <c r="I56" s="488" t="str">
        <f t="shared" si="12"/>
        <v/>
      </c>
      <c r="J56" s="488" t="str">
        <f t="shared" si="10"/>
        <v/>
      </c>
      <c r="K56" s="488" t="str">
        <f t="shared" si="10"/>
        <v/>
      </c>
      <c r="L56" s="488" t="e">
        <f t="shared" si="13"/>
        <v>#N/A</v>
      </c>
    </row>
    <row r="57" spans="1:14" ht="15" customHeight="1" x14ac:dyDescent="0.2">
      <c r="A57" s="490">
        <v>42248</v>
      </c>
      <c r="B57" s="487">
        <v>56522</v>
      </c>
      <c r="C57" s="487">
        <v>8035</v>
      </c>
      <c r="D57" s="487">
        <v>5544</v>
      </c>
      <c r="E57" s="488">
        <f t="shared" si="11"/>
        <v>102.48961903207675</v>
      </c>
      <c r="F57" s="488">
        <f t="shared" si="11"/>
        <v>96.970794110547914</v>
      </c>
      <c r="G57" s="488">
        <f t="shared" si="11"/>
        <v>105.07960576194087</v>
      </c>
      <c r="H57" s="489">
        <f t="shared" si="14"/>
        <v>42248</v>
      </c>
      <c r="I57" s="488">
        <f t="shared" si="12"/>
        <v>102.48961903207675</v>
      </c>
      <c r="J57" s="488">
        <f t="shared" si="10"/>
        <v>96.970794110547914</v>
      </c>
      <c r="K57" s="488">
        <f t="shared" si="10"/>
        <v>105.07960576194087</v>
      </c>
      <c r="L57" s="488" t="e">
        <f t="shared" si="13"/>
        <v>#N/A</v>
      </c>
    </row>
    <row r="58" spans="1:14" ht="15" customHeight="1" x14ac:dyDescent="0.2">
      <c r="A58" s="490" t="s">
        <v>465</v>
      </c>
      <c r="B58" s="487">
        <v>56380</v>
      </c>
      <c r="C58" s="487">
        <v>8134</v>
      </c>
      <c r="D58" s="487">
        <v>5449</v>
      </c>
      <c r="E58" s="488">
        <f t="shared" si="11"/>
        <v>102.2321347621897</v>
      </c>
      <c r="F58" s="488">
        <f t="shared" si="11"/>
        <v>98.165580497224241</v>
      </c>
      <c r="G58" s="488">
        <f t="shared" si="11"/>
        <v>103.27899924184989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56393</v>
      </c>
      <c r="C59" s="487">
        <v>7892</v>
      </c>
      <c r="D59" s="487">
        <v>5422</v>
      </c>
      <c r="E59" s="488">
        <f t="shared" si="11"/>
        <v>102.25570726577091</v>
      </c>
      <c r="F59" s="488">
        <f t="shared" si="11"/>
        <v>95.244991552015449</v>
      </c>
      <c r="G59" s="488">
        <f t="shared" si="11"/>
        <v>102.76724791508718</v>
      </c>
      <c r="H59" s="489" t="str">
        <f t="shared" si="14"/>
        <v/>
      </c>
      <c r="I59" s="488" t="str">
        <f t="shared" si="12"/>
        <v/>
      </c>
      <c r="J59" s="488" t="str">
        <f t="shared" si="10"/>
        <v/>
      </c>
      <c r="K59" s="488" t="str">
        <f t="shared" si="10"/>
        <v/>
      </c>
      <c r="L59" s="488" t="e">
        <f t="shared" si="13"/>
        <v>#N/A</v>
      </c>
    </row>
    <row r="60" spans="1:14" ht="15" customHeight="1" x14ac:dyDescent="0.2">
      <c r="A60" s="490" t="s">
        <v>467</v>
      </c>
      <c r="B60" s="487">
        <v>56632</v>
      </c>
      <c r="C60" s="487">
        <v>8054</v>
      </c>
      <c r="D60" s="487">
        <v>5476</v>
      </c>
      <c r="E60" s="488">
        <f t="shared" si="11"/>
        <v>102.68907867776387</v>
      </c>
      <c r="F60" s="488">
        <f t="shared" si="11"/>
        <v>97.200096548394882</v>
      </c>
      <c r="G60" s="488">
        <f t="shared" si="11"/>
        <v>103.79075056861258</v>
      </c>
      <c r="H60" s="489" t="str">
        <f t="shared" si="14"/>
        <v/>
      </c>
      <c r="I60" s="488" t="str">
        <f t="shared" si="12"/>
        <v/>
      </c>
      <c r="J60" s="488" t="str">
        <f t="shared" si="10"/>
        <v/>
      </c>
      <c r="K60" s="488" t="str">
        <f t="shared" si="10"/>
        <v/>
      </c>
      <c r="L60" s="488" t="e">
        <f t="shared" si="13"/>
        <v>#N/A</v>
      </c>
    </row>
    <row r="61" spans="1:14" ht="15" customHeight="1" x14ac:dyDescent="0.2">
      <c r="A61" s="490">
        <v>42614</v>
      </c>
      <c r="B61" s="487">
        <v>57573</v>
      </c>
      <c r="C61" s="487">
        <v>7857</v>
      </c>
      <c r="D61" s="487">
        <v>5597</v>
      </c>
      <c r="E61" s="488">
        <f t="shared" si="11"/>
        <v>104.39536528314204</v>
      </c>
      <c r="F61" s="488">
        <f t="shared" si="11"/>
        <v>94.822592324402606</v>
      </c>
      <c r="G61" s="488">
        <f t="shared" si="11"/>
        <v>106.08415466262319</v>
      </c>
      <c r="H61" s="489">
        <f t="shared" si="14"/>
        <v>42614</v>
      </c>
      <c r="I61" s="488">
        <f t="shared" si="12"/>
        <v>104.39536528314204</v>
      </c>
      <c r="J61" s="488">
        <f t="shared" si="10"/>
        <v>94.822592324402606</v>
      </c>
      <c r="K61" s="488">
        <f t="shared" si="10"/>
        <v>106.08415466262319</v>
      </c>
      <c r="L61" s="488" t="e">
        <f t="shared" si="13"/>
        <v>#N/A</v>
      </c>
    </row>
    <row r="62" spans="1:14" ht="15" customHeight="1" x14ac:dyDescent="0.2">
      <c r="A62" s="490" t="s">
        <v>468</v>
      </c>
      <c r="B62" s="487">
        <v>57663</v>
      </c>
      <c r="C62" s="487">
        <v>7956</v>
      </c>
      <c r="D62" s="487">
        <v>5655</v>
      </c>
      <c r="E62" s="488">
        <f t="shared" si="11"/>
        <v>104.55855953870423</v>
      </c>
      <c r="F62" s="488">
        <f t="shared" si="11"/>
        <v>96.017378711078933</v>
      </c>
      <c r="G62" s="488">
        <f t="shared" si="11"/>
        <v>107.18347232752086</v>
      </c>
      <c r="H62" s="489" t="str">
        <f t="shared" si="14"/>
        <v/>
      </c>
      <c r="I62" s="488" t="str">
        <f t="shared" si="12"/>
        <v/>
      </c>
      <c r="J62" s="488" t="str">
        <f t="shared" si="10"/>
        <v/>
      </c>
      <c r="K62" s="488" t="str">
        <f t="shared" si="10"/>
        <v/>
      </c>
      <c r="L62" s="488" t="e">
        <f t="shared" si="13"/>
        <v>#N/A</v>
      </c>
    </row>
    <row r="63" spans="1:14" ht="15" customHeight="1" x14ac:dyDescent="0.2">
      <c r="A63" s="490" t="s">
        <v>469</v>
      </c>
      <c r="B63" s="487">
        <v>57237</v>
      </c>
      <c r="C63" s="487">
        <v>7805</v>
      </c>
      <c r="D63" s="487">
        <v>5648</v>
      </c>
      <c r="E63" s="488">
        <f t="shared" si="11"/>
        <v>103.78610672904314</v>
      </c>
      <c r="F63" s="488">
        <f t="shared" si="11"/>
        <v>94.195027757663524</v>
      </c>
      <c r="G63" s="488">
        <f t="shared" si="11"/>
        <v>107.05079605761941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57714</v>
      </c>
      <c r="C64" s="487">
        <v>7901</v>
      </c>
      <c r="D64" s="487">
        <v>5721</v>
      </c>
      <c r="E64" s="488">
        <f t="shared" si="11"/>
        <v>104.65103628352281</v>
      </c>
      <c r="F64" s="488">
        <f t="shared" si="11"/>
        <v>95.353608496258744</v>
      </c>
      <c r="G64" s="488">
        <f t="shared" si="11"/>
        <v>108.43442001516301</v>
      </c>
      <c r="H64" s="489" t="str">
        <f t="shared" si="14"/>
        <v/>
      </c>
      <c r="I64" s="488" t="str">
        <f t="shared" si="12"/>
        <v/>
      </c>
      <c r="J64" s="488" t="str">
        <f t="shared" si="10"/>
        <v/>
      </c>
      <c r="K64" s="488" t="str">
        <f t="shared" si="10"/>
        <v/>
      </c>
      <c r="L64" s="488" t="e">
        <f t="shared" si="13"/>
        <v>#N/A</v>
      </c>
    </row>
    <row r="65" spans="1:12" ht="15" customHeight="1" x14ac:dyDescent="0.2">
      <c r="A65" s="490">
        <v>42979</v>
      </c>
      <c r="B65" s="487">
        <v>58648</v>
      </c>
      <c r="C65" s="487">
        <v>7717</v>
      </c>
      <c r="D65" s="487">
        <v>5854</v>
      </c>
      <c r="E65" s="488">
        <f t="shared" si="11"/>
        <v>106.34463000235725</v>
      </c>
      <c r="F65" s="488">
        <f t="shared" si="11"/>
        <v>93.132995413951249</v>
      </c>
      <c r="G65" s="488">
        <f t="shared" si="11"/>
        <v>110.95526914329037</v>
      </c>
      <c r="H65" s="489">
        <f t="shared" si="14"/>
        <v>42979</v>
      </c>
      <c r="I65" s="488">
        <f t="shared" si="12"/>
        <v>106.34463000235725</v>
      </c>
      <c r="J65" s="488">
        <f t="shared" si="10"/>
        <v>93.132995413951249</v>
      </c>
      <c r="K65" s="488">
        <f t="shared" si="10"/>
        <v>110.95526914329037</v>
      </c>
      <c r="L65" s="488" t="e">
        <f t="shared" si="13"/>
        <v>#N/A</v>
      </c>
    </row>
    <row r="66" spans="1:12" ht="15" customHeight="1" x14ac:dyDescent="0.2">
      <c r="A66" s="490" t="s">
        <v>471</v>
      </c>
      <c r="B66" s="487">
        <v>58819</v>
      </c>
      <c r="C66" s="487">
        <v>7829</v>
      </c>
      <c r="D66" s="487">
        <v>6035</v>
      </c>
      <c r="E66" s="488">
        <f t="shared" si="11"/>
        <v>106.65469908792544</v>
      </c>
      <c r="F66" s="488">
        <f t="shared" si="11"/>
        <v>94.484672942312329</v>
      </c>
      <c r="G66" s="488">
        <f t="shared" si="11"/>
        <v>114.38589840788475</v>
      </c>
      <c r="H66" s="489" t="str">
        <f t="shared" si="14"/>
        <v/>
      </c>
      <c r="I66" s="488" t="str">
        <f t="shared" si="12"/>
        <v/>
      </c>
      <c r="J66" s="488" t="str">
        <f t="shared" si="10"/>
        <v/>
      </c>
      <c r="K66" s="488" t="str">
        <f t="shared" si="10"/>
        <v/>
      </c>
      <c r="L66" s="488" t="e">
        <f t="shared" si="13"/>
        <v>#N/A</v>
      </c>
    </row>
    <row r="67" spans="1:12" ht="15" customHeight="1" x14ac:dyDescent="0.2">
      <c r="A67" s="490" t="s">
        <v>472</v>
      </c>
      <c r="B67" s="487">
        <v>58063</v>
      </c>
      <c r="C67" s="487">
        <v>7605</v>
      </c>
      <c r="D67" s="487">
        <v>6016</v>
      </c>
      <c r="E67" s="488">
        <f t="shared" si="11"/>
        <v>105.28386734120292</v>
      </c>
      <c r="F67" s="488">
        <f t="shared" si="11"/>
        <v>91.781317885590155</v>
      </c>
      <c r="G67" s="488">
        <f t="shared" si="11"/>
        <v>114.02577710386656</v>
      </c>
      <c r="H67" s="489" t="str">
        <f t="shared" si="14"/>
        <v/>
      </c>
      <c r="I67" s="488" t="str">
        <f t="shared" si="12"/>
        <v/>
      </c>
      <c r="J67" s="488" t="str">
        <f t="shared" si="12"/>
        <v/>
      </c>
      <c r="K67" s="488" t="str">
        <f t="shared" si="12"/>
        <v/>
      </c>
      <c r="L67" s="488" t="e">
        <f t="shared" si="13"/>
        <v>#N/A</v>
      </c>
    </row>
    <row r="68" spans="1:12" ht="15" customHeight="1" x14ac:dyDescent="0.2">
      <c r="A68" s="490" t="s">
        <v>473</v>
      </c>
      <c r="B68" s="487">
        <v>58463</v>
      </c>
      <c r="C68" s="487">
        <v>7781</v>
      </c>
      <c r="D68" s="487">
        <v>6082</v>
      </c>
      <c r="E68" s="488">
        <f t="shared" si="11"/>
        <v>106.00917514370161</v>
      </c>
      <c r="F68" s="488">
        <f t="shared" si="11"/>
        <v>93.905382573014734</v>
      </c>
      <c r="G68" s="488">
        <f t="shared" si="11"/>
        <v>115.27672479150873</v>
      </c>
      <c r="H68" s="489" t="str">
        <f t="shared" si="14"/>
        <v/>
      </c>
      <c r="I68" s="488" t="str">
        <f t="shared" si="12"/>
        <v/>
      </c>
      <c r="J68" s="488" t="str">
        <f t="shared" si="12"/>
        <v/>
      </c>
      <c r="K68" s="488" t="str">
        <f t="shared" si="12"/>
        <v/>
      </c>
      <c r="L68" s="488" t="e">
        <f t="shared" si="13"/>
        <v>#N/A</v>
      </c>
    </row>
    <row r="69" spans="1:12" ht="15" customHeight="1" x14ac:dyDescent="0.2">
      <c r="A69" s="490">
        <v>43344</v>
      </c>
      <c r="B69" s="487">
        <v>58898</v>
      </c>
      <c r="C69" s="487">
        <v>7436</v>
      </c>
      <c r="D69" s="487">
        <v>6133</v>
      </c>
      <c r="E69" s="488">
        <f t="shared" si="11"/>
        <v>106.79794737891892</v>
      </c>
      <c r="F69" s="488">
        <f t="shared" si="11"/>
        <v>89.741733043688143</v>
      </c>
      <c r="G69" s="488">
        <f t="shared" si="11"/>
        <v>116.24336618650493</v>
      </c>
      <c r="H69" s="489">
        <f t="shared" si="14"/>
        <v>43344</v>
      </c>
      <c r="I69" s="488">
        <f t="shared" si="12"/>
        <v>106.79794737891892</v>
      </c>
      <c r="J69" s="488">
        <f t="shared" si="12"/>
        <v>89.741733043688143</v>
      </c>
      <c r="K69" s="488">
        <f t="shared" si="12"/>
        <v>116.24336618650493</v>
      </c>
      <c r="L69" s="488" t="e">
        <f t="shared" si="13"/>
        <v>#N/A</v>
      </c>
    </row>
    <row r="70" spans="1:12" ht="15" customHeight="1" x14ac:dyDescent="0.2">
      <c r="A70" s="490" t="s">
        <v>474</v>
      </c>
      <c r="B70" s="487">
        <v>58942</v>
      </c>
      <c r="C70" s="487">
        <v>7564</v>
      </c>
      <c r="D70" s="487">
        <v>6125</v>
      </c>
      <c r="E70" s="488">
        <f t="shared" si="11"/>
        <v>106.87773123719377</v>
      </c>
      <c r="F70" s="488">
        <f t="shared" si="11"/>
        <v>91.286507361815111</v>
      </c>
      <c r="G70" s="488">
        <f t="shared" si="11"/>
        <v>116.09173616376043</v>
      </c>
      <c r="H70" s="489" t="str">
        <f t="shared" si="14"/>
        <v/>
      </c>
      <c r="I70" s="488" t="str">
        <f t="shared" si="12"/>
        <v/>
      </c>
      <c r="J70" s="488" t="str">
        <f t="shared" si="12"/>
        <v/>
      </c>
      <c r="K70" s="488" t="str">
        <f t="shared" si="12"/>
        <v/>
      </c>
      <c r="L70" s="488" t="e">
        <f t="shared" si="13"/>
        <v>#N/A</v>
      </c>
    </row>
    <row r="71" spans="1:12" ht="15" customHeight="1" x14ac:dyDescent="0.2">
      <c r="A71" s="490" t="s">
        <v>475</v>
      </c>
      <c r="B71" s="487">
        <v>58794</v>
      </c>
      <c r="C71" s="487">
        <v>7404</v>
      </c>
      <c r="D71" s="487">
        <v>6086</v>
      </c>
      <c r="E71" s="491">
        <f t="shared" ref="E71:G75" si="15">IF($A$51=37802,IF(COUNTBLANK(B$51:B$70)&gt;0,#N/A,IF(ISBLANK(B71)=FALSE,B71/B$51*100,#N/A)),IF(COUNTBLANK(B$51:B$75)&gt;0,#N/A,B71/B$51*100))</f>
        <v>106.60936735026927</v>
      </c>
      <c r="F71" s="491">
        <f t="shared" si="15"/>
        <v>89.355539464156408</v>
      </c>
      <c r="G71" s="491">
        <f t="shared" si="15"/>
        <v>115.35253980288095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59006</v>
      </c>
      <c r="C72" s="487">
        <v>7480</v>
      </c>
      <c r="D72" s="487">
        <v>6135</v>
      </c>
      <c r="E72" s="491">
        <f t="shared" si="15"/>
        <v>106.99378048559358</v>
      </c>
      <c r="F72" s="491">
        <f t="shared" si="15"/>
        <v>90.272749215544295</v>
      </c>
      <c r="G72" s="491">
        <f t="shared" si="15"/>
        <v>116.28127369219105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59744</v>
      </c>
      <c r="C73" s="487">
        <v>7288</v>
      </c>
      <c r="D73" s="487">
        <v>6229</v>
      </c>
      <c r="E73" s="491">
        <f t="shared" si="15"/>
        <v>108.33197338120364</v>
      </c>
      <c r="F73" s="491">
        <f t="shared" si="15"/>
        <v>87.955587738353842</v>
      </c>
      <c r="G73" s="491">
        <f t="shared" si="15"/>
        <v>118.06292645943897</v>
      </c>
      <c r="H73" s="492">
        <f>IF(A$51=37802,IF(ISERROR(L73)=TRUE,IF(ISBLANK(A73)=FALSE,IF(MONTH(A73)=MONTH(MAX(A$51:A$75)),A73,""),""),""),IF(ISERROR(L73)=TRUE,IF(MONTH(A73)=MONTH(MAX(A$51:A$75)),A73,""),""))</f>
        <v>43709</v>
      </c>
      <c r="I73" s="488">
        <f t="shared" si="12"/>
        <v>108.33197338120364</v>
      </c>
      <c r="J73" s="488">
        <f t="shared" si="12"/>
        <v>87.955587738353842</v>
      </c>
      <c r="K73" s="488">
        <f t="shared" si="12"/>
        <v>118.06292645943897</v>
      </c>
      <c r="L73" s="488" t="e">
        <f t="shared" si="13"/>
        <v>#N/A</v>
      </c>
    </row>
    <row r="74" spans="1:12" ht="15" customHeight="1" x14ac:dyDescent="0.2">
      <c r="A74" s="490" t="s">
        <v>477</v>
      </c>
      <c r="B74" s="487">
        <v>59613</v>
      </c>
      <c r="C74" s="487">
        <v>7310</v>
      </c>
      <c r="D74" s="487">
        <v>6154</v>
      </c>
      <c r="E74" s="491">
        <f t="shared" si="15"/>
        <v>108.09443507588531</v>
      </c>
      <c r="F74" s="491">
        <f t="shared" si="15"/>
        <v>88.221095824281932</v>
      </c>
      <c r="G74" s="491">
        <f t="shared" si="15"/>
        <v>116.64139499620924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58713</v>
      </c>
      <c r="C75" s="493">
        <v>6865</v>
      </c>
      <c r="D75" s="493">
        <v>5844</v>
      </c>
      <c r="E75" s="491">
        <f t="shared" si="15"/>
        <v>106.4624925202633</v>
      </c>
      <c r="F75" s="491">
        <f t="shared" si="15"/>
        <v>82.850591358918663</v>
      </c>
      <c r="G75" s="491">
        <f t="shared" si="15"/>
        <v>110.76573161485975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108.33197338120364</v>
      </c>
      <c r="J77" s="488">
        <f>IF(J75&lt;&gt;"",J75,IF(J74&lt;&gt;"",J74,IF(J73&lt;&gt;"",J73,IF(J72&lt;&gt;"",J72,IF(J71&lt;&gt;"",J71,IF(J70&lt;&gt;"",J70,""))))))</f>
        <v>87.955587738353842</v>
      </c>
      <c r="K77" s="488">
        <f>IF(K75&lt;&gt;"",K75,IF(K74&lt;&gt;"",K74,IF(K73&lt;&gt;"",K73,IF(K72&lt;&gt;"",K72,IF(K71&lt;&gt;"",K71,IF(K70&lt;&gt;"",K70,""))))))</f>
        <v>118.06292645943897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+8,3%</v>
      </c>
      <c r="J79" s="488" t="str">
        <f>"GeB - ausschließlich: "&amp;IF(J77&gt;100,"+","")&amp;TEXT(J77-100,"0,0")&amp;"%"</f>
        <v>GeB - ausschließlich: -12,0%</v>
      </c>
      <c r="K79" s="488" t="str">
        <f>"GeB - im Nebenjob: "&amp;IF(K77&gt;100,"+","")&amp;TEXT(K77-100,"0,0")&amp;"%"</f>
        <v>GeB - im Nebenjob: +18,1%</v>
      </c>
    </row>
    <row r="81" spans="9:9" ht="15" customHeight="1" x14ac:dyDescent="0.2">
      <c r="I81" s="488" t="str">
        <f>IF(ISERROR(HLOOKUP(1,I$78:K$79,2,FALSE)),"",HLOOKUP(1,I$78:K$79,2,FALSE))</f>
        <v>GeB - im Nebenjob: +18,1%</v>
      </c>
    </row>
    <row r="82" spans="9:9" ht="15" customHeight="1" x14ac:dyDescent="0.2">
      <c r="I82" s="488" t="str">
        <f>IF(ISERROR(HLOOKUP(2,I$78:K$79,2,FALSE)),"",HLOOKUP(2,I$78:K$79,2,FALSE))</f>
        <v>SvB: +8,3%</v>
      </c>
    </row>
    <row r="83" spans="9:9" ht="15" customHeight="1" x14ac:dyDescent="0.2">
      <c r="I83" s="488" t="str">
        <f>IF(ISERROR(HLOOKUP(3,I$78:K$79,2,FALSE)),"",HLOOKUP(3,I$78:K$79,2,FALSE))</f>
        <v>GeB - ausschließlich: -12,0%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58713</v>
      </c>
      <c r="E12" s="114">
        <v>59613</v>
      </c>
      <c r="F12" s="114">
        <v>59744</v>
      </c>
      <c r="G12" s="114">
        <v>59006</v>
      </c>
      <c r="H12" s="114">
        <v>58794</v>
      </c>
      <c r="I12" s="115">
        <v>-81</v>
      </c>
      <c r="J12" s="116">
        <v>-0.13776916011837942</v>
      </c>
      <c r="N12" s="117"/>
    </row>
    <row r="13" spans="1:15" s="110" customFormat="1" ht="13.5" customHeight="1" x14ac:dyDescent="0.2">
      <c r="A13" s="118" t="s">
        <v>105</v>
      </c>
      <c r="B13" s="119" t="s">
        <v>106</v>
      </c>
      <c r="C13" s="113">
        <v>48.924429002094939</v>
      </c>
      <c r="D13" s="114">
        <v>28725</v>
      </c>
      <c r="E13" s="114">
        <v>29129</v>
      </c>
      <c r="F13" s="114">
        <v>29338</v>
      </c>
      <c r="G13" s="114">
        <v>28930</v>
      </c>
      <c r="H13" s="114">
        <v>28707</v>
      </c>
      <c r="I13" s="115">
        <v>18</v>
      </c>
      <c r="J13" s="116">
        <v>6.270247674783154E-2</v>
      </c>
    </row>
    <row r="14" spans="1:15" s="110" customFormat="1" ht="13.5" customHeight="1" x14ac:dyDescent="0.2">
      <c r="A14" s="120"/>
      <c r="B14" s="119" t="s">
        <v>107</v>
      </c>
      <c r="C14" s="113">
        <v>51.075570997905061</v>
      </c>
      <c r="D14" s="114">
        <v>29988</v>
      </c>
      <c r="E14" s="114">
        <v>30484</v>
      </c>
      <c r="F14" s="114">
        <v>30406</v>
      </c>
      <c r="G14" s="114">
        <v>30076</v>
      </c>
      <c r="H14" s="114">
        <v>30087</v>
      </c>
      <c r="I14" s="115">
        <v>-99</v>
      </c>
      <c r="J14" s="116">
        <v>-0.32904576727490276</v>
      </c>
    </row>
    <row r="15" spans="1:15" s="110" customFormat="1" ht="13.5" customHeight="1" x14ac:dyDescent="0.2">
      <c r="A15" s="118" t="s">
        <v>105</v>
      </c>
      <c r="B15" s="121" t="s">
        <v>108</v>
      </c>
      <c r="C15" s="113">
        <v>12.237494251698942</v>
      </c>
      <c r="D15" s="114">
        <v>7185</v>
      </c>
      <c r="E15" s="114">
        <v>7643</v>
      </c>
      <c r="F15" s="114">
        <v>7662</v>
      </c>
      <c r="G15" s="114">
        <v>7152</v>
      </c>
      <c r="H15" s="114">
        <v>7286</v>
      </c>
      <c r="I15" s="115">
        <v>-101</v>
      </c>
      <c r="J15" s="116">
        <v>-1.3862201482294811</v>
      </c>
    </row>
    <row r="16" spans="1:15" s="110" customFormat="1" ht="13.5" customHeight="1" x14ac:dyDescent="0.2">
      <c r="A16" s="118"/>
      <c r="B16" s="121" t="s">
        <v>109</v>
      </c>
      <c r="C16" s="113">
        <v>66.222131384872171</v>
      </c>
      <c r="D16" s="114">
        <v>38881</v>
      </c>
      <c r="E16" s="114">
        <v>39392</v>
      </c>
      <c r="F16" s="114">
        <v>39564</v>
      </c>
      <c r="G16" s="114">
        <v>39497</v>
      </c>
      <c r="H16" s="114">
        <v>39331</v>
      </c>
      <c r="I16" s="115">
        <v>-450</v>
      </c>
      <c r="J16" s="116">
        <v>-1.1441356690651141</v>
      </c>
    </row>
    <row r="17" spans="1:10" s="110" customFormat="1" ht="13.5" customHeight="1" x14ac:dyDescent="0.2">
      <c r="A17" s="118"/>
      <c r="B17" s="121" t="s">
        <v>110</v>
      </c>
      <c r="C17" s="113">
        <v>20.232316522746242</v>
      </c>
      <c r="D17" s="114">
        <v>11879</v>
      </c>
      <c r="E17" s="114">
        <v>11805</v>
      </c>
      <c r="F17" s="114">
        <v>11759</v>
      </c>
      <c r="G17" s="114">
        <v>11626</v>
      </c>
      <c r="H17" s="114">
        <v>11470</v>
      </c>
      <c r="I17" s="115">
        <v>409</v>
      </c>
      <c r="J17" s="116">
        <v>3.5658238884045335</v>
      </c>
    </row>
    <row r="18" spans="1:10" s="110" customFormat="1" ht="13.5" customHeight="1" x14ac:dyDescent="0.2">
      <c r="A18" s="120"/>
      <c r="B18" s="121" t="s">
        <v>111</v>
      </c>
      <c r="C18" s="113">
        <v>1.3080578406826426</v>
      </c>
      <c r="D18" s="114">
        <v>768</v>
      </c>
      <c r="E18" s="114">
        <v>773</v>
      </c>
      <c r="F18" s="114">
        <v>759</v>
      </c>
      <c r="G18" s="114">
        <v>731</v>
      </c>
      <c r="H18" s="114">
        <v>707</v>
      </c>
      <c r="I18" s="115">
        <v>61</v>
      </c>
      <c r="J18" s="116">
        <v>8.6280056577086288</v>
      </c>
    </row>
    <row r="19" spans="1:10" s="110" customFormat="1" ht="13.5" customHeight="1" x14ac:dyDescent="0.2">
      <c r="A19" s="120"/>
      <c r="B19" s="121" t="s">
        <v>112</v>
      </c>
      <c r="C19" s="113">
        <v>0.38492327082588185</v>
      </c>
      <c r="D19" s="114">
        <v>226</v>
      </c>
      <c r="E19" s="114">
        <v>221</v>
      </c>
      <c r="F19" s="114">
        <v>228</v>
      </c>
      <c r="G19" s="114">
        <v>200</v>
      </c>
      <c r="H19" s="114">
        <v>187</v>
      </c>
      <c r="I19" s="115">
        <v>39</v>
      </c>
      <c r="J19" s="116">
        <v>20.855614973262032</v>
      </c>
    </row>
    <row r="20" spans="1:10" s="110" customFormat="1" ht="13.5" customHeight="1" x14ac:dyDescent="0.2">
      <c r="A20" s="118" t="s">
        <v>113</v>
      </c>
      <c r="B20" s="122" t="s">
        <v>114</v>
      </c>
      <c r="C20" s="113">
        <v>71.640011581762124</v>
      </c>
      <c r="D20" s="114">
        <v>42062</v>
      </c>
      <c r="E20" s="114">
        <v>42832</v>
      </c>
      <c r="F20" s="114">
        <v>43121</v>
      </c>
      <c r="G20" s="114">
        <v>42496</v>
      </c>
      <c r="H20" s="114">
        <v>42265</v>
      </c>
      <c r="I20" s="115">
        <v>-203</v>
      </c>
      <c r="J20" s="116">
        <v>-0.48030285105879572</v>
      </c>
    </row>
    <row r="21" spans="1:10" s="110" customFormat="1" ht="13.5" customHeight="1" x14ac:dyDescent="0.2">
      <c r="A21" s="120"/>
      <c r="B21" s="122" t="s">
        <v>115</v>
      </c>
      <c r="C21" s="113">
        <v>28.359988418237869</v>
      </c>
      <c r="D21" s="114">
        <v>16651</v>
      </c>
      <c r="E21" s="114">
        <v>16781</v>
      </c>
      <c r="F21" s="114">
        <v>16623</v>
      </c>
      <c r="G21" s="114">
        <v>16510</v>
      </c>
      <c r="H21" s="114">
        <v>16529</v>
      </c>
      <c r="I21" s="115">
        <v>122</v>
      </c>
      <c r="J21" s="116">
        <v>0.73809667856494643</v>
      </c>
    </row>
    <row r="22" spans="1:10" s="110" customFormat="1" ht="13.5" customHeight="1" x14ac:dyDescent="0.2">
      <c r="A22" s="118" t="s">
        <v>113</v>
      </c>
      <c r="B22" s="122" t="s">
        <v>116</v>
      </c>
      <c r="C22" s="113">
        <v>80.859434878136014</v>
      </c>
      <c r="D22" s="114">
        <v>47475</v>
      </c>
      <c r="E22" s="114">
        <v>48163</v>
      </c>
      <c r="F22" s="114">
        <v>48305</v>
      </c>
      <c r="G22" s="114">
        <v>47769</v>
      </c>
      <c r="H22" s="114">
        <v>47889</v>
      </c>
      <c r="I22" s="115">
        <v>-414</v>
      </c>
      <c r="J22" s="116">
        <v>-0.86449915429430557</v>
      </c>
    </row>
    <row r="23" spans="1:10" s="110" customFormat="1" ht="13.5" customHeight="1" x14ac:dyDescent="0.2">
      <c r="A23" s="123"/>
      <c r="B23" s="124" t="s">
        <v>117</v>
      </c>
      <c r="C23" s="125">
        <v>19.104797915282816</v>
      </c>
      <c r="D23" s="114">
        <v>11217</v>
      </c>
      <c r="E23" s="114">
        <v>11430</v>
      </c>
      <c r="F23" s="114">
        <v>11419</v>
      </c>
      <c r="G23" s="114">
        <v>11215</v>
      </c>
      <c r="H23" s="114">
        <v>10881</v>
      </c>
      <c r="I23" s="115">
        <v>336</v>
      </c>
      <c r="J23" s="116">
        <v>3.0879514750482491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12709</v>
      </c>
      <c r="E26" s="114">
        <v>13464</v>
      </c>
      <c r="F26" s="114">
        <v>13517</v>
      </c>
      <c r="G26" s="114">
        <v>13615</v>
      </c>
      <c r="H26" s="140">
        <v>13490</v>
      </c>
      <c r="I26" s="115">
        <v>-781</v>
      </c>
      <c r="J26" s="116">
        <v>-5.7894736842105265</v>
      </c>
    </row>
    <row r="27" spans="1:10" s="110" customFormat="1" ht="13.5" customHeight="1" x14ac:dyDescent="0.2">
      <c r="A27" s="118" t="s">
        <v>105</v>
      </c>
      <c r="B27" s="119" t="s">
        <v>106</v>
      </c>
      <c r="C27" s="113">
        <v>40.325753403100165</v>
      </c>
      <c r="D27" s="115">
        <v>5125</v>
      </c>
      <c r="E27" s="114">
        <v>5467</v>
      </c>
      <c r="F27" s="114">
        <v>5456</v>
      </c>
      <c r="G27" s="114">
        <v>5487</v>
      </c>
      <c r="H27" s="140">
        <v>5422</v>
      </c>
      <c r="I27" s="115">
        <v>-297</v>
      </c>
      <c r="J27" s="116">
        <v>-5.477683511619329</v>
      </c>
    </row>
    <row r="28" spans="1:10" s="110" customFormat="1" ht="13.5" customHeight="1" x14ac:dyDescent="0.2">
      <c r="A28" s="120"/>
      <c r="B28" s="119" t="s">
        <v>107</v>
      </c>
      <c r="C28" s="113">
        <v>59.674246596899835</v>
      </c>
      <c r="D28" s="115">
        <v>7584</v>
      </c>
      <c r="E28" s="114">
        <v>7997</v>
      </c>
      <c r="F28" s="114">
        <v>8061</v>
      </c>
      <c r="G28" s="114">
        <v>8128</v>
      </c>
      <c r="H28" s="140">
        <v>8068</v>
      </c>
      <c r="I28" s="115">
        <v>-484</v>
      </c>
      <c r="J28" s="116">
        <v>-5.9990084283589491</v>
      </c>
    </row>
    <row r="29" spans="1:10" s="110" customFormat="1" ht="13.5" customHeight="1" x14ac:dyDescent="0.2">
      <c r="A29" s="118" t="s">
        <v>105</v>
      </c>
      <c r="B29" s="121" t="s">
        <v>108</v>
      </c>
      <c r="C29" s="113">
        <v>15.477220867102053</v>
      </c>
      <c r="D29" s="115">
        <v>1967</v>
      </c>
      <c r="E29" s="114">
        <v>2207</v>
      </c>
      <c r="F29" s="114">
        <v>2214</v>
      </c>
      <c r="G29" s="114">
        <v>2274</v>
      </c>
      <c r="H29" s="140">
        <v>2229</v>
      </c>
      <c r="I29" s="115">
        <v>-262</v>
      </c>
      <c r="J29" s="116">
        <v>-11.754149842978915</v>
      </c>
    </row>
    <row r="30" spans="1:10" s="110" customFormat="1" ht="13.5" customHeight="1" x14ac:dyDescent="0.2">
      <c r="A30" s="118"/>
      <c r="B30" s="121" t="s">
        <v>109</v>
      </c>
      <c r="C30" s="113">
        <v>51.467464001888423</v>
      </c>
      <c r="D30" s="115">
        <v>6541</v>
      </c>
      <c r="E30" s="114">
        <v>6949</v>
      </c>
      <c r="F30" s="114">
        <v>6948</v>
      </c>
      <c r="G30" s="114">
        <v>7002</v>
      </c>
      <c r="H30" s="140">
        <v>6992</v>
      </c>
      <c r="I30" s="115">
        <v>-451</v>
      </c>
      <c r="J30" s="116">
        <v>-6.4502288329519448</v>
      </c>
    </row>
    <row r="31" spans="1:10" s="110" customFormat="1" ht="13.5" customHeight="1" x14ac:dyDescent="0.2">
      <c r="A31" s="118"/>
      <c r="B31" s="121" t="s">
        <v>110</v>
      </c>
      <c r="C31" s="113">
        <v>17.656778660791566</v>
      </c>
      <c r="D31" s="115">
        <v>2244</v>
      </c>
      <c r="E31" s="114">
        <v>2302</v>
      </c>
      <c r="F31" s="114">
        <v>2349</v>
      </c>
      <c r="G31" s="114">
        <v>2335</v>
      </c>
      <c r="H31" s="140">
        <v>2287</v>
      </c>
      <c r="I31" s="115">
        <v>-43</v>
      </c>
      <c r="J31" s="116">
        <v>-1.8801923917796239</v>
      </c>
    </row>
    <row r="32" spans="1:10" s="110" customFormat="1" ht="13.5" customHeight="1" x14ac:dyDescent="0.2">
      <c r="A32" s="120"/>
      <c r="B32" s="121" t="s">
        <v>111</v>
      </c>
      <c r="C32" s="113">
        <v>15.398536470217955</v>
      </c>
      <c r="D32" s="115">
        <v>1957</v>
      </c>
      <c r="E32" s="114">
        <v>2006</v>
      </c>
      <c r="F32" s="114">
        <v>2006</v>
      </c>
      <c r="G32" s="114">
        <v>2004</v>
      </c>
      <c r="H32" s="140">
        <v>1982</v>
      </c>
      <c r="I32" s="115">
        <v>-25</v>
      </c>
      <c r="J32" s="116">
        <v>-1.2613521695257315</v>
      </c>
    </row>
    <row r="33" spans="1:10" s="110" customFormat="1" ht="13.5" customHeight="1" x14ac:dyDescent="0.2">
      <c r="A33" s="120"/>
      <c r="B33" s="121" t="s">
        <v>112</v>
      </c>
      <c r="C33" s="113">
        <v>1.3140294279644347</v>
      </c>
      <c r="D33" s="115">
        <v>167</v>
      </c>
      <c r="E33" s="114">
        <v>169</v>
      </c>
      <c r="F33" s="114">
        <v>177</v>
      </c>
      <c r="G33" s="114">
        <v>156</v>
      </c>
      <c r="H33" s="140">
        <v>170</v>
      </c>
      <c r="I33" s="115">
        <v>-3</v>
      </c>
      <c r="J33" s="116">
        <v>-1.7647058823529411</v>
      </c>
    </row>
    <row r="34" spans="1:10" s="110" customFormat="1" ht="13.5" customHeight="1" x14ac:dyDescent="0.2">
      <c r="A34" s="118" t="s">
        <v>113</v>
      </c>
      <c r="B34" s="122" t="s">
        <v>116</v>
      </c>
      <c r="C34" s="113">
        <v>78.283106459988986</v>
      </c>
      <c r="D34" s="115">
        <v>9949</v>
      </c>
      <c r="E34" s="114">
        <v>10486</v>
      </c>
      <c r="F34" s="114">
        <v>10563</v>
      </c>
      <c r="G34" s="114">
        <v>10644</v>
      </c>
      <c r="H34" s="140">
        <v>10570</v>
      </c>
      <c r="I34" s="115">
        <v>-621</v>
      </c>
      <c r="J34" s="116">
        <v>-5.8751182592242195</v>
      </c>
    </row>
    <row r="35" spans="1:10" s="110" customFormat="1" ht="13.5" customHeight="1" x14ac:dyDescent="0.2">
      <c r="A35" s="118"/>
      <c r="B35" s="119" t="s">
        <v>117</v>
      </c>
      <c r="C35" s="113">
        <v>21.347076874655755</v>
      </c>
      <c r="D35" s="115">
        <v>2713</v>
      </c>
      <c r="E35" s="114">
        <v>2929</v>
      </c>
      <c r="F35" s="114">
        <v>2905</v>
      </c>
      <c r="G35" s="114">
        <v>2924</v>
      </c>
      <c r="H35" s="140">
        <v>2871</v>
      </c>
      <c r="I35" s="115">
        <v>-158</v>
      </c>
      <c r="J35" s="116">
        <v>-5.5033089515848133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6865</v>
      </c>
      <c r="E37" s="114">
        <v>7310</v>
      </c>
      <c r="F37" s="114">
        <v>7288</v>
      </c>
      <c r="G37" s="114">
        <v>7480</v>
      </c>
      <c r="H37" s="140">
        <v>7404</v>
      </c>
      <c r="I37" s="115">
        <v>-539</v>
      </c>
      <c r="J37" s="116">
        <v>-7.2798487304159911</v>
      </c>
    </row>
    <row r="38" spans="1:10" s="110" customFormat="1" ht="13.5" customHeight="1" x14ac:dyDescent="0.2">
      <c r="A38" s="118" t="s">
        <v>105</v>
      </c>
      <c r="B38" s="119" t="s">
        <v>106</v>
      </c>
      <c r="C38" s="113">
        <v>37.217771303714493</v>
      </c>
      <c r="D38" s="115">
        <v>2555</v>
      </c>
      <c r="E38" s="114">
        <v>2726</v>
      </c>
      <c r="F38" s="114">
        <v>2691</v>
      </c>
      <c r="G38" s="114">
        <v>2748</v>
      </c>
      <c r="H38" s="140">
        <v>2741</v>
      </c>
      <c r="I38" s="115">
        <v>-186</v>
      </c>
      <c r="J38" s="116">
        <v>-6.7858445822692444</v>
      </c>
    </row>
    <row r="39" spans="1:10" s="110" customFormat="1" ht="13.5" customHeight="1" x14ac:dyDescent="0.2">
      <c r="A39" s="120"/>
      <c r="B39" s="119" t="s">
        <v>107</v>
      </c>
      <c r="C39" s="113">
        <v>62.782228696285507</v>
      </c>
      <c r="D39" s="115">
        <v>4310</v>
      </c>
      <c r="E39" s="114">
        <v>4584</v>
      </c>
      <c r="F39" s="114">
        <v>4597</v>
      </c>
      <c r="G39" s="114">
        <v>4732</v>
      </c>
      <c r="H39" s="140">
        <v>4663</v>
      </c>
      <c r="I39" s="115">
        <v>-353</v>
      </c>
      <c r="J39" s="116">
        <v>-7.5702337550932874</v>
      </c>
    </row>
    <row r="40" spans="1:10" s="110" customFormat="1" ht="13.5" customHeight="1" x14ac:dyDescent="0.2">
      <c r="A40" s="118" t="s">
        <v>105</v>
      </c>
      <c r="B40" s="121" t="s">
        <v>108</v>
      </c>
      <c r="C40" s="113">
        <v>18.994901675163874</v>
      </c>
      <c r="D40" s="115">
        <v>1304</v>
      </c>
      <c r="E40" s="114">
        <v>1473</v>
      </c>
      <c r="F40" s="114">
        <v>1453</v>
      </c>
      <c r="G40" s="114">
        <v>1534</v>
      </c>
      <c r="H40" s="140">
        <v>1480</v>
      </c>
      <c r="I40" s="115">
        <v>-176</v>
      </c>
      <c r="J40" s="116">
        <v>-11.891891891891891</v>
      </c>
    </row>
    <row r="41" spans="1:10" s="110" customFormat="1" ht="13.5" customHeight="1" x14ac:dyDescent="0.2">
      <c r="A41" s="118"/>
      <c r="B41" s="121" t="s">
        <v>109</v>
      </c>
      <c r="C41" s="113">
        <v>36.358339402767662</v>
      </c>
      <c r="D41" s="115">
        <v>2496</v>
      </c>
      <c r="E41" s="114">
        <v>2687</v>
      </c>
      <c r="F41" s="114">
        <v>2672</v>
      </c>
      <c r="G41" s="114">
        <v>2758</v>
      </c>
      <c r="H41" s="140">
        <v>2756</v>
      </c>
      <c r="I41" s="115">
        <v>-260</v>
      </c>
      <c r="J41" s="116">
        <v>-9.433962264150944</v>
      </c>
    </row>
    <row r="42" spans="1:10" s="110" customFormat="1" ht="13.5" customHeight="1" x14ac:dyDescent="0.2">
      <c r="A42" s="118"/>
      <c r="B42" s="121" t="s">
        <v>110</v>
      </c>
      <c r="C42" s="113">
        <v>17.203204661325564</v>
      </c>
      <c r="D42" s="115">
        <v>1181</v>
      </c>
      <c r="E42" s="114">
        <v>1223</v>
      </c>
      <c r="F42" s="114">
        <v>1234</v>
      </c>
      <c r="G42" s="114">
        <v>1253</v>
      </c>
      <c r="H42" s="140">
        <v>1254</v>
      </c>
      <c r="I42" s="115">
        <v>-73</v>
      </c>
      <c r="J42" s="116">
        <v>-5.8213716108452953</v>
      </c>
    </row>
    <row r="43" spans="1:10" s="110" customFormat="1" ht="13.5" customHeight="1" x14ac:dyDescent="0.2">
      <c r="A43" s="120"/>
      <c r="B43" s="121" t="s">
        <v>111</v>
      </c>
      <c r="C43" s="113">
        <v>27.4435542607429</v>
      </c>
      <c r="D43" s="115">
        <v>1884</v>
      </c>
      <c r="E43" s="114">
        <v>1927</v>
      </c>
      <c r="F43" s="114">
        <v>1929</v>
      </c>
      <c r="G43" s="114">
        <v>1935</v>
      </c>
      <c r="H43" s="140">
        <v>1914</v>
      </c>
      <c r="I43" s="115">
        <v>-30</v>
      </c>
      <c r="J43" s="116">
        <v>-1.567398119122257</v>
      </c>
    </row>
    <row r="44" spans="1:10" s="110" customFormat="1" ht="13.5" customHeight="1" x14ac:dyDescent="0.2">
      <c r="A44" s="120"/>
      <c r="B44" s="121" t="s">
        <v>112</v>
      </c>
      <c r="C44" s="113">
        <v>2.0975965040058266</v>
      </c>
      <c r="D44" s="115">
        <v>144</v>
      </c>
      <c r="E44" s="114">
        <v>145</v>
      </c>
      <c r="F44" s="114">
        <v>153</v>
      </c>
      <c r="G44" s="114">
        <v>136</v>
      </c>
      <c r="H44" s="140">
        <v>152</v>
      </c>
      <c r="I44" s="115">
        <v>-8</v>
      </c>
      <c r="J44" s="116">
        <v>-5.2631578947368425</v>
      </c>
    </row>
    <row r="45" spans="1:10" s="110" customFormat="1" ht="13.5" customHeight="1" x14ac:dyDescent="0.2">
      <c r="A45" s="118" t="s">
        <v>113</v>
      </c>
      <c r="B45" s="122" t="s">
        <v>116</v>
      </c>
      <c r="C45" s="113">
        <v>79.271667880553537</v>
      </c>
      <c r="D45" s="115">
        <v>5442</v>
      </c>
      <c r="E45" s="114">
        <v>5740</v>
      </c>
      <c r="F45" s="114">
        <v>5755</v>
      </c>
      <c r="G45" s="114">
        <v>5893</v>
      </c>
      <c r="H45" s="140">
        <v>5836</v>
      </c>
      <c r="I45" s="115">
        <v>-394</v>
      </c>
      <c r="J45" s="116">
        <v>-6.7511994516792324</v>
      </c>
    </row>
    <row r="46" spans="1:10" s="110" customFormat="1" ht="13.5" customHeight="1" x14ac:dyDescent="0.2">
      <c r="A46" s="118"/>
      <c r="B46" s="119" t="s">
        <v>117</v>
      </c>
      <c r="C46" s="113">
        <v>20.058266569555716</v>
      </c>
      <c r="D46" s="115">
        <v>1377</v>
      </c>
      <c r="E46" s="114">
        <v>1522</v>
      </c>
      <c r="F46" s="114">
        <v>1484</v>
      </c>
      <c r="G46" s="114">
        <v>1540</v>
      </c>
      <c r="H46" s="140">
        <v>1519</v>
      </c>
      <c r="I46" s="115">
        <v>-142</v>
      </c>
      <c r="J46" s="116">
        <v>-9.3482554312047395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5844</v>
      </c>
      <c r="E48" s="114">
        <v>6154</v>
      </c>
      <c r="F48" s="114">
        <v>6229</v>
      </c>
      <c r="G48" s="114">
        <v>6135</v>
      </c>
      <c r="H48" s="140">
        <v>6086</v>
      </c>
      <c r="I48" s="115">
        <v>-242</v>
      </c>
      <c r="J48" s="116">
        <v>-3.9763391390075582</v>
      </c>
    </row>
    <row r="49" spans="1:12" s="110" customFormat="1" ht="13.5" customHeight="1" x14ac:dyDescent="0.2">
      <c r="A49" s="118" t="s">
        <v>105</v>
      </c>
      <c r="B49" s="119" t="s">
        <v>106</v>
      </c>
      <c r="C49" s="113">
        <v>43.97672826830938</v>
      </c>
      <c r="D49" s="115">
        <v>2570</v>
      </c>
      <c r="E49" s="114">
        <v>2741</v>
      </c>
      <c r="F49" s="114">
        <v>2765</v>
      </c>
      <c r="G49" s="114">
        <v>2739</v>
      </c>
      <c r="H49" s="140">
        <v>2681</v>
      </c>
      <c r="I49" s="115">
        <v>-111</v>
      </c>
      <c r="J49" s="116">
        <v>-4.1402461767997014</v>
      </c>
    </row>
    <row r="50" spans="1:12" s="110" customFormat="1" ht="13.5" customHeight="1" x14ac:dyDescent="0.2">
      <c r="A50" s="120"/>
      <c r="B50" s="119" t="s">
        <v>107</v>
      </c>
      <c r="C50" s="113">
        <v>56.02327173169062</v>
      </c>
      <c r="D50" s="115">
        <v>3274</v>
      </c>
      <c r="E50" s="114">
        <v>3413</v>
      </c>
      <c r="F50" s="114">
        <v>3464</v>
      </c>
      <c r="G50" s="114">
        <v>3396</v>
      </c>
      <c r="H50" s="140">
        <v>3405</v>
      </c>
      <c r="I50" s="115">
        <v>-131</v>
      </c>
      <c r="J50" s="116">
        <v>-3.8472834067547725</v>
      </c>
    </row>
    <row r="51" spans="1:12" s="110" customFormat="1" ht="13.5" customHeight="1" x14ac:dyDescent="0.2">
      <c r="A51" s="118" t="s">
        <v>105</v>
      </c>
      <c r="B51" s="121" t="s">
        <v>108</v>
      </c>
      <c r="C51" s="113">
        <v>11.344969199178644</v>
      </c>
      <c r="D51" s="115">
        <v>663</v>
      </c>
      <c r="E51" s="114">
        <v>734</v>
      </c>
      <c r="F51" s="114">
        <v>761</v>
      </c>
      <c r="G51" s="114">
        <v>740</v>
      </c>
      <c r="H51" s="140">
        <v>749</v>
      </c>
      <c r="I51" s="115">
        <v>-86</v>
      </c>
      <c r="J51" s="116">
        <v>-11.481975967957275</v>
      </c>
    </row>
    <row r="52" spans="1:12" s="110" customFormat="1" ht="13.5" customHeight="1" x14ac:dyDescent="0.2">
      <c r="A52" s="118"/>
      <c r="B52" s="121" t="s">
        <v>109</v>
      </c>
      <c r="C52" s="113">
        <v>69.216290212183438</v>
      </c>
      <c r="D52" s="115">
        <v>4045</v>
      </c>
      <c r="E52" s="114">
        <v>4262</v>
      </c>
      <c r="F52" s="114">
        <v>4276</v>
      </c>
      <c r="G52" s="114">
        <v>4244</v>
      </c>
      <c r="H52" s="140">
        <v>4236</v>
      </c>
      <c r="I52" s="115">
        <v>-191</v>
      </c>
      <c r="J52" s="116">
        <v>-4.5089707271010386</v>
      </c>
    </row>
    <row r="53" spans="1:12" s="110" customFormat="1" ht="13.5" customHeight="1" x14ac:dyDescent="0.2">
      <c r="A53" s="118"/>
      <c r="B53" s="121" t="s">
        <v>110</v>
      </c>
      <c r="C53" s="113">
        <v>18.189596167008897</v>
      </c>
      <c r="D53" s="115">
        <v>1063</v>
      </c>
      <c r="E53" s="114">
        <v>1079</v>
      </c>
      <c r="F53" s="114">
        <v>1115</v>
      </c>
      <c r="G53" s="114">
        <v>1082</v>
      </c>
      <c r="H53" s="140">
        <v>1033</v>
      </c>
      <c r="I53" s="115">
        <v>30</v>
      </c>
      <c r="J53" s="116">
        <v>2.9041626331074539</v>
      </c>
    </row>
    <row r="54" spans="1:12" s="110" customFormat="1" ht="13.5" customHeight="1" x14ac:dyDescent="0.2">
      <c r="A54" s="120"/>
      <c r="B54" s="121" t="s">
        <v>111</v>
      </c>
      <c r="C54" s="113">
        <v>1.2491444216290213</v>
      </c>
      <c r="D54" s="115">
        <v>73</v>
      </c>
      <c r="E54" s="114">
        <v>79</v>
      </c>
      <c r="F54" s="114">
        <v>77</v>
      </c>
      <c r="G54" s="114">
        <v>69</v>
      </c>
      <c r="H54" s="140">
        <v>68</v>
      </c>
      <c r="I54" s="115">
        <v>5</v>
      </c>
      <c r="J54" s="116">
        <v>7.3529411764705879</v>
      </c>
    </row>
    <row r="55" spans="1:12" s="110" customFormat="1" ht="13.5" customHeight="1" x14ac:dyDescent="0.2">
      <c r="A55" s="120"/>
      <c r="B55" s="121" t="s">
        <v>112</v>
      </c>
      <c r="C55" s="113">
        <v>0.39356605065023959</v>
      </c>
      <c r="D55" s="115">
        <v>23</v>
      </c>
      <c r="E55" s="114">
        <v>24</v>
      </c>
      <c r="F55" s="114">
        <v>24</v>
      </c>
      <c r="G55" s="114">
        <v>20</v>
      </c>
      <c r="H55" s="140">
        <v>18</v>
      </c>
      <c r="I55" s="115">
        <v>5</v>
      </c>
      <c r="J55" s="116">
        <v>27.777777777777779</v>
      </c>
    </row>
    <row r="56" spans="1:12" s="110" customFormat="1" ht="13.5" customHeight="1" x14ac:dyDescent="0.2">
      <c r="A56" s="118" t="s">
        <v>113</v>
      </c>
      <c r="B56" s="122" t="s">
        <v>116</v>
      </c>
      <c r="C56" s="113">
        <v>77.121834360027378</v>
      </c>
      <c r="D56" s="115">
        <v>4507</v>
      </c>
      <c r="E56" s="114">
        <v>4746</v>
      </c>
      <c r="F56" s="114">
        <v>4808</v>
      </c>
      <c r="G56" s="114">
        <v>4751</v>
      </c>
      <c r="H56" s="140">
        <v>4734</v>
      </c>
      <c r="I56" s="115">
        <v>-227</v>
      </c>
      <c r="J56" s="116">
        <v>-4.7950992817912974</v>
      </c>
    </row>
    <row r="57" spans="1:12" s="110" customFormat="1" ht="13.5" customHeight="1" x14ac:dyDescent="0.2">
      <c r="A57" s="142"/>
      <c r="B57" s="124" t="s">
        <v>117</v>
      </c>
      <c r="C57" s="125">
        <v>22.861054072553046</v>
      </c>
      <c r="D57" s="143">
        <v>1336</v>
      </c>
      <c r="E57" s="144">
        <v>1407</v>
      </c>
      <c r="F57" s="144">
        <v>1421</v>
      </c>
      <c r="G57" s="144">
        <v>1384</v>
      </c>
      <c r="H57" s="145">
        <v>1352</v>
      </c>
      <c r="I57" s="143">
        <v>-16</v>
      </c>
      <c r="J57" s="146">
        <v>-1.1834319526627219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58713</v>
      </c>
      <c r="E12" s="236">
        <v>59613</v>
      </c>
      <c r="F12" s="114">
        <v>59744</v>
      </c>
      <c r="G12" s="114">
        <v>59006</v>
      </c>
      <c r="H12" s="140">
        <v>58794</v>
      </c>
      <c r="I12" s="115">
        <v>-81</v>
      </c>
      <c r="J12" s="116">
        <v>-0.13776916011837942</v>
      </c>
    </row>
    <row r="13" spans="1:15" s="110" customFormat="1" ht="12" customHeight="1" x14ac:dyDescent="0.2">
      <c r="A13" s="118" t="s">
        <v>105</v>
      </c>
      <c r="B13" s="119" t="s">
        <v>106</v>
      </c>
      <c r="C13" s="113">
        <v>48.924429002094939</v>
      </c>
      <c r="D13" s="115">
        <v>28725</v>
      </c>
      <c r="E13" s="114">
        <v>29129</v>
      </c>
      <c r="F13" s="114">
        <v>29338</v>
      </c>
      <c r="G13" s="114">
        <v>28930</v>
      </c>
      <c r="H13" s="140">
        <v>28707</v>
      </c>
      <c r="I13" s="115">
        <v>18</v>
      </c>
      <c r="J13" s="116">
        <v>6.270247674783154E-2</v>
      </c>
    </row>
    <row r="14" spans="1:15" s="110" customFormat="1" ht="12" customHeight="1" x14ac:dyDescent="0.2">
      <c r="A14" s="118"/>
      <c r="B14" s="119" t="s">
        <v>107</v>
      </c>
      <c r="C14" s="113">
        <v>51.075570997905061</v>
      </c>
      <c r="D14" s="115">
        <v>29988</v>
      </c>
      <c r="E14" s="114">
        <v>30484</v>
      </c>
      <c r="F14" s="114">
        <v>30406</v>
      </c>
      <c r="G14" s="114">
        <v>30076</v>
      </c>
      <c r="H14" s="140">
        <v>30087</v>
      </c>
      <c r="I14" s="115">
        <v>-99</v>
      </c>
      <c r="J14" s="116">
        <v>-0.32904576727490276</v>
      </c>
    </row>
    <row r="15" spans="1:15" s="110" customFormat="1" ht="12" customHeight="1" x14ac:dyDescent="0.2">
      <c r="A15" s="118" t="s">
        <v>105</v>
      </c>
      <c r="B15" s="121" t="s">
        <v>108</v>
      </c>
      <c r="C15" s="113">
        <v>12.237494251698942</v>
      </c>
      <c r="D15" s="115">
        <v>7185</v>
      </c>
      <c r="E15" s="114">
        <v>7643</v>
      </c>
      <c r="F15" s="114">
        <v>7662</v>
      </c>
      <c r="G15" s="114">
        <v>7152</v>
      </c>
      <c r="H15" s="140">
        <v>7286</v>
      </c>
      <c r="I15" s="115">
        <v>-101</v>
      </c>
      <c r="J15" s="116">
        <v>-1.3862201482294811</v>
      </c>
    </row>
    <row r="16" spans="1:15" s="110" customFormat="1" ht="12" customHeight="1" x14ac:dyDescent="0.2">
      <c r="A16" s="118"/>
      <c r="B16" s="121" t="s">
        <v>109</v>
      </c>
      <c r="C16" s="113">
        <v>66.222131384872171</v>
      </c>
      <c r="D16" s="115">
        <v>38881</v>
      </c>
      <c r="E16" s="114">
        <v>39392</v>
      </c>
      <c r="F16" s="114">
        <v>39564</v>
      </c>
      <c r="G16" s="114">
        <v>39497</v>
      </c>
      <c r="H16" s="140">
        <v>39331</v>
      </c>
      <c r="I16" s="115">
        <v>-450</v>
      </c>
      <c r="J16" s="116">
        <v>-1.1441356690651141</v>
      </c>
    </row>
    <row r="17" spans="1:10" s="110" customFormat="1" ht="12" customHeight="1" x14ac:dyDescent="0.2">
      <c r="A17" s="118"/>
      <c r="B17" s="121" t="s">
        <v>110</v>
      </c>
      <c r="C17" s="113">
        <v>20.232316522746242</v>
      </c>
      <c r="D17" s="115">
        <v>11879</v>
      </c>
      <c r="E17" s="114">
        <v>11805</v>
      </c>
      <c r="F17" s="114">
        <v>11759</v>
      </c>
      <c r="G17" s="114">
        <v>11626</v>
      </c>
      <c r="H17" s="140">
        <v>11470</v>
      </c>
      <c r="I17" s="115">
        <v>409</v>
      </c>
      <c r="J17" s="116">
        <v>3.5658238884045335</v>
      </c>
    </row>
    <row r="18" spans="1:10" s="110" customFormat="1" ht="12" customHeight="1" x14ac:dyDescent="0.2">
      <c r="A18" s="120"/>
      <c r="B18" s="121" t="s">
        <v>111</v>
      </c>
      <c r="C18" s="113">
        <v>1.3080578406826426</v>
      </c>
      <c r="D18" s="115">
        <v>768</v>
      </c>
      <c r="E18" s="114">
        <v>773</v>
      </c>
      <c r="F18" s="114">
        <v>759</v>
      </c>
      <c r="G18" s="114">
        <v>731</v>
      </c>
      <c r="H18" s="140">
        <v>707</v>
      </c>
      <c r="I18" s="115">
        <v>61</v>
      </c>
      <c r="J18" s="116">
        <v>8.6280056577086288</v>
      </c>
    </row>
    <row r="19" spans="1:10" s="110" customFormat="1" ht="12" customHeight="1" x14ac:dyDescent="0.2">
      <c r="A19" s="120"/>
      <c r="B19" s="121" t="s">
        <v>112</v>
      </c>
      <c r="C19" s="113">
        <v>0.38492327082588185</v>
      </c>
      <c r="D19" s="115">
        <v>226</v>
      </c>
      <c r="E19" s="114">
        <v>221</v>
      </c>
      <c r="F19" s="114">
        <v>228</v>
      </c>
      <c r="G19" s="114">
        <v>200</v>
      </c>
      <c r="H19" s="140">
        <v>187</v>
      </c>
      <c r="I19" s="115">
        <v>39</v>
      </c>
      <c r="J19" s="116">
        <v>20.855614973262032</v>
      </c>
    </row>
    <row r="20" spans="1:10" s="110" customFormat="1" ht="12" customHeight="1" x14ac:dyDescent="0.2">
      <c r="A20" s="118" t="s">
        <v>113</v>
      </c>
      <c r="B20" s="119" t="s">
        <v>181</v>
      </c>
      <c r="C20" s="113">
        <v>71.640011581762124</v>
      </c>
      <c r="D20" s="115">
        <v>42062</v>
      </c>
      <c r="E20" s="114">
        <v>42832</v>
      </c>
      <c r="F20" s="114">
        <v>43121</v>
      </c>
      <c r="G20" s="114">
        <v>42496</v>
      </c>
      <c r="H20" s="140">
        <v>42265</v>
      </c>
      <c r="I20" s="115">
        <v>-203</v>
      </c>
      <c r="J20" s="116">
        <v>-0.48030285105879572</v>
      </c>
    </row>
    <row r="21" spans="1:10" s="110" customFormat="1" ht="12" customHeight="1" x14ac:dyDescent="0.2">
      <c r="A21" s="118"/>
      <c r="B21" s="119" t="s">
        <v>182</v>
      </c>
      <c r="C21" s="113">
        <v>28.359988418237869</v>
      </c>
      <c r="D21" s="115">
        <v>16651</v>
      </c>
      <c r="E21" s="114">
        <v>16781</v>
      </c>
      <c r="F21" s="114">
        <v>16623</v>
      </c>
      <c r="G21" s="114">
        <v>16510</v>
      </c>
      <c r="H21" s="140">
        <v>16529</v>
      </c>
      <c r="I21" s="115">
        <v>122</v>
      </c>
      <c r="J21" s="116">
        <v>0.73809667856494643</v>
      </c>
    </row>
    <row r="22" spans="1:10" s="110" customFormat="1" ht="12" customHeight="1" x14ac:dyDescent="0.2">
      <c r="A22" s="118" t="s">
        <v>113</v>
      </c>
      <c r="B22" s="119" t="s">
        <v>116</v>
      </c>
      <c r="C22" s="113">
        <v>80.859434878136014</v>
      </c>
      <c r="D22" s="115">
        <v>47475</v>
      </c>
      <c r="E22" s="114">
        <v>48163</v>
      </c>
      <c r="F22" s="114">
        <v>48305</v>
      </c>
      <c r="G22" s="114">
        <v>47769</v>
      </c>
      <c r="H22" s="140">
        <v>47889</v>
      </c>
      <c r="I22" s="115">
        <v>-414</v>
      </c>
      <c r="J22" s="116">
        <v>-0.86449915429430557</v>
      </c>
    </row>
    <row r="23" spans="1:10" s="110" customFormat="1" ht="12" customHeight="1" x14ac:dyDescent="0.2">
      <c r="A23" s="118"/>
      <c r="B23" s="119" t="s">
        <v>117</v>
      </c>
      <c r="C23" s="113">
        <v>19.104797915282816</v>
      </c>
      <c r="D23" s="115">
        <v>11217</v>
      </c>
      <c r="E23" s="114">
        <v>11430</v>
      </c>
      <c r="F23" s="114">
        <v>11419</v>
      </c>
      <c r="G23" s="114">
        <v>11215</v>
      </c>
      <c r="H23" s="140">
        <v>10881</v>
      </c>
      <c r="I23" s="115">
        <v>336</v>
      </c>
      <c r="J23" s="116">
        <v>3.0879514750482491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52007</v>
      </c>
      <c r="E64" s="236">
        <v>52268</v>
      </c>
      <c r="F64" s="236">
        <v>52316</v>
      </c>
      <c r="G64" s="236">
        <v>51482</v>
      </c>
      <c r="H64" s="140">
        <v>51349</v>
      </c>
      <c r="I64" s="115">
        <v>658</v>
      </c>
      <c r="J64" s="116">
        <v>1.2814270969249644</v>
      </c>
    </row>
    <row r="65" spans="1:12" s="110" customFormat="1" ht="12" customHeight="1" x14ac:dyDescent="0.2">
      <c r="A65" s="118" t="s">
        <v>105</v>
      </c>
      <c r="B65" s="119" t="s">
        <v>106</v>
      </c>
      <c r="C65" s="113">
        <v>55.617513027092507</v>
      </c>
      <c r="D65" s="235">
        <v>28925</v>
      </c>
      <c r="E65" s="236">
        <v>28947</v>
      </c>
      <c r="F65" s="236">
        <v>29095</v>
      </c>
      <c r="G65" s="236">
        <v>28677</v>
      </c>
      <c r="H65" s="140">
        <v>28513</v>
      </c>
      <c r="I65" s="115">
        <v>412</v>
      </c>
      <c r="J65" s="116">
        <v>1.444954932837653</v>
      </c>
    </row>
    <row r="66" spans="1:12" s="110" customFormat="1" ht="12" customHeight="1" x14ac:dyDescent="0.2">
      <c r="A66" s="118"/>
      <c r="B66" s="119" t="s">
        <v>107</v>
      </c>
      <c r="C66" s="113">
        <v>44.382486972907493</v>
      </c>
      <c r="D66" s="235">
        <v>23082</v>
      </c>
      <c r="E66" s="236">
        <v>23321</v>
      </c>
      <c r="F66" s="236">
        <v>23221</v>
      </c>
      <c r="G66" s="236">
        <v>22805</v>
      </c>
      <c r="H66" s="140">
        <v>22836</v>
      </c>
      <c r="I66" s="115">
        <v>246</v>
      </c>
      <c r="J66" s="116">
        <v>1.0772464529689962</v>
      </c>
    </row>
    <row r="67" spans="1:12" s="110" customFormat="1" ht="12" customHeight="1" x14ac:dyDescent="0.2">
      <c r="A67" s="118" t="s">
        <v>105</v>
      </c>
      <c r="B67" s="121" t="s">
        <v>108</v>
      </c>
      <c r="C67" s="113">
        <v>11.821485569250294</v>
      </c>
      <c r="D67" s="235">
        <v>6148</v>
      </c>
      <c r="E67" s="236">
        <v>6378</v>
      </c>
      <c r="F67" s="236">
        <v>6432</v>
      </c>
      <c r="G67" s="236">
        <v>5990</v>
      </c>
      <c r="H67" s="140">
        <v>6107</v>
      </c>
      <c r="I67" s="115">
        <v>41</v>
      </c>
      <c r="J67" s="116">
        <v>0.67136073358441128</v>
      </c>
    </row>
    <row r="68" spans="1:12" s="110" customFormat="1" ht="12" customHeight="1" x14ac:dyDescent="0.2">
      <c r="A68" s="118"/>
      <c r="B68" s="121" t="s">
        <v>109</v>
      </c>
      <c r="C68" s="113">
        <v>68.025458111408085</v>
      </c>
      <c r="D68" s="235">
        <v>35378</v>
      </c>
      <c r="E68" s="236">
        <v>35469</v>
      </c>
      <c r="F68" s="236">
        <v>35504</v>
      </c>
      <c r="G68" s="236">
        <v>35294</v>
      </c>
      <c r="H68" s="140">
        <v>35163</v>
      </c>
      <c r="I68" s="115">
        <v>215</v>
      </c>
      <c r="J68" s="116">
        <v>0.61143815942894519</v>
      </c>
    </row>
    <row r="69" spans="1:12" s="110" customFormat="1" ht="12" customHeight="1" x14ac:dyDescent="0.2">
      <c r="A69" s="118"/>
      <c r="B69" s="121" t="s">
        <v>110</v>
      </c>
      <c r="C69" s="113">
        <v>18.849385659622744</v>
      </c>
      <c r="D69" s="235">
        <v>9803</v>
      </c>
      <c r="E69" s="236">
        <v>9733</v>
      </c>
      <c r="F69" s="236">
        <v>9727</v>
      </c>
      <c r="G69" s="236">
        <v>9570</v>
      </c>
      <c r="H69" s="140">
        <v>9472</v>
      </c>
      <c r="I69" s="115">
        <v>331</v>
      </c>
      <c r="J69" s="116">
        <v>3.4945101351351351</v>
      </c>
    </row>
    <row r="70" spans="1:12" s="110" customFormat="1" ht="12" customHeight="1" x14ac:dyDescent="0.2">
      <c r="A70" s="120"/>
      <c r="B70" s="121" t="s">
        <v>111</v>
      </c>
      <c r="C70" s="113">
        <v>1.3036706597188841</v>
      </c>
      <c r="D70" s="235">
        <v>678</v>
      </c>
      <c r="E70" s="236">
        <v>688</v>
      </c>
      <c r="F70" s="236">
        <v>653</v>
      </c>
      <c r="G70" s="236">
        <v>628</v>
      </c>
      <c r="H70" s="140">
        <v>607</v>
      </c>
      <c r="I70" s="115">
        <v>71</v>
      </c>
      <c r="J70" s="116">
        <v>11.696869851729819</v>
      </c>
    </row>
    <row r="71" spans="1:12" s="110" customFormat="1" ht="12" customHeight="1" x14ac:dyDescent="0.2">
      <c r="A71" s="120"/>
      <c r="B71" s="121" t="s">
        <v>112</v>
      </c>
      <c r="C71" s="113">
        <v>0.43647970465514258</v>
      </c>
      <c r="D71" s="235">
        <v>227</v>
      </c>
      <c r="E71" s="236">
        <v>221</v>
      </c>
      <c r="F71" s="236">
        <v>202</v>
      </c>
      <c r="G71" s="236">
        <v>175</v>
      </c>
      <c r="H71" s="140">
        <v>165</v>
      </c>
      <c r="I71" s="115">
        <v>62</v>
      </c>
      <c r="J71" s="116">
        <v>37.575757575757578</v>
      </c>
    </row>
    <row r="72" spans="1:12" s="110" customFormat="1" ht="12" customHeight="1" x14ac:dyDescent="0.2">
      <c r="A72" s="118" t="s">
        <v>113</v>
      </c>
      <c r="B72" s="119" t="s">
        <v>181</v>
      </c>
      <c r="C72" s="113">
        <v>76.232045686157633</v>
      </c>
      <c r="D72" s="235">
        <v>39646</v>
      </c>
      <c r="E72" s="236">
        <v>39867</v>
      </c>
      <c r="F72" s="236">
        <v>40111</v>
      </c>
      <c r="G72" s="236">
        <v>39382</v>
      </c>
      <c r="H72" s="140">
        <v>39320</v>
      </c>
      <c r="I72" s="115">
        <v>326</v>
      </c>
      <c r="J72" s="116">
        <v>0.82909460834181081</v>
      </c>
    </row>
    <row r="73" spans="1:12" s="110" customFormat="1" ht="12" customHeight="1" x14ac:dyDescent="0.2">
      <c r="A73" s="118"/>
      <c r="B73" s="119" t="s">
        <v>182</v>
      </c>
      <c r="C73" s="113">
        <v>23.767954313842367</v>
      </c>
      <c r="D73" s="115">
        <v>12361</v>
      </c>
      <c r="E73" s="114">
        <v>12401</v>
      </c>
      <c r="F73" s="114">
        <v>12205</v>
      </c>
      <c r="G73" s="114">
        <v>12100</v>
      </c>
      <c r="H73" s="140">
        <v>12029</v>
      </c>
      <c r="I73" s="115">
        <v>332</v>
      </c>
      <c r="J73" s="116">
        <v>2.7599966747028017</v>
      </c>
    </row>
    <row r="74" spans="1:12" s="110" customFormat="1" ht="12" customHeight="1" x14ac:dyDescent="0.2">
      <c r="A74" s="118" t="s">
        <v>113</v>
      </c>
      <c r="B74" s="119" t="s">
        <v>116</v>
      </c>
      <c r="C74" s="113">
        <v>70.86546041878978</v>
      </c>
      <c r="D74" s="115">
        <v>36855</v>
      </c>
      <c r="E74" s="114">
        <v>37249</v>
      </c>
      <c r="F74" s="114">
        <v>37366</v>
      </c>
      <c r="G74" s="114">
        <v>36861</v>
      </c>
      <c r="H74" s="140">
        <v>36924</v>
      </c>
      <c r="I74" s="115">
        <v>-69</v>
      </c>
      <c r="J74" s="116">
        <v>-0.18687032824179395</v>
      </c>
    </row>
    <row r="75" spans="1:12" s="110" customFormat="1" ht="12" customHeight="1" x14ac:dyDescent="0.2">
      <c r="A75" s="142"/>
      <c r="B75" s="124" t="s">
        <v>117</v>
      </c>
      <c r="C75" s="125">
        <v>29.099928855730958</v>
      </c>
      <c r="D75" s="143">
        <v>15134</v>
      </c>
      <c r="E75" s="144">
        <v>14998</v>
      </c>
      <c r="F75" s="144">
        <v>14926</v>
      </c>
      <c r="G75" s="144">
        <v>14599</v>
      </c>
      <c r="H75" s="145">
        <v>14403</v>
      </c>
      <c r="I75" s="143">
        <v>731</v>
      </c>
      <c r="J75" s="146">
        <v>5.0753315281538569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58713</v>
      </c>
      <c r="G11" s="114">
        <v>59613</v>
      </c>
      <c r="H11" s="114">
        <v>59744</v>
      </c>
      <c r="I11" s="114">
        <v>59006</v>
      </c>
      <c r="J11" s="140">
        <v>58794</v>
      </c>
      <c r="K11" s="114">
        <v>-81</v>
      </c>
      <c r="L11" s="116">
        <v>-0.13776916011837942</v>
      </c>
    </row>
    <row r="12" spans="1:17" s="110" customFormat="1" ht="24.95" customHeight="1" x14ac:dyDescent="0.2">
      <c r="A12" s="604" t="s">
        <v>185</v>
      </c>
      <c r="B12" s="605"/>
      <c r="C12" s="605"/>
      <c r="D12" s="606"/>
      <c r="E12" s="113">
        <v>48.924429002094939</v>
      </c>
      <c r="F12" s="115">
        <v>28725</v>
      </c>
      <c r="G12" s="114">
        <v>29129</v>
      </c>
      <c r="H12" s="114">
        <v>29338</v>
      </c>
      <c r="I12" s="114">
        <v>28930</v>
      </c>
      <c r="J12" s="140">
        <v>28707</v>
      </c>
      <c r="K12" s="114">
        <v>18</v>
      </c>
      <c r="L12" s="116">
        <v>6.270247674783154E-2</v>
      </c>
    </row>
    <row r="13" spans="1:17" s="110" customFormat="1" ht="15" customHeight="1" x14ac:dyDescent="0.2">
      <c r="A13" s="120"/>
      <c r="B13" s="612" t="s">
        <v>107</v>
      </c>
      <c r="C13" s="612"/>
      <c r="E13" s="113">
        <v>51.075570997905061</v>
      </c>
      <c r="F13" s="115">
        <v>29988</v>
      </c>
      <c r="G13" s="114">
        <v>30484</v>
      </c>
      <c r="H13" s="114">
        <v>30406</v>
      </c>
      <c r="I13" s="114">
        <v>30076</v>
      </c>
      <c r="J13" s="140">
        <v>30087</v>
      </c>
      <c r="K13" s="114">
        <v>-99</v>
      </c>
      <c r="L13" s="116">
        <v>-0.32904576727490276</v>
      </c>
    </row>
    <row r="14" spans="1:17" s="110" customFormat="1" ht="24.95" customHeight="1" x14ac:dyDescent="0.2">
      <c r="A14" s="604" t="s">
        <v>186</v>
      </c>
      <c r="B14" s="605"/>
      <c r="C14" s="605"/>
      <c r="D14" s="606"/>
      <c r="E14" s="113">
        <v>12.237494251698942</v>
      </c>
      <c r="F14" s="115">
        <v>7185</v>
      </c>
      <c r="G14" s="114">
        <v>7643</v>
      </c>
      <c r="H14" s="114">
        <v>7662</v>
      </c>
      <c r="I14" s="114">
        <v>7152</v>
      </c>
      <c r="J14" s="140">
        <v>7286</v>
      </c>
      <c r="K14" s="114">
        <v>-101</v>
      </c>
      <c r="L14" s="116">
        <v>-1.3862201482294811</v>
      </c>
    </row>
    <row r="15" spans="1:17" s="110" customFormat="1" ht="15" customHeight="1" x14ac:dyDescent="0.2">
      <c r="A15" s="120"/>
      <c r="B15" s="119"/>
      <c r="C15" s="258" t="s">
        <v>106</v>
      </c>
      <c r="E15" s="113">
        <v>52.247738343771744</v>
      </c>
      <c r="F15" s="115">
        <v>3754</v>
      </c>
      <c r="G15" s="114">
        <v>3996</v>
      </c>
      <c r="H15" s="114">
        <v>4044</v>
      </c>
      <c r="I15" s="114">
        <v>3738</v>
      </c>
      <c r="J15" s="140">
        <v>3752</v>
      </c>
      <c r="K15" s="114">
        <v>2</v>
      </c>
      <c r="L15" s="116">
        <v>5.3304904051172705E-2</v>
      </c>
    </row>
    <row r="16" spans="1:17" s="110" customFormat="1" ht="15" customHeight="1" x14ac:dyDescent="0.2">
      <c r="A16" s="120"/>
      <c r="B16" s="119"/>
      <c r="C16" s="258" t="s">
        <v>107</v>
      </c>
      <c r="E16" s="113">
        <v>47.752261656228256</v>
      </c>
      <c r="F16" s="115">
        <v>3431</v>
      </c>
      <c r="G16" s="114">
        <v>3647</v>
      </c>
      <c r="H16" s="114">
        <v>3618</v>
      </c>
      <c r="I16" s="114">
        <v>3414</v>
      </c>
      <c r="J16" s="140">
        <v>3534</v>
      </c>
      <c r="K16" s="114">
        <v>-103</v>
      </c>
      <c r="L16" s="116">
        <v>-2.9145444255800794</v>
      </c>
    </row>
    <row r="17" spans="1:12" s="110" customFormat="1" ht="15" customHeight="1" x14ac:dyDescent="0.2">
      <c r="A17" s="120"/>
      <c r="B17" s="121" t="s">
        <v>109</v>
      </c>
      <c r="C17" s="258"/>
      <c r="E17" s="113">
        <v>66.222131384872171</v>
      </c>
      <c r="F17" s="115">
        <v>38881</v>
      </c>
      <c r="G17" s="114">
        <v>39392</v>
      </c>
      <c r="H17" s="114">
        <v>39564</v>
      </c>
      <c r="I17" s="114">
        <v>39497</v>
      </c>
      <c r="J17" s="140">
        <v>39331</v>
      </c>
      <c r="K17" s="114">
        <v>-450</v>
      </c>
      <c r="L17" s="116">
        <v>-1.1441356690651141</v>
      </c>
    </row>
    <row r="18" spans="1:12" s="110" customFormat="1" ht="15" customHeight="1" x14ac:dyDescent="0.2">
      <c r="A18" s="120"/>
      <c r="B18" s="119"/>
      <c r="C18" s="258" t="s">
        <v>106</v>
      </c>
      <c r="E18" s="113">
        <v>49.157686273501199</v>
      </c>
      <c r="F18" s="115">
        <v>19113</v>
      </c>
      <c r="G18" s="114">
        <v>19320</v>
      </c>
      <c r="H18" s="114">
        <v>19491</v>
      </c>
      <c r="I18" s="114">
        <v>19465</v>
      </c>
      <c r="J18" s="140">
        <v>19319</v>
      </c>
      <c r="K18" s="114">
        <v>-206</v>
      </c>
      <c r="L18" s="116">
        <v>-1.0663077799057923</v>
      </c>
    </row>
    <row r="19" spans="1:12" s="110" customFormat="1" ht="15" customHeight="1" x14ac:dyDescent="0.2">
      <c r="A19" s="120"/>
      <c r="B19" s="119"/>
      <c r="C19" s="258" t="s">
        <v>107</v>
      </c>
      <c r="E19" s="113">
        <v>50.842313726498801</v>
      </c>
      <c r="F19" s="115">
        <v>19768</v>
      </c>
      <c r="G19" s="114">
        <v>20072</v>
      </c>
      <c r="H19" s="114">
        <v>20073</v>
      </c>
      <c r="I19" s="114">
        <v>20032</v>
      </c>
      <c r="J19" s="140">
        <v>20012</v>
      </c>
      <c r="K19" s="114">
        <v>-244</v>
      </c>
      <c r="L19" s="116">
        <v>-1.2192684389366379</v>
      </c>
    </row>
    <row r="20" spans="1:12" s="110" customFormat="1" ht="15" customHeight="1" x14ac:dyDescent="0.2">
      <c r="A20" s="120"/>
      <c r="B20" s="121" t="s">
        <v>110</v>
      </c>
      <c r="C20" s="258"/>
      <c r="E20" s="113">
        <v>20.232316522746242</v>
      </c>
      <c r="F20" s="115">
        <v>11879</v>
      </c>
      <c r="G20" s="114">
        <v>11805</v>
      </c>
      <c r="H20" s="114">
        <v>11759</v>
      </c>
      <c r="I20" s="114">
        <v>11626</v>
      </c>
      <c r="J20" s="140">
        <v>11470</v>
      </c>
      <c r="K20" s="114">
        <v>409</v>
      </c>
      <c r="L20" s="116">
        <v>3.5658238884045335</v>
      </c>
    </row>
    <row r="21" spans="1:12" s="110" customFormat="1" ht="15" customHeight="1" x14ac:dyDescent="0.2">
      <c r="A21" s="120"/>
      <c r="B21" s="119"/>
      <c r="C21" s="258" t="s">
        <v>106</v>
      </c>
      <c r="E21" s="113">
        <v>45.694081993433791</v>
      </c>
      <c r="F21" s="115">
        <v>5428</v>
      </c>
      <c r="G21" s="114">
        <v>5377</v>
      </c>
      <c r="H21" s="114">
        <v>5374</v>
      </c>
      <c r="I21" s="114">
        <v>5318</v>
      </c>
      <c r="J21" s="140">
        <v>5239</v>
      </c>
      <c r="K21" s="114">
        <v>189</v>
      </c>
      <c r="L21" s="116">
        <v>3.6075586944073295</v>
      </c>
    </row>
    <row r="22" spans="1:12" s="110" customFormat="1" ht="15" customHeight="1" x14ac:dyDescent="0.2">
      <c r="A22" s="120"/>
      <c r="B22" s="119"/>
      <c r="C22" s="258" t="s">
        <v>107</v>
      </c>
      <c r="E22" s="113">
        <v>54.305918006566209</v>
      </c>
      <c r="F22" s="115">
        <v>6451</v>
      </c>
      <c r="G22" s="114">
        <v>6428</v>
      </c>
      <c r="H22" s="114">
        <v>6385</v>
      </c>
      <c r="I22" s="114">
        <v>6308</v>
      </c>
      <c r="J22" s="140">
        <v>6231</v>
      </c>
      <c r="K22" s="114">
        <v>220</v>
      </c>
      <c r="L22" s="116">
        <v>3.5307334296260633</v>
      </c>
    </row>
    <row r="23" spans="1:12" s="110" customFormat="1" ht="15" customHeight="1" x14ac:dyDescent="0.2">
      <c r="A23" s="120"/>
      <c r="B23" s="121" t="s">
        <v>111</v>
      </c>
      <c r="C23" s="258"/>
      <c r="E23" s="113">
        <v>1.3080578406826426</v>
      </c>
      <c r="F23" s="115">
        <v>768</v>
      </c>
      <c r="G23" s="114">
        <v>773</v>
      </c>
      <c r="H23" s="114">
        <v>759</v>
      </c>
      <c r="I23" s="114">
        <v>731</v>
      </c>
      <c r="J23" s="140">
        <v>707</v>
      </c>
      <c r="K23" s="114">
        <v>61</v>
      </c>
      <c r="L23" s="116">
        <v>8.6280056577086288</v>
      </c>
    </row>
    <row r="24" spans="1:12" s="110" customFormat="1" ht="15" customHeight="1" x14ac:dyDescent="0.2">
      <c r="A24" s="120"/>
      <c r="B24" s="119"/>
      <c r="C24" s="258" t="s">
        <v>106</v>
      </c>
      <c r="E24" s="113">
        <v>55.989583333333336</v>
      </c>
      <c r="F24" s="115">
        <v>430</v>
      </c>
      <c r="G24" s="114">
        <v>436</v>
      </c>
      <c r="H24" s="114">
        <v>429</v>
      </c>
      <c r="I24" s="114">
        <v>409</v>
      </c>
      <c r="J24" s="140">
        <v>397</v>
      </c>
      <c r="K24" s="114">
        <v>33</v>
      </c>
      <c r="L24" s="116">
        <v>8.3123425692695214</v>
      </c>
    </row>
    <row r="25" spans="1:12" s="110" customFormat="1" ht="15" customHeight="1" x14ac:dyDescent="0.2">
      <c r="A25" s="120"/>
      <c r="B25" s="119"/>
      <c r="C25" s="258" t="s">
        <v>107</v>
      </c>
      <c r="E25" s="113">
        <v>44.010416666666664</v>
      </c>
      <c r="F25" s="115">
        <v>338</v>
      </c>
      <c r="G25" s="114">
        <v>337</v>
      </c>
      <c r="H25" s="114">
        <v>330</v>
      </c>
      <c r="I25" s="114">
        <v>322</v>
      </c>
      <c r="J25" s="140">
        <v>310</v>
      </c>
      <c r="K25" s="114">
        <v>28</v>
      </c>
      <c r="L25" s="116">
        <v>9.0322580645161299</v>
      </c>
    </row>
    <row r="26" spans="1:12" s="110" customFormat="1" ht="15" customHeight="1" x14ac:dyDescent="0.2">
      <c r="A26" s="120"/>
      <c r="C26" s="121" t="s">
        <v>187</v>
      </c>
      <c r="D26" s="110" t="s">
        <v>188</v>
      </c>
      <c r="E26" s="113">
        <v>0.38492327082588185</v>
      </c>
      <c r="F26" s="115">
        <v>226</v>
      </c>
      <c r="G26" s="114">
        <v>221</v>
      </c>
      <c r="H26" s="114">
        <v>228</v>
      </c>
      <c r="I26" s="114">
        <v>200</v>
      </c>
      <c r="J26" s="140">
        <v>187</v>
      </c>
      <c r="K26" s="114">
        <v>39</v>
      </c>
      <c r="L26" s="116">
        <v>20.855614973262032</v>
      </c>
    </row>
    <row r="27" spans="1:12" s="110" customFormat="1" ht="15" customHeight="1" x14ac:dyDescent="0.2">
      <c r="A27" s="120"/>
      <c r="B27" s="119"/>
      <c r="D27" s="259" t="s">
        <v>106</v>
      </c>
      <c r="E27" s="113">
        <v>50</v>
      </c>
      <c r="F27" s="115">
        <v>113</v>
      </c>
      <c r="G27" s="114">
        <v>114</v>
      </c>
      <c r="H27" s="114">
        <v>118</v>
      </c>
      <c r="I27" s="114">
        <v>95</v>
      </c>
      <c r="J27" s="140">
        <v>84</v>
      </c>
      <c r="K27" s="114">
        <v>29</v>
      </c>
      <c r="L27" s="116">
        <v>34.523809523809526</v>
      </c>
    </row>
    <row r="28" spans="1:12" s="110" customFormat="1" ht="15" customHeight="1" x14ac:dyDescent="0.2">
      <c r="A28" s="120"/>
      <c r="B28" s="119"/>
      <c r="D28" s="259" t="s">
        <v>107</v>
      </c>
      <c r="E28" s="113">
        <v>50</v>
      </c>
      <c r="F28" s="115">
        <v>113</v>
      </c>
      <c r="G28" s="114">
        <v>107</v>
      </c>
      <c r="H28" s="114">
        <v>110</v>
      </c>
      <c r="I28" s="114">
        <v>105</v>
      </c>
      <c r="J28" s="140">
        <v>103</v>
      </c>
      <c r="K28" s="114">
        <v>10</v>
      </c>
      <c r="L28" s="116">
        <v>9.7087378640776691</v>
      </c>
    </row>
    <row r="29" spans="1:12" s="110" customFormat="1" ht="24.95" customHeight="1" x14ac:dyDescent="0.2">
      <c r="A29" s="604" t="s">
        <v>189</v>
      </c>
      <c r="B29" s="605"/>
      <c r="C29" s="605"/>
      <c r="D29" s="606"/>
      <c r="E29" s="113">
        <v>80.859434878136014</v>
      </c>
      <c r="F29" s="115">
        <v>47475</v>
      </c>
      <c r="G29" s="114">
        <v>48163</v>
      </c>
      <c r="H29" s="114">
        <v>48305</v>
      </c>
      <c r="I29" s="114">
        <v>47769</v>
      </c>
      <c r="J29" s="140">
        <v>47889</v>
      </c>
      <c r="K29" s="114">
        <v>-414</v>
      </c>
      <c r="L29" s="116">
        <v>-0.86449915429430557</v>
      </c>
    </row>
    <row r="30" spans="1:12" s="110" customFormat="1" ht="15" customHeight="1" x14ac:dyDescent="0.2">
      <c r="A30" s="120"/>
      <c r="B30" s="119"/>
      <c r="C30" s="258" t="s">
        <v>106</v>
      </c>
      <c r="E30" s="113">
        <v>47.23117430226435</v>
      </c>
      <c r="F30" s="115">
        <v>22423</v>
      </c>
      <c r="G30" s="114">
        <v>22740</v>
      </c>
      <c r="H30" s="114">
        <v>22874</v>
      </c>
      <c r="I30" s="114">
        <v>22569</v>
      </c>
      <c r="J30" s="140">
        <v>22556</v>
      </c>
      <c r="K30" s="114">
        <v>-133</v>
      </c>
      <c r="L30" s="116">
        <v>-0.58964355382159961</v>
      </c>
    </row>
    <row r="31" spans="1:12" s="110" customFormat="1" ht="15" customHeight="1" x14ac:dyDescent="0.2">
      <c r="A31" s="120"/>
      <c r="B31" s="119"/>
      <c r="C31" s="258" t="s">
        <v>107</v>
      </c>
      <c r="E31" s="113">
        <v>52.76882569773565</v>
      </c>
      <c r="F31" s="115">
        <v>25052</v>
      </c>
      <c r="G31" s="114">
        <v>25423</v>
      </c>
      <c r="H31" s="114">
        <v>25431</v>
      </c>
      <c r="I31" s="114">
        <v>25200</v>
      </c>
      <c r="J31" s="140">
        <v>25333</v>
      </c>
      <c r="K31" s="114">
        <v>-281</v>
      </c>
      <c r="L31" s="116">
        <v>-1.1092251213831761</v>
      </c>
    </row>
    <row r="32" spans="1:12" s="110" customFormat="1" ht="15" customHeight="1" x14ac:dyDescent="0.2">
      <c r="A32" s="120"/>
      <c r="B32" s="119" t="s">
        <v>117</v>
      </c>
      <c r="C32" s="258"/>
      <c r="E32" s="113">
        <v>19.104797915282816</v>
      </c>
      <c r="F32" s="115">
        <v>11217</v>
      </c>
      <c r="G32" s="114">
        <v>11430</v>
      </c>
      <c r="H32" s="114">
        <v>11419</v>
      </c>
      <c r="I32" s="114">
        <v>11215</v>
      </c>
      <c r="J32" s="140">
        <v>10881</v>
      </c>
      <c r="K32" s="114">
        <v>336</v>
      </c>
      <c r="L32" s="116">
        <v>3.0879514750482491</v>
      </c>
    </row>
    <row r="33" spans="1:12" s="110" customFormat="1" ht="15" customHeight="1" x14ac:dyDescent="0.2">
      <c r="A33" s="120"/>
      <c r="B33" s="119"/>
      <c r="C33" s="258" t="s">
        <v>106</v>
      </c>
      <c r="E33" s="113">
        <v>56.039939377730228</v>
      </c>
      <c r="F33" s="115">
        <v>6286</v>
      </c>
      <c r="G33" s="114">
        <v>6373</v>
      </c>
      <c r="H33" s="114">
        <v>6449</v>
      </c>
      <c r="I33" s="114">
        <v>6346</v>
      </c>
      <c r="J33" s="140">
        <v>6134</v>
      </c>
      <c r="K33" s="114">
        <v>152</v>
      </c>
      <c r="L33" s="116">
        <v>2.4779915226605804</v>
      </c>
    </row>
    <row r="34" spans="1:12" s="110" customFormat="1" ht="15" customHeight="1" x14ac:dyDescent="0.2">
      <c r="A34" s="120"/>
      <c r="B34" s="119"/>
      <c r="C34" s="258" t="s">
        <v>107</v>
      </c>
      <c r="E34" s="113">
        <v>43.960060622269772</v>
      </c>
      <c r="F34" s="115">
        <v>4931</v>
      </c>
      <c r="G34" s="114">
        <v>5057</v>
      </c>
      <c r="H34" s="114">
        <v>4970</v>
      </c>
      <c r="I34" s="114">
        <v>4869</v>
      </c>
      <c r="J34" s="140">
        <v>4747</v>
      </c>
      <c r="K34" s="114">
        <v>184</v>
      </c>
      <c r="L34" s="116">
        <v>3.8761322940804717</v>
      </c>
    </row>
    <row r="35" spans="1:12" s="110" customFormat="1" ht="24.95" customHeight="1" x14ac:dyDescent="0.2">
      <c r="A35" s="604" t="s">
        <v>190</v>
      </c>
      <c r="B35" s="605"/>
      <c r="C35" s="605"/>
      <c r="D35" s="606"/>
      <c r="E35" s="113">
        <v>71.640011581762124</v>
      </c>
      <c r="F35" s="115">
        <v>42062</v>
      </c>
      <c r="G35" s="114">
        <v>42832</v>
      </c>
      <c r="H35" s="114">
        <v>43121</v>
      </c>
      <c r="I35" s="114">
        <v>42496</v>
      </c>
      <c r="J35" s="140">
        <v>42265</v>
      </c>
      <c r="K35" s="114">
        <v>-203</v>
      </c>
      <c r="L35" s="116">
        <v>-0.48030285105879572</v>
      </c>
    </row>
    <row r="36" spans="1:12" s="110" customFormat="1" ht="15" customHeight="1" x14ac:dyDescent="0.2">
      <c r="A36" s="120"/>
      <c r="B36" s="119"/>
      <c r="C36" s="258" t="s">
        <v>106</v>
      </c>
      <c r="E36" s="113">
        <v>61.266701535828062</v>
      </c>
      <c r="F36" s="115">
        <v>25770</v>
      </c>
      <c r="G36" s="114">
        <v>26122</v>
      </c>
      <c r="H36" s="114">
        <v>26353</v>
      </c>
      <c r="I36" s="114">
        <v>26036</v>
      </c>
      <c r="J36" s="140">
        <v>25814</v>
      </c>
      <c r="K36" s="114">
        <v>-44</v>
      </c>
      <c r="L36" s="116">
        <v>-0.17045014333307507</v>
      </c>
    </row>
    <row r="37" spans="1:12" s="110" customFormat="1" ht="15" customHeight="1" x14ac:dyDescent="0.2">
      <c r="A37" s="120"/>
      <c r="B37" s="119"/>
      <c r="C37" s="258" t="s">
        <v>107</v>
      </c>
      <c r="E37" s="113">
        <v>38.733298464171938</v>
      </c>
      <c r="F37" s="115">
        <v>16292</v>
      </c>
      <c r="G37" s="114">
        <v>16710</v>
      </c>
      <c r="H37" s="114">
        <v>16768</v>
      </c>
      <c r="I37" s="114">
        <v>16460</v>
      </c>
      <c r="J37" s="140">
        <v>16451</v>
      </c>
      <c r="K37" s="114">
        <v>-159</v>
      </c>
      <c r="L37" s="116">
        <v>-0.96650659534374805</v>
      </c>
    </row>
    <row r="38" spans="1:12" s="110" customFormat="1" ht="15" customHeight="1" x14ac:dyDescent="0.2">
      <c r="A38" s="120"/>
      <c r="B38" s="119" t="s">
        <v>182</v>
      </c>
      <c r="C38" s="258"/>
      <c r="E38" s="113">
        <v>28.359988418237869</v>
      </c>
      <c r="F38" s="115">
        <v>16651</v>
      </c>
      <c r="G38" s="114">
        <v>16781</v>
      </c>
      <c r="H38" s="114">
        <v>16623</v>
      </c>
      <c r="I38" s="114">
        <v>16510</v>
      </c>
      <c r="J38" s="140">
        <v>16529</v>
      </c>
      <c r="K38" s="114">
        <v>122</v>
      </c>
      <c r="L38" s="116">
        <v>0.73809667856494643</v>
      </c>
    </row>
    <row r="39" spans="1:12" s="110" customFormat="1" ht="15" customHeight="1" x14ac:dyDescent="0.2">
      <c r="A39" s="120"/>
      <c r="B39" s="119"/>
      <c r="C39" s="258" t="s">
        <v>106</v>
      </c>
      <c r="E39" s="113">
        <v>17.746681880968111</v>
      </c>
      <c r="F39" s="115">
        <v>2955</v>
      </c>
      <c r="G39" s="114">
        <v>3007</v>
      </c>
      <c r="H39" s="114">
        <v>2985</v>
      </c>
      <c r="I39" s="114">
        <v>2894</v>
      </c>
      <c r="J39" s="140">
        <v>2893</v>
      </c>
      <c r="K39" s="114">
        <v>62</v>
      </c>
      <c r="L39" s="116">
        <v>2.1431040442447284</v>
      </c>
    </row>
    <row r="40" spans="1:12" s="110" customFormat="1" ht="15" customHeight="1" x14ac:dyDescent="0.2">
      <c r="A40" s="120"/>
      <c r="B40" s="119"/>
      <c r="C40" s="258" t="s">
        <v>107</v>
      </c>
      <c r="E40" s="113">
        <v>82.253318119031889</v>
      </c>
      <c r="F40" s="115">
        <v>13696</v>
      </c>
      <c r="G40" s="114">
        <v>13774</v>
      </c>
      <c r="H40" s="114">
        <v>13638</v>
      </c>
      <c r="I40" s="114">
        <v>13616</v>
      </c>
      <c r="J40" s="140">
        <v>13636</v>
      </c>
      <c r="K40" s="114">
        <v>60</v>
      </c>
      <c r="L40" s="116">
        <v>0.44001173364623059</v>
      </c>
    </row>
    <row r="41" spans="1:12" s="110" customFormat="1" ht="24.75" customHeight="1" x14ac:dyDescent="0.2">
      <c r="A41" s="604" t="s">
        <v>518</v>
      </c>
      <c r="B41" s="605"/>
      <c r="C41" s="605"/>
      <c r="D41" s="606"/>
      <c r="E41" s="113">
        <v>5.2151993595966823</v>
      </c>
      <c r="F41" s="115">
        <v>3062</v>
      </c>
      <c r="G41" s="114">
        <v>3418</v>
      </c>
      <c r="H41" s="114">
        <v>3431</v>
      </c>
      <c r="I41" s="114">
        <v>2988</v>
      </c>
      <c r="J41" s="140">
        <v>3072</v>
      </c>
      <c r="K41" s="114">
        <v>-10</v>
      </c>
      <c r="L41" s="116">
        <v>-0.32552083333333331</v>
      </c>
    </row>
    <row r="42" spans="1:12" s="110" customFormat="1" ht="15" customHeight="1" x14ac:dyDescent="0.2">
      <c r="A42" s="120"/>
      <c r="B42" s="119"/>
      <c r="C42" s="258" t="s">
        <v>106</v>
      </c>
      <c r="E42" s="113">
        <v>51.796211626387979</v>
      </c>
      <c r="F42" s="115">
        <v>1586</v>
      </c>
      <c r="G42" s="114">
        <v>1827</v>
      </c>
      <c r="H42" s="114">
        <v>1843</v>
      </c>
      <c r="I42" s="114">
        <v>1541</v>
      </c>
      <c r="J42" s="140">
        <v>1588</v>
      </c>
      <c r="K42" s="114">
        <v>-2</v>
      </c>
      <c r="L42" s="116">
        <v>-0.12594458438287154</v>
      </c>
    </row>
    <row r="43" spans="1:12" s="110" customFormat="1" ht="15" customHeight="1" x14ac:dyDescent="0.2">
      <c r="A43" s="123"/>
      <c r="B43" s="124"/>
      <c r="C43" s="260" t="s">
        <v>107</v>
      </c>
      <c r="D43" s="261"/>
      <c r="E43" s="125">
        <v>48.203788373612021</v>
      </c>
      <c r="F43" s="143">
        <v>1476</v>
      </c>
      <c r="G43" s="144">
        <v>1591</v>
      </c>
      <c r="H43" s="144">
        <v>1588</v>
      </c>
      <c r="I43" s="144">
        <v>1447</v>
      </c>
      <c r="J43" s="145">
        <v>1484</v>
      </c>
      <c r="K43" s="144">
        <v>-8</v>
      </c>
      <c r="L43" s="146">
        <v>-0.53908355795148244</v>
      </c>
    </row>
    <row r="44" spans="1:12" s="110" customFormat="1" ht="45.75" customHeight="1" x14ac:dyDescent="0.2">
      <c r="A44" s="604" t="s">
        <v>191</v>
      </c>
      <c r="B44" s="605"/>
      <c r="C44" s="605"/>
      <c r="D44" s="606"/>
      <c r="E44" s="113">
        <v>1.292729037862143</v>
      </c>
      <c r="F44" s="115">
        <v>759</v>
      </c>
      <c r="G44" s="114">
        <v>762</v>
      </c>
      <c r="H44" s="114">
        <v>757</v>
      </c>
      <c r="I44" s="114">
        <v>724</v>
      </c>
      <c r="J44" s="140">
        <v>728</v>
      </c>
      <c r="K44" s="114">
        <v>31</v>
      </c>
      <c r="L44" s="116">
        <v>4.2582417582417582</v>
      </c>
    </row>
    <row r="45" spans="1:12" s="110" customFormat="1" ht="15" customHeight="1" x14ac:dyDescent="0.2">
      <c r="A45" s="120"/>
      <c r="B45" s="119"/>
      <c r="C45" s="258" t="s">
        <v>106</v>
      </c>
      <c r="E45" s="113">
        <v>56.785243741765484</v>
      </c>
      <c r="F45" s="115">
        <v>431</v>
      </c>
      <c r="G45" s="114">
        <v>432</v>
      </c>
      <c r="H45" s="114">
        <v>431</v>
      </c>
      <c r="I45" s="114">
        <v>406</v>
      </c>
      <c r="J45" s="140">
        <v>410</v>
      </c>
      <c r="K45" s="114">
        <v>21</v>
      </c>
      <c r="L45" s="116">
        <v>5.1219512195121952</v>
      </c>
    </row>
    <row r="46" spans="1:12" s="110" customFormat="1" ht="15" customHeight="1" x14ac:dyDescent="0.2">
      <c r="A46" s="123"/>
      <c r="B46" s="124"/>
      <c r="C46" s="260" t="s">
        <v>107</v>
      </c>
      <c r="D46" s="261"/>
      <c r="E46" s="125">
        <v>43.214756258234516</v>
      </c>
      <c r="F46" s="143">
        <v>328</v>
      </c>
      <c r="G46" s="144">
        <v>330</v>
      </c>
      <c r="H46" s="144">
        <v>326</v>
      </c>
      <c r="I46" s="144">
        <v>318</v>
      </c>
      <c r="J46" s="145">
        <v>318</v>
      </c>
      <c r="K46" s="144">
        <v>10</v>
      </c>
      <c r="L46" s="146">
        <v>3.1446540880503147</v>
      </c>
    </row>
    <row r="47" spans="1:12" s="110" customFormat="1" ht="39" customHeight="1" x14ac:dyDescent="0.2">
      <c r="A47" s="604" t="s">
        <v>519</v>
      </c>
      <c r="B47" s="607"/>
      <c r="C47" s="607"/>
      <c r="D47" s="608"/>
      <c r="E47" s="113">
        <v>0.39343927239282611</v>
      </c>
      <c r="F47" s="115">
        <v>231</v>
      </c>
      <c r="G47" s="114">
        <v>247</v>
      </c>
      <c r="H47" s="114">
        <v>234</v>
      </c>
      <c r="I47" s="114">
        <v>187</v>
      </c>
      <c r="J47" s="140">
        <v>208</v>
      </c>
      <c r="K47" s="114">
        <v>23</v>
      </c>
      <c r="L47" s="116">
        <v>11.057692307692308</v>
      </c>
    </row>
    <row r="48" spans="1:12" s="110" customFormat="1" ht="15" customHeight="1" x14ac:dyDescent="0.2">
      <c r="A48" s="120"/>
      <c r="B48" s="119"/>
      <c r="C48" s="258" t="s">
        <v>106</v>
      </c>
      <c r="E48" s="113">
        <v>37.229437229437231</v>
      </c>
      <c r="F48" s="115">
        <v>86</v>
      </c>
      <c r="G48" s="114">
        <v>92</v>
      </c>
      <c r="H48" s="114">
        <v>83</v>
      </c>
      <c r="I48" s="114">
        <v>69</v>
      </c>
      <c r="J48" s="140">
        <v>79</v>
      </c>
      <c r="K48" s="114">
        <v>7</v>
      </c>
      <c r="L48" s="116">
        <v>8.8607594936708853</v>
      </c>
    </row>
    <row r="49" spans="1:12" s="110" customFormat="1" ht="15" customHeight="1" x14ac:dyDescent="0.2">
      <c r="A49" s="123"/>
      <c r="B49" s="124"/>
      <c r="C49" s="260" t="s">
        <v>107</v>
      </c>
      <c r="D49" s="261"/>
      <c r="E49" s="125">
        <v>62.770562770562769</v>
      </c>
      <c r="F49" s="143">
        <v>145</v>
      </c>
      <c r="G49" s="144">
        <v>155</v>
      </c>
      <c r="H49" s="144">
        <v>151</v>
      </c>
      <c r="I49" s="144">
        <v>118</v>
      </c>
      <c r="J49" s="145">
        <v>129</v>
      </c>
      <c r="K49" s="144">
        <v>16</v>
      </c>
      <c r="L49" s="146">
        <v>12.403100775193799</v>
      </c>
    </row>
    <row r="50" spans="1:12" s="110" customFormat="1" ht="24.95" customHeight="1" x14ac:dyDescent="0.2">
      <c r="A50" s="609" t="s">
        <v>192</v>
      </c>
      <c r="B50" s="610"/>
      <c r="C50" s="610"/>
      <c r="D50" s="611"/>
      <c r="E50" s="262">
        <v>16.987719925740468</v>
      </c>
      <c r="F50" s="263">
        <v>9974</v>
      </c>
      <c r="G50" s="264">
        <v>10495</v>
      </c>
      <c r="H50" s="264">
        <v>10528</v>
      </c>
      <c r="I50" s="264">
        <v>9787</v>
      </c>
      <c r="J50" s="265">
        <v>9805</v>
      </c>
      <c r="K50" s="263">
        <v>169</v>
      </c>
      <c r="L50" s="266">
        <v>1.7236104028556858</v>
      </c>
    </row>
    <row r="51" spans="1:12" s="110" customFormat="1" ht="15" customHeight="1" x14ac:dyDescent="0.2">
      <c r="A51" s="120"/>
      <c r="B51" s="119"/>
      <c r="C51" s="258" t="s">
        <v>106</v>
      </c>
      <c r="E51" s="113">
        <v>52.90755965510327</v>
      </c>
      <c r="F51" s="115">
        <v>5277</v>
      </c>
      <c r="G51" s="114">
        <v>5578</v>
      </c>
      <c r="H51" s="114">
        <v>5642</v>
      </c>
      <c r="I51" s="114">
        <v>5258</v>
      </c>
      <c r="J51" s="140">
        <v>5178</v>
      </c>
      <c r="K51" s="114">
        <v>99</v>
      </c>
      <c r="L51" s="116">
        <v>1.9119351100811124</v>
      </c>
    </row>
    <row r="52" spans="1:12" s="110" customFormat="1" ht="15" customHeight="1" x14ac:dyDescent="0.2">
      <c r="A52" s="120"/>
      <c r="B52" s="119"/>
      <c r="C52" s="258" t="s">
        <v>107</v>
      </c>
      <c r="E52" s="113">
        <v>47.09244034489673</v>
      </c>
      <c r="F52" s="115">
        <v>4697</v>
      </c>
      <c r="G52" s="114">
        <v>4917</v>
      </c>
      <c r="H52" s="114">
        <v>4886</v>
      </c>
      <c r="I52" s="114">
        <v>4529</v>
      </c>
      <c r="J52" s="140">
        <v>4627</v>
      </c>
      <c r="K52" s="114">
        <v>70</v>
      </c>
      <c r="L52" s="116">
        <v>1.51285930408472</v>
      </c>
    </row>
    <row r="53" spans="1:12" s="110" customFormat="1" ht="15" customHeight="1" x14ac:dyDescent="0.2">
      <c r="A53" s="120"/>
      <c r="B53" s="119"/>
      <c r="C53" s="258" t="s">
        <v>187</v>
      </c>
      <c r="D53" s="110" t="s">
        <v>193</v>
      </c>
      <c r="E53" s="113">
        <v>22.488470022057349</v>
      </c>
      <c r="F53" s="115">
        <v>2243</v>
      </c>
      <c r="G53" s="114">
        <v>2616</v>
      </c>
      <c r="H53" s="114">
        <v>2645</v>
      </c>
      <c r="I53" s="114">
        <v>2027</v>
      </c>
      <c r="J53" s="140">
        <v>2215</v>
      </c>
      <c r="K53" s="114">
        <v>28</v>
      </c>
      <c r="L53" s="116">
        <v>1.2641083521444696</v>
      </c>
    </row>
    <row r="54" spans="1:12" s="110" customFormat="1" ht="15" customHeight="1" x14ac:dyDescent="0.2">
      <c r="A54" s="120"/>
      <c r="B54" s="119"/>
      <c r="D54" s="267" t="s">
        <v>194</v>
      </c>
      <c r="E54" s="113">
        <v>54.346856888096298</v>
      </c>
      <c r="F54" s="115">
        <v>1219</v>
      </c>
      <c r="G54" s="114">
        <v>1425</v>
      </c>
      <c r="H54" s="114">
        <v>1473</v>
      </c>
      <c r="I54" s="114">
        <v>1128</v>
      </c>
      <c r="J54" s="140">
        <v>1210</v>
      </c>
      <c r="K54" s="114">
        <v>9</v>
      </c>
      <c r="L54" s="116">
        <v>0.74380165289256195</v>
      </c>
    </row>
    <row r="55" spans="1:12" s="110" customFormat="1" ht="15" customHeight="1" x14ac:dyDescent="0.2">
      <c r="A55" s="120"/>
      <c r="B55" s="119"/>
      <c r="D55" s="267" t="s">
        <v>195</v>
      </c>
      <c r="E55" s="113">
        <v>45.653143111903702</v>
      </c>
      <c r="F55" s="115">
        <v>1024</v>
      </c>
      <c r="G55" s="114">
        <v>1191</v>
      </c>
      <c r="H55" s="114">
        <v>1172</v>
      </c>
      <c r="I55" s="114">
        <v>899</v>
      </c>
      <c r="J55" s="140">
        <v>1005</v>
      </c>
      <c r="K55" s="114">
        <v>19</v>
      </c>
      <c r="L55" s="116">
        <v>1.8905472636815921</v>
      </c>
    </row>
    <row r="56" spans="1:12" s="110" customFormat="1" ht="15" customHeight="1" x14ac:dyDescent="0.2">
      <c r="A56" s="120"/>
      <c r="B56" s="119" t="s">
        <v>196</v>
      </c>
      <c r="C56" s="258"/>
      <c r="E56" s="113">
        <v>61.752933762539811</v>
      </c>
      <c r="F56" s="115">
        <v>36257</v>
      </c>
      <c r="G56" s="114">
        <v>36575</v>
      </c>
      <c r="H56" s="114">
        <v>36703</v>
      </c>
      <c r="I56" s="114">
        <v>36825</v>
      </c>
      <c r="J56" s="140">
        <v>36633</v>
      </c>
      <c r="K56" s="114">
        <v>-376</v>
      </c>
      <c r="L56" s="116">
        <v>-1.026396964485573</v>
      </c>
    </row>
    <row r="57" spans="1:12" s="110" customFormat="1" ht="15" customHeight="1" x14ac:dyDescent="0.2">
      <c r="A57" s="120"/>
      <c r="B57" s="119"/>
      <c r="C57" s="258" t="s">
        <v>106</v>
      </c>
      <c r="E57" s="113">
        <v>46.377251289406182</v>
      </c>
      <c r="F57" s="115">
        <v>16815</v>
      </c>
      <c r="G57" s="114">
        <v>16923</v>
      </c>
      <c r="H57" s="114">
        <v>17024</v>
      </c>
      <c r="I57" s="114">
        <v>17075</v>
      </c>
      <c r="J57" s="140">
        <v>16966</v>
      </c>
      <c r="K57" s="114">
        <v>-151</v>
      </c>
      <c r="L57" s="116">
        <v>-0.89001532476718137</v>
      </c>
    </row>
    <row r="58" spans="1:12" s="110" customFormat="1" ht="15" customHeight="1" x14ac:dyDescent="0.2">
      <c r="A58" s="120"/>
      <c r="B58" s="119"/>
      <c r="C58" s="258" t="s">
        <v>107</v>
      </c>
      <c r="E58" s="113">
        <v>53.622748710593818</v>
      </c>
      <c r="F58" s="115">
        <v>19442</v>
      </c>
      <c r="G58" s="114">
        <v>19652</v>
      </c>
      <c r="H58" s="114">
        <v>19679</v>
      </c>
      <c r="I58" s="114">
        <v>19750</v>
      </c>
      <c r="J58" s="140">
        <v>19667</v>
      </c>
      <c r="K58" s="114">
        <v>-225</v>
      </c>
      <c r="L58" s="116">
        <v>-1.1440484059592211</v>
      </c>
    </row>
    <row r="59" spans="1:12" s="110" customFormat="1" ht="15" customHeight="1" x14ac:dyDescent="0.2">
      <c r="A59" s="120"/>
      <c r="B59" s="119"/>
      <c r="C59" s="258" t="s">
        <v>105</v>
      </c>
      <c r="D59" s="110" t="s">
        <v>197</v>
      </c>
      <c r="E59" s="113">
        <v>90.341175497145372</v>
      </c>
      <c r="F59" s="115">
        <v>32755</v>
      </c>
      <c r="G59" s="114">
        <v>33066</v>
      </c>
      <c r="H59" s="114">
        <v>33232</v>
      </c>
      <c r="I59" s="114">
        <v>33354</v>
      </c>
      <c r="J59" s="140">
        <v>33187</v>
      </c>
      <c r="K59" s="114">
        <v>-432</v>
      </c>
      <c r="L59" s="116">
        <v>-1.3017145267725314</v>
      </c>
    </row>
    <row r="60" spans="1:12" s="110" customFormat="1" ht="15" customHeight="1" x14ac:dyDescent="0.2">
      <c r="A60" s="120"/>
      <c r="B60" s="119"/>
      <c r="C60" s="258"/>
      <c r="D60" s="267" t="s">
        <v>198</v>
      </c>
      <c r="E60" s="113">
        <v>43.538391085330481</v>
      </c>
      <c r="F60" s="115">
        <v>14261</v>
      </c>
      <c r="G60" s="114">
        <v>14358</v>
      </c>
      <c r="H60" s="114">
        <v>14483</v>
      </c>
      <c r="I60" s="114">
        <v>14542</v>
      </c>
      <c r="J60" s="140">
        <v>14436</v>
      </c>
      <c r="K60" s="114">
        <v>-175</v>
      </c>
      <c r="L60" s="116">
        <v>-1.2122471598780826</v>
      </c>
    </row>
    <row r="61" spans="1:12" s="110" customFormat="1" ht="15" customHeight="1" x14ac:dyDescent="0.2">
      <c r="A61" s="120"/>
      <c r="B61" s="119"/>
      <c r="C61" s="258"/>
      <c r="D61" s="267" t="s">
        <v>199</v>
      </c>
      <c r="E61" s="113">
        <v>56.461608914669519</v>
      </c>
      <c r="F61" s="115">
        <v>18494</v>
      </c>
      <c r="G61" s="114">
        <v>18708</v>
      </c>
      <c r="H61" s="114">
        <v>18749</v>
      </c>
      <c r="I61" s="114">
        <v>18812</v>
      </c>
      <c r="J61" s="140">
        <v>18751</v>
      </c>
      <c r="K61" s="114">
        <v>-257</v>
      </c>
      <c r="L61" s="116">
        <v>-1.3705935683430217</v>
      </c>
    </row>
    <row r="62" spans="1:12" s="110" customFormat="1" ht="15" customHeight="1" x14ac:dyDescent="0.2">
      <c r="A62" s="120"/>
      <c r="B62" s="119"/>
      <c r="C62" s="258"/>
      <c r="D62" s="258" t="s">
        <v>200</v>
      </c>
      <c r="E62" s="113">
        <v>9.6588245028546211</v>
      </c>
      <c r="F62" s="115">
        <v>3502</v>
      </c>
      <c r="G62" s="114">
        <v>3509</v>
      </c>
      <c r="H62" s="114">
        <v>3471</v>
      </c>
      <c r="I62" s="114">
        <v>3471</v>
      </c>
      <c r="J62" s="140">
        <v>3446</v>
      </c>
      <c r="K62" s="114">
        <v>56</v>
      </c>
      <c r="L62" s="116">
        <v>1.6250725478816019</v>
      </c>
    </row>
    <row r="63" spans="1:12" s="110" customFormat="1" ht="15" customHeight="1" x14ac:dyDescent="0.2">
      <c r="A63" s="120"/>
      <c r="B63" s="119"/>
      <c r="C63" s="258"/>
      <c r="D63" s="267" t="s">
        <v>198</v>
      </c>
      <c r="E63" s="113">
        <v>72.929754426042265</v>
      </c>
      <c r="F63" s="115">
        <v>2554</v>
      </c>
      <c r="G63" s="114">
        <v>2565</v>
      </c>
      <c r="H63" s="114">
        <v>2541</v>
      </c>
      <c r="I63" s="114">
        <v>2533</v>
      </c>
      <c r="J63" s="140">
        <v>2530</v>
      </c>
      <c r="K63" s="114">
        <v>24</v>
      </c>
      <c r="L63" s="116">
        <v>0.9486166007905138</v>
      </c>
    </row>
    <row r="64" spans="1:12" s="110" customFormat="1" ht="15" customHeight="1" x14ac:dyDescent="0.2">
      <c r="A64" s="120"/>
      <c r="B64" s="119"/>
      <c r="C64" s="258"/>
      <c r="D64" s="267" t="s">
        <v>199</v>
      </c>
      <c r="E64" s="113">
        <v>27.070245573957738</v>
      </c>
      <c r="F64" s="115">
        <v>948</v>
      </c>
      <c r="G64" s="114">
        <v>944</v>
      </c>
      <c r="H64" s="114">
        <v>930</v>
      </c>
      <c r="I64" s="114">
        <v>938</v>
      </c>
      <c r="J64" s="140">
        <v>916</v>
      </c>
      <c r="K64" s="114">
        <v>32</v>
      </c>
      <c r="L64" s="116">
        <v>3.4934497816593888</v>
      </c>
    </row>
    <row r="65" spans="1:12" s="110" customFormat="1" ht="15" customHeight="1" x14ac:dyDescent="0.2">
      <c r="A65" s="120"/>
      <c r="B65" s="119" t="s">
        <v>201</v>
      </c>
      <c r="C65" s="258"/>
      <c r="E65" s="113">
        <v>14.742901912693952</v>
      </c>
      <c r="F65" s="115">
        <v>8656</v>
      </c>
      <c r="G65" s="114">
        <v>8584</v>
      </c>
      <c r="H65" s="114">
        <v>8482</v>
      </c>
      <c r="I65" s="114">
        <v>8426</v>
      </c>
      <c r="J65" s="140">
        <v>8291</v>
      </c>
      <c r="K65" s="114">
        <v>365</v>
      </c>
      <c r="L65" s="116">
        <v>4.4023640091665666</v>
      </c>
    </row>
    <row r="66" spans="1:12" s="110" customFormat="1" ht="15" customHeight="1" x14ac:dyDescent="0.2">
      <c r="A66" s="120"/>
      <c r="B66" s="119"/>
      <c r="C66" s="258" t="s">
        <v>106</v>
      </c>
      <c r="E66" s="113">
        <v>51.836876155268023</v>
      </c>
      <c r="F66" s="115">
        <v>4487</v>
      </c>
      <c r="G66" s="114">
        <v>4441</v>
      </c>
      <c r="H66" s="114">
        <v>4419</v>
      </c>
      <c r="I66" s="114">
        <v>4404</v>
      </c>
      <c r="J66" s="140">
        <v>4315</v>
      </c>
      <c r="K66" s="114">
        <v>172</v>
      </c>
      <c r="L66" s="116">
        <v>3.9860950173812282</v>
      </c>
    </row>
    <row r="67" spans="1:12" s="110" customFormat="1" ht="15" customHeight="1" x14ac:dyDescent="0.2">
      <c r="A67" s="120"/>
      <c r="B67" s="119"/>
      <c r="C67" s="258" t="s">
        <v>107</v>
      </c>
      <c r="E67" s="113">
        <v>48.163123844731977</v>
      </c>
      <c r="F67" s="115">
        <v>4169</v>
      </c>
      <c r="G67" s="114">
        <v>4143</v>
      </c>
      <c r="H67" s="114">
        <v>4063</v>
      </c>
      <c r="I67" s="114">
        <v>4022</v>
      </c>
      <c r="J67" s="140">
        <v>3976</v>
      </c>
      <c r="K67" s="114">
        <v>193</v>
      </c>
      <c r="L67" s="116">
        <v>4.8541247484909453</v>
      </c>
    </row>
    <row r="68" spans="1:12" s="110" customFormat="1" ht="15" customHeight="1" x14ac:dyDescent="0.2">
      <c r="A68" s="120"/>
      <c r="B68" s="119"/>
      <c r="C68" s="258" t="s">
        <v>105</v>
      </c>
      <c r="D68" s="110" t="s">
        <v>202</v>
      </c>
      <c r="E68" s="113">
        <v>21.938539741219962</v>
      </c>
      <c r="F68" s="115">
        <v>1899</v>
      </c>
      <c r="G68" s="114">
        <v>1900</v>
      </c>
      <c r="H68" s="114">
        <v>1865</v>
      </c>
      <c r="I68" s="114">
        <v>1832</v>
      </c>
      <c r="J68" s="140">
        <v>1765</v>
      </c>
      <c r="K68" s="114">
        <v>134</v>
      </c>
      <c r="L68" s="116">
        <v>7.5920679886685551</v>
      </c>
    </row>
    <row r="69" spans="1:12" s="110" customFormat="1" ht="15" customHeight="1" x14ac:dyDescent="0.2">
      <c r="A69" s="120"/>
      <c r="B69" s="119"/>
      <c r="C69" s="258"/>
      <c r="D69" s="267" t="s">
        <v>198</v>
      </c>
      <c r="E69" s="113">
        <v>45.129015271195364</v>
      </c>
      <c r="F69" s="115">
        <v>857</v>
      </c>
      <c r="G69" s="114">
        <v>869</v>
      </c>
      <c r="H69" s="114">
        <v>868</v>
      </c>
      <c r="I69" s="114">
        <v>868</v>
      </c>
      <c r="J69" s="140">
        <v>822</v>
      </c>
      <c r="K69" s="114">
        <v>35</v>
      </c>
      <c r="L69" s="116">
        <v>4.2579075425790753</v>
      </c>
    </row>
    <row r="70" spans="1:12" s="110" customFormat="1" ht="15" customHeight="1" x14ac:dyDescent="0.2">
      <c r="A70" s="120"/>
      <c r="B70" s="119"/>
      <c r="C70" s="258"/>
      <c r="D70" s="267" t="s">
        <v>199</v>
      </c>
      <c r="E70" s="113">
        <v>54.870984728804636</v>
      </c>
      <c r="F70" s="115">
        <v>1042</v>
      </c>
      <c r="G70" s="114">
        <v>1031</v>
      </c>
      <c r="H70" s="114">
        <v>997</v>
      </c>
      <c r="I70" s="114">
        <v>964</v>
      </c>
      <c r="J70" s="140">
        <v>943</v>
      </c>
      <c r="K70" s="114">
        <v>99</v>
      </c>
      <c r="L70" s="116">
        <v>10.498409331919406</v>
      </c>
    </row>
    <row r="71" spans="1:12" s="110" customFormat="1" ht="15" customHeight="1" x14ac:dyDescent="0.2">
      <c r="A71" s="120"/>
      <c r="B71" s="119"/>
      <c r="C71" s="258"/>
      <c r="D71" s="110" t="s">
        <v>203</v>
      </c>
      <c r="E71" s="113">
        <v>70.667744916820709</v>
      </c>
      <c r="F71" s="115">
        <v>6117</v>
      </c>
      <c r="G71" s="114">
        <v>6046</v>
      </c>
      <c r="H71" s="114">
        <v>5972</v>
      </c>
      <c r="I71" s="114">
        <v>5941</v>
      </c>
      <c r="J71" s="140">
        <v>5889</v>
      </c>
      <c r="K71" s="114">
        <v>228</v>
      </c>
      <c r="L71" s="116">
        <v>3.8716250636780436</v>
      </c>
    </row>
    <row r="72" spans="1:12" s="110" customFormat="1" ht="15" customHeight="1" x14ac:dyDescent="0.2">
      <c r="A72" s="120"/>
      <c r="B72" s="119"/>
      <c r="C72" s="258"/>
      <c r="D72" s="267" t="s">
        <v>198</v>
      </c>
      <c r="E72" s="113">
        <v>53.196011116560406</v>
      </c>
      <c r="F72" s="115">
        <v>3254</v>
      </c>
      <c r="G72" s="114">
        <v>3206</v>
      </c>
      <c r="H72" s="114">
        <v>3186</v>
      </c>
      <c r="I72" s="114">
        <v>3164</v>
      </c>
      <c r="J72" s="140">
        <v>3130</v>
      </c>
      <c r="K72" s="114">
        <v>124</v>
      </c>
      <c r="L72" s="116">
        <v>3.9616613418530351</v>
      </c>
    </row>
    <row r="73" spans="1:12" s="110" customFormat="1" ht="15" customHeight="1" x14ac:dyDescent="0.2">
      <c r="A73" s="120"/>
      <c r="B73" s="119"/>
      <c r="C73" s="258"/>
      <c r="D73" s="267" t="s">
        <v>199</v>
      </c>
      <c r="E73" s="113">
        <v>46.803988883439594</v>
      </c>
      <c r="F73" s="115">
        <v>2863</v>
      </c>
      <c r="G73" s="114">
        <v>2840</v>
      </c>
      <c r="H73" s="114">
        <v>2786</v>
      </c>
      <c r="I73" s="114">
        <v>2777</v>
      </c>
      <c r="J73" s="140">
        <v>2759</v>
      </c>
      <c r="K73" s="114">
        <v>104</v>
      </c>
      <c r="L73" s="116">
        <v>3.7694816962667632</v>
      </c>
    </row>
    <row r="74" spans="1:12" s="110" customFormat="1" ht="15" customHeight="1" x14ac:dyDescent="0.2">
      <c r="A74" s="120"/>
      <c r="B74" s="119"/>
      <c r="C74" s="258"/>
      <c r="D74" s="110" t="s">
        <v>204</v>
      </c>
      <c r="E74" s="113">
        <v>7.3937153419593349</v>
      </c>
      <c r="F74" s="115">
        <v>640</v>
      </c>
      <c r="G74" s="114">
        <v>638</v>
      </c>
      <c r="H74" s="114">
        <v>645</v>
      </c>
      <c r="I74" s="114">
        <v>653</v>
      </c>
      <c r="J74" s="140">
        <v>637</v>
      </c>
      <c r="K74" s="114">
        <v>3</v>
      </c>
      <c r="L74" s="116">
        <v>0.47095761381475665</v>
      </c>
    </row>
    <row r="75" spans="1:12" s="110" customFormat="1" ht="15" customHeight="1" x14ac:dyDescent="0.2">
      <c r="A75" s="120"/>
      <c r="B75" s="119"/>
      <c r="C75" s="258"/>
      <c r="D75" s="267" t="s">
        <v>198</v>
      </c>
      <c r="E75" s="113">
        <v>58.75</v>
      </c>
      <c r="F75" s="115">
        <v>376</v>
      </c>
      <c r="G75" s="114">
        <v>366</v>
      </c>
      <c r="H75" s="114">
        <v>365</v>
      </c>
      <c r="I75" s="114">
        <v>372</v>
      </c>
      <c r="J75" s="140">
        <v>363</v>
      </c>
      <c r="K75" s="114">
        <v>13</v>
      </c>
      <c r="L75" s="116">
        <v>3.5812672176308542</v>
      </c>
    </row>
    <row r="76" spans="1:12" s="110" customFormat="1" ht="15" customHeight="1" x14ac:dyDescent="0.2">
      <c r="A76" s="120"/>
      <c r="B76" s="119"/>
      <c r="C76" s="258"/>
      <c r="D76" s="267" t="s">
        <v>199</v>
      </c>
      <c r="E76" s="113">
        <v>41.25</v>
      </c>
      <c r="F76" s="115">
        <v>264</v>
      </c>
      <c r="G76" s="114">
        <v>272</v>
      </c>
      <c r="H76" s="114">
        <v>280</v>
      </c>
      <c r="I76" s="114">
        <v>281</v>
      </c>
      <c r="J76" s="140">
        <v>274</v>
      </c>
      <c r="K76" s="114">
        <v>-10</v>
      </c>
      <c r="L76" s="116">
        <v>-3.6496350364963503</v>
      </c>
    </row>
    <row r="77" spans="1:12" s="110" customFormat="1" ht="15" customHeight="1" x14ac:dyDescent="0.2">
      <c r="A77" s="534"/>
      <c r="B77" s="119" t="s">
        <v>205</v>
      </c>
      <c r="C77" s="268"/>
      <c r="D77" s="182"/>
      <c r="E77" s="113">
        <v>6.5164443990257697</v>
      </c>
      <c r="F77" s="115">
        <v>3826</v>
      </c>
      <c r="G77" s="114">
        <v>3959</v>
      </c>
      <c r="H77" s="114">
        <v>4031</v>
      </c>
      <c r="I77" s="114">
        <v>3968</v>
      </c>
      <c r="J77" s="140">
        <v>4065</v>
      </c>
      <c r="K77" s="114">
        <v>-239</v>
      </c>
      <c r="L77" s="116">
        <v>-5.8794587945879462</v>
      </c>
    </row>
    <row r="78" spans="1:12" s="110" customFormat="1" ht="15" customHeight="1" x14ac:dyDescent="0.2">
      <c r="A78" s="120"/>
      <c r="B78" s="119"/>
      <c r="C78" s="268" t="s">
        <v>106</v>
      </c>
      <c r="D78" s="182"/>
      <c r="E78" s="113">
        <v>56.089911134343964</v>
      </c>
      <c r="F78" s="115">
        <v>2146</v>
      </c>
      <c r="G78" s="114">
        <v>2187</v>
      </c>
      <c r="H78" s="114">
        <v>2253</v>
      </c>
      <c r="I78" s="114">
        <v>2193</v>
      </c>
      <c r="J78" s="140">
        <v>2248</v>
      </c>
      <c r="K78" s="114">
        <v>-102</v>
      </c>
      <c r="L78" s="116">
        <v>-4.537366548042705</v>
      </c>
    </row>
    <row r="79" spans="1:12" s="110" customFormat="1" ht="15" customHeight="1" x14ac:dyDescent="0.2">
      <c r="A79" s="123"/>
      <c r="B79" s="124"/>
      <c r="C79" s="260" t="s">
        <v>107</v>
      </c>
      <c r="D79" s="261"/>
      <c r="E79" s="125">
        <v>43.910088865656036</v>
      </c>
      <c r="F79" s="143">
        <v>1680</v>
      </c>
      <c r="G79" s="144">
        <v>1772</v>
      </c>
      <c r="H79" s="144">
        <v>1778</v>
      </c>
      <c r="I79" s="144">
        <v>1775</v>
      </c>
      <c r="J79" s="145">
        <v>1817</v>
      </c>
      <c r="K79" s="144">
        <v>-137</v>
      </c>
      <c r="L79" s="146">
        <v>-7.539900935608145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58713</v>
      </c>
      <c r="E11" s="114">
        <v>59613</v>
      </c>
      <c r="F11" s="114">
        <v>59744</v>
      </c>
      <c r="G11" s="114">
        <v>59006</v>
      </c>
      <c r="H11" s="140">
        <v>58794</v>
      </c>
      <c r="I11" s="115">
        <v>-81</v>
      </c>
      <c r="J11" s="116">
        <v>-0.13776916011837942</v>
      </c>
    </row>
    <row r="12" spans="1:15" s="110" customFormat="1" ht="24.95" customHeight="1" x14ac:dyDescent="0.2">
      <c r="A12" s="193" t="s">
        <v>132</v>
      </c>
      <c r="B12" s="194" t="s">
        <v>133</v>
      </c>
      <c r="C12" s="113">
        <v>7.4940813789109731E-2</v>
      </c>
      <c r="D12" s="115">
        <v>44</v>
      </c>
      <c r="E12" s="114">
        <v>51</v>
      </c>
      <c r="F12" s="114">
        <v>60</v>
      </c>
      <c r="G12" s="114">
        <v>55</v>
      </c>
      <c r="H12" s="140">
        <v>57</v>
      </c>
      <c r="I12" s="115">
        <v>-13</v>
      </c>
      <c r="J12" s="116">
        <v>-22.807017543859651</v>
      </c>
    </row>
    <row r="13" spans="1:15" s="110" customFormat="1" ht="24.95" customHeight="1" x14ac:dyDescent="0.2">
      <c r="A13" s="193" t="s">
        <v>134</v>
      </c>
      <c r="B13" s="199" t="s">
        <v>214</v>
      </c>
      <c r="C13" s="113">
        <v>1.1258154071500348</v>
      </c>
      <c r="D13" s="115">
        <v>661</v>
      </c>
      <c r="E13" s="114">
        <v>663</v>
      </c>
      <c r="F13" s="114">
        <v>669</v>
      </c>
      <c r="G13" s="114">
        <v>677</v>
      </c>
      <c r="H13" s="140">
        <v>678</v>
      </c>
      <c r="I13" s="115">
        <v>-17</v>
      </c>
      <c r="J13" s="116">
        <v>-2.5073746312684366</v>
      </c>
    </row>
    <row r="14" spans="1:15" s="287" customFormat="1" ht="24" customHeight="1" x14ac:dyDescent="0.2">
      <c r="A14" s="193" t="s">
        <v>215</v>
      </c>
      <c r="B14" s="199" t="s">
        <v>137</v>
      </c>
      <c r="C14" s="113">
        <v>23.739205968013898</v>
      </c>
      <c r="D14" s="115">
        <v>13938</v>
      </c>
      <c r="E14" s="114">
        <v>14184</v>
      </c>
      <c r="F14" s="114">
        <v>14316</v>
      </c>
      <c r="G14" s="114">
        <v>14181</v>
      </c>
      <c r="H14" s="140">
        <v>14215</v>
      </c>
      <c r="I14" s="115">
        <v>-277</v>
      </c>
      <c r="J14" s="116">
        <v>-1.9486457966936335</v>
      </c>
      <c r="K14" s="110"/>
      <c r="L14" s="110"/>
      <c r="M14" s="110"/>
      <c r="N14" s="110"/>
      <c r="O14" s="110"/>
    </row>
    <row r="15" spans="1:15" s="110" customFormat="1" ht="24.75" customHeight="1" x14ac:dyDescent="0.2">
      <c r="A15" s="193" t="s">
        <v>216</v>
      </c>
      <c r="B15" s="199" t="s">
        <v>217</v>
      </c>
      <c r="C15" s="113">
        <v>2.0063699691720744</v>
      </c>
      <c r="D15" s="115">
        <v>1178</v>
      </c>
      <c r="E15" s="114">
        <v>1189</v>
      </c>
      <c r="F15" s="114">
        <v>1184</v>
      </c>
      <c r="G15" s="114">
        <v>1171</v>
      </c>
      <c r="H15" s="140">
        <v>1176</v>
      </c>
      <c r="I15" s="115">
        <v>2</v>
      </c>
      <c r="J15" s="116">
        <v>0.17006802721088435</v>
      </c>
    </row>
    <row r="16" spans="1:15" s="287" customFormat="1" ht="24.95" customHeight="1" x14ac:dyDescent="0.2">
      <c r="A16" s="193" t="s">
        <v>218</v>
      </c>
      <c r="B16" s="199" t="s">
        <v>141</v>
      </c>
      <c r="C16" s="113">
        <v>20.819920630865397</v>
      </c>
      <c r="D16" s="115">
        <v>12224</v>
      </c>
      <c r="E16" s="114">
        <v>12472</v>
      </c>
      <c r="F16" s="114">
        <v>12609</v>
      </c>
      <c r="G16" s="114">
        <v>12494</v>
      </c>
      <c r="H16" s="140">
        <v>12524</v>
      </c>
      <c r="I16" s="115">
        <v>-300</v>
      </c>
      <c r="J16" s="116">
        <v>-2.3954008304056211</v>
      </c>
      <c r="K16" s="110"/>
      <c r="L16" s="110"/>
      <c r="M16" s="110"/>
      <c r="N16" s="110"/>
      <c r="O16" s="110"/>
    </row>
    <row r="17" spans="1:15" s="110" customFormat="1" ht="24.95" customHeight="1" x14ac:dyDescent="0.2">
      <c r="A17" s="193" t="s">
        <v>219</v>
      </c>
      <c r="B17" s="199" t="s">
        <v>220</v>
      </c>
      <c r="C17" s="113">
        <v>0.91291536797642769</v>
      </c>
      <c r="D17" s="115">
        <v>536</v>
      </c>
      <c r="E17" s="114">
        <v>523</v>
      </c>
      <c r="F17" s="114">
        <v>523</v>
      </c>
      <c r="G17" s="114">
        <v>516</v>
      </c>
      <c r="H17" s="140">
        <v>515</v>
      </c>
      <c r="I17" s="115">
        <v>21</v>
      </c>
      <c r="J17" s="116">
        <v>4.0776699029126213</v>
      </c>
    </row>
    <row r="18" spans="1:15" s="287" customFormat="1" ht="24.95" customHeight="1" x14ac:dyDescent="0.2">
      <c r="A18" s="201" t="s">
        <v>144</v>
      </c>
      <c r="B18" s="202" t="s">
        <v>145</v>
      </c>
      <c r="C18" s="113">
        <v>4.3278319963210876</v>
      </c>
      <c r="D18" s="115">
        <v>2541</v>
      </c>
      <c r="E18" s="114">
        <v>2511</v>
      </c>
      <c r="F18" s="114">
        <v>2535</v>
      </c>
      <c r="G18" s="114">
        <v>2416</v>
      </c>
      <c r="H18" s="140">
        <v>2435</v>
      </c>
      <c r="I18" s="115">
        <v>106</v>
      </c>
      <c r="J18" s="116">
        <v>4.3531827515400412</v>
      </c>
      <c r="K18" s="110"/>
      <c r="L18" s="110"/>
      <c r="M18" s="110"/>
      <c r="N18" s="110"/>
      <c r="O18" s="110"/>
    </row>
    <row r="19" spans="1:15" s="110" customFormat="1" ht="24.95" customHeight="1" x14ac:dyDescent="0.2">
      <c r="A19" s="193" t="s">
        <v>146</v>
      </c>
      <c r="B19" s="199" t="s">
        <v>147</v>
      </c>
      <c r="C19" s="113">
        <v>19.218912336279871</v>
      </c>
      <c r="D19" s="115">
        <v>11284</v>
      </c>
      <c r="E19" s="114">
        <v>11747</v>
      </c>
      <c r="F19" s="114">
        <v>11616</v>
      </c>
      <c r="G19" s="114">
        <v>11564</v>
      </c>
      <c r="H19" s="140">
        <v>11391</v>
      </c>
      <c r="I19" s="115">
        <v>-107</v>
      </c>
      <c r="J19" s="116">
        <v>-0.93933807391800539</v>
      </c>
    </row>
    <row r="20" spans="1:15" s="287" customFormat="1" ht="24.95" customHeight="1" x14ac:dyDescent="0.2">
      <c r="A20" s="193" t="s">
        <v>148</v>
      </c>
      <c r="B20" s="199" t="s">
        <v>149</v>
      </c>
      <c r="C20" s="113">
        <v>2.1034523870352393</v>
      </c>
      <c r="D20" s="115">
        <v>1235</v>
      </c>
      <c r="E20" s="114">
        <v>1269</v>
      </c>
      <c r="F20" s="114">
        <v>1295</v>
      </c>
      <c r="G20" s="114">
        <v>1270</v>
      </c>
      <c r="H20" s="140">
        <v>1259</v>
      </c>
      <c r="I20" s="115">
        <v>-24</v>
      </c>
      <c r="J20" s="116">
        <v>-1.9062748212867355</v>
      </c>
      <c r="K20" s="110"/>
      <c r="L20" s="110"/>
      <c r="M20" s="110"/>
      <c r="N20" s="110"/>
      <c r="O20" s="110"/>
    </row>
    <row r="21" spans="1:15" s="110" customFormat="1" ht="24.95" customHeight="1" x14ac:dyDescent="0.2">
      <c r="A21" s="201" t="s">
        <v>150</v>
      </c>
      <c r="B21" s="202" t="s">
        <v>151</v>
      </c>
      <c r="C21" s="113">
        <v>2.3027268237017355</v>
      </c>
      <c r="D21" s="115">
        <v>1352</v>
      </c>
      <c r="E21" s="114">
        <v>1374</v>
      </c>
      <c r="F21" s="114">
        <v>1395</v>
      </c>
      <c r="G21" s="114">
        <v>1383</v>
      </c>
      <c r="H21" s="140">
        <v>1333</v>
      </c>
      <c r="I21" s="115">
        <v>19</v>
      </c>
      <c r="J21" s="116">
        <v>1.4253563390847712</v>
      </c>
    </row>
    <row r="22" spans="1:15" s="110" customFormat="1" ht="24.95" customHeight="1" x14ac:dyDescent="0.2">
      <c r="A22" s="201" t="s">
        <v>152</v>
      </c>
      <c r="B22" s="199" t="s">
        <v>153</v>
      </c>
      <c r="C22" s="113">
        <v>3.2701446017066069</v>
      </c>
      <c r="D22" s="115">
        <v>1920</v>
      </c>
      <c r="E22" s="114">
        <v>1879</v>
      </c>
      <c r="F22" s="114">
        <v>1867</v>
      </c>
      <c r="G22" s="114">
        <v>1844</v>
      </c>
      <c r="H22" s="140">
        <v>1835</v>
      </c>
      <c r="I22" s="115">
        <v>85</v>
      </c>
      <c r="J22" s="116">
        <v>4.6321525885558579</v>
      </c>
    </row>
    <row r="23" spans="1:15" s="110" customFormat="1" ht="24.95" customHeight="1" x14ac:dyDescent="0.2">
      <c r="A23" s="193" t="s">
        <v>154</v>
      </c>
      <c r="B23" s="199" t="s">
        <v>155</v>
      </c>
      <c r="C23" s="113">
        <v>3.2122357910513855</v>
      </c>
      <c r="D23" s="115">
        <v>1886</v>
      </c>
      <c r="E23" s="114">
        <v>1971</v>
      </c>
      <c r="F23" s="114">
        <v>1971</v>
      </c>
      <c r="G23" s="114">
        <v>1895</v>
      </c>
      <c r="H23" s="140">
        <v>1867</v>
      </c>
      <c r="I23" s="115">
        <v>19</v>
      </c>
      <c r="J23" s="116">
        <v>1.0176754151044456</v>
      </c>
    </row>
    <row r="24" spans="1:15" s="110" customFormat="1" ht="24.95" customHeight="1" x14ac:dyDescent="0.2">
      <c r="A24" s="193" t="s">
        <v>156</v>
      </c>
      <c r="B24" s="199" t="s">
        <v>221</v>
      </c>
      <c r="C24" s="113">
        <v>6.5488052049801579</v>
      </c>
      <c r="D24" s="115">
        <v>3845</v>
      </c>
      <c r="E24" s="114">
        <v>3796</v>
      </c>
      <c r="F24" s="114">
        <v>3758</v>
      </c>
      <c r="G24" s="114">
        <v>3633</v>
      </c>
      <c r="H24" s="140">
        <v>3594</v>
      </c>
      <c r="I24" s="115">
        <v>251</v>
      </c>
      <c r="J24" s="116">
        <v>6.9838619922092375</v>
      </c>
    </row>
    <row r="25" spans="1:15" s="110" customFormat="1" ht="24.95" customHeight="1" x14ac:dyDescent="0.2">
      <c r="A25" s="193" t="s">
        <v>222</v>
      </c>
      <c r="B25" s="204" t="s">
        <v>159</v>
      </c>
      <c r="C25" s="113">
        <v>3.5324374499684907</v>
      </c>
      <c r="D25" s="115">
        <v>2074</v>
      </c>
      <c r="E25" s="114">
        <v>2183</v>
      </c>
      <c r="F25" s="114">
        <v>2188</v>
      </c>
      <c r="G25" s="114">
        <v>2230</v>
      </c>
      <c r="H25" s="140">
        <v>2262</v>
      </c>
      <c r="I25" s="115">
        <v>-188</v>
      </c>
      <c r="J25" s="116">
        <v>-8.3112290008841736</v>
      </c>
    </row>
    <row r="26" spans="1:15" s="110" customFormat="1" ht="24.95" customHeight="1" x14ac:dyDescent="0.2">
      <c r="A26" s="201">
        <v>782.78300000000002</v>
      </c>
      <c r="B26" s="203" t="s">
        <v>160</v>
      </c>
      <c r="C26" s="113">
        <v>2.4849692572343431</v>
      </c>
      <c r="D26" s="115">
        <v>1459</v>
      </c>
      <c r="E26" s="114">
        <v>1524</v>
      </c>
      <c r="F26" s="114">
        <v>1787</v>
      </c>
      <c r="G26" s="114">
        <v>1799</v>
      </c>
      <c r="H26" s="140">
        <v>1822</v>
      </c>
      <c r="I26" s="115">
        <v>-363</v>
      </c>
      <c r="J26" s="116">
        <v>-19.923161361141602</v>
      </c>
    </row>
    <row r="27" spans="1:15" s="110" customFormat="1" ht="24.95" customHeight="1" x14ac:dyDescent="0.2">
      <c r="A27" s="193" t="s">
        <v>161</v>
      </c>
      <c r="B27" s="199" t="s">
        <v>223</v>
      </c>
      <c r="C27" s="113">
        <v>4.4283208148110296</v>
      </c>
      <c r="D27" s="115">
        <v>2600</v>
      </c>
      <c r="E27" s="114">
        <v>2571</v>
      </c>
      <c r="F27" s="114">
        <v>2565</v>
      </c>
      <c r="G27" s="114">
        <v>2485</v>
      </c>
      <c r="H27" s="140">
        <v>2479</v>
      </c>
      <c r="I27" s="115">
        <v>121</v>
      </c>
      <c r="J27" s="116">
        <v>4.8810004033884633</v>
      </c>
    </row>
    <row r="28" spans="1:15" s="110" customFormat="1" ht="24.95" customHeight="1" x14ac:dyDescent="0.2">
      <c r="A28" s="193" t="s">
        <v>163</v>
      </c>
      <c r="B28" s="199" t="s">
        <v>164</v>
      </c>
      <c r="C28" s="113">
        <v>3.5528758537291569</v>
      </c>
      <c r="D28" s="115">
        <v>2086</v>
      </c>
      <c r="E28" s="114">
        <v>2076</v>
      </c>
      <c r="F28" s="114">
        <v>2020</v>
      </c>
      <c r="G28" s="114">
        <v>2014</v>
      </c>
      <c r="H28" s="140">
        <v>2007</v>
      </c>
      <c r="I28" s="115">
        <v>79</v>
      </c>
      <c r="J28" s="116">
        <v>3.9362232187344297</v>
      </c>
    </row>
    <row r="29" spans="1:15" s="110" customFormat="1" ht="24.95" customHeight="1" x14ac:dyDescent="0.2">
      <c r="A29" s="193">
        <v>86</v>
      </c>
      <c r="B29" s="199" t="s">
        <v>165</v>
      </c>
      <c r="C29" s="113">
        <v>8.3814487421865689</v>
      </c>
      <c r="D29" s="115">
        <v>4921</v>
      </c>
      <c r="E29" s="114">
        <v>4950</v>
      </c>
      <c r="F29" s="114">
        <v>4902</v>
      </c>
      <c r="G29" s="114">
        <v>4850</v>
      </c>
      <c r="H29" s="140">
        <v>4848</v>
      </c>
      <c r="I29" s="115">
        <v>73</v>
      </c>
      <c r="J29" s="116">
        <v>1.5057755775577557</v>
      </c>
    </row>
    <row r="30" spans="1:15" s="110" customFormat="1" ht="24.95" customHeight="1" x14ac:dyDescent="0.2">
      <c r="A30" s="193">
        <v>87.88</v>
      </c>
      <c r="B30" s="204" t="s">
        <v>166</v>
      </c>
      <c r="C30" s="113">
        <v>8.4717183587961777</v>
      </c>
      <c r="D30" s="115">
        <v>4974</v>
      </c>
      <c r="E30" s="114">
        <v>4995</v>
      </c>
      <c r="F30" s="114">
        <v>4944</v>
      </c>
      <c r="G30" s="114">
        <v>4821</v>
      </c>
      <c r="H30" s="140">
        <v>4817</v>
      </c>
      <c r="I30" s="115">
        <v>157</v>
      </c>
      <c r="J30" s="116">
        <v>3.2592900145318664</v>
      </c>
    </row>
    <row r="31" spans="1:15" s="110" customFormat="1" ht="24.95" customHeight="1" x14ac:dyDescent="0.2">
      <c r="A31" s="193" t="s">
        <v>167</v>
      </c>
      <c r="B31" s="199" t="s">
        <v>168</v>
      </c>
      <c r="C31" s="113">
        <v>3.2241581932451076</v>
      </c>
      <c r="D31" s="115">
        <v>1893</v>
      </c>
      <c r="E31" s="114">
        <v>1869</v>
      </c>
      <c r="F31" s="114">
        <v>1856</v>
      </c>
      <c r="G31" s="114">
        <v>1889</v>
      </c>
      <c r="H31" s="140">
        <v>1895</v>
      </c>
      <c r="I31" s="115">
        <v>-2</v>
      </c>
      <c r="J31" s="116">
        <v>-0.10554089709762533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7.4940813789109731E-2</v>
      </c>
      <c r="D34" s="115">
        <v>44</v>
      </c>
      <c r="E34" s="114">
        <v>51</v>
      </c>
      <c r="F34" s="114">
        <v>60</v>
      </c>
      <c r="G34" s="114">
        <v>55</v>
      </c>
      <c r="H34" s="140">
        <v>57</v>
      </c>
      <c r="I34" s="115">
        <v>-13</v>
      </c>
      <c r="J34" s="116">
        <v>-22.807017543859651</v>
      </c>
    </row>
    <row r="35" spans="1:10" s="110" customFormat="1" ht="24.95" customHeight="1" x14ac:dyDescent="0.2">
      <c r="A35" s="292" t="s">
        <v>171</v>
      </c>
      <c r="B35" s="293" t="s">
        <v>172</v>
      </c>
      <c r="C35" s="113">
        <v>29.192853371485022</v>
      </c>
      <c r="D35" s="115">
        <v>17140</v>
      </c>
      <c r="E35" s="114">
        <v>17358</v>
      </c>
      <c r="F35" s="114">
        <v>17520</v>
      </c>
      <c r="G35" s="114">
        <v>17274</v>
      </c>
      <c r="H35" s="140">
        <v>17328</v>
      </c>
      <c r="I35" s="115">
        <v>-188</v>
      </c>
      <c r="J35" s="116">
        <v>-1.084949215143121</v>
      </c>
    </row>
    <row r="36" spans="1:10" s="110" customFormat="1" ht="24.95" customHeight="1" x14ac:dyDescent="0.2">
      <c r="A36" s="294" t="s">
        <v>173</v>
      </c>
      <c r="B36" s="295" t="s">
        <v>174</v>
      </c>
      <c r="C36" s="125">
        <v>70.732205814725873</v>
      </c>
      <c r="D36" s="143">
        <v>41529</v>
      </c>
      <c r="E36" s="144">
        <v>42204</v>
      </c>
      <c r="F36" s="144">
        <v>42164</v>
      </c>
      <c r="G36" s="144">
        <v>41677</v>
      </c>
      <c r="H36" s="145">
        <v>41409</v>
      </c>
      <c r="I36" s="143">
        <v>120</v>
      </c>
      <c r="J36" s="146">
        <v>0.289792074186771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2020-09-25T10:07:28Z</dcterms:created>
  <dcterms:modified xsi:type="dcterms:W3CDTF">2020-09-28T08:10:00Z</dcterms:modified>
</cp:coreProperties>
</file>