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J74" i="24"/>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G69" i="24"/>
  <c r="F69" i="24"/>
  <c r="E69" i="24"/>
  <c r="L68" i="24"/>
  <c r="H68" i="24" s="1"/>
  <c r="J68" i="24" s="1"/>
  <c r="G68" i="24"/>
  <c r="F68" i="24"/>
  <c r="E68" i="24"/>
  <c r="L67" i="24"/>
  <c r="H67" i="24" s="1"/>
  <c r="J67" i="24" s="1"/>
  <c r="G67" i="24"/>
  <c r="F67" i="24"/>
  <c r="E67" i="24"/>
  <c r="L66" i="24"/>
  <c r="H66" i="24" s="1"/>
  <c r="J66" i="24"/>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G61" i="24"/>
  <c r="F61" i="24"/>
  <c r="E61" i="24"/>
  <c r="L60" i="24"/>
  <c r="H60" i="24" s="1"/>
  <c r="J60" i="24" s="1"/>
  <c r="G60" i="24"/>
  <c r="F60" i="24"/>
  <c r="E60" i="24"/>
  <c r="L59" i="24"/>
  <c r="H59" i="24" s="1"/>
  <c r="J59" i="24" s="1"/>
  <c r="G59" i="24"/>
  <c r="F59" i="24"/>
  <c r="E59" i="24"/>
  <c r="L58" i="24"/>
  <c r="H58" i="24" s="1"/>
  <c r="J58" i="24"/>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c r="G54" i="24"/>
  <c r="F54" i="24"/>
  <c r="E54" i="24"/>
  <c r="L53" i="24"/>
  <c r="H53" i="24" s="1"/>
  <c r="G53" i="24"/>
  <c r="F53" i="24"/>
  <c r="E53" i="24"/>
  <c r="L52" i="24"/>
  <c r="H52" i="24" s="1"/>
  <c r="J52" i="24" s="1"/>
  <c r="G52" i="24"/>
  <c r="F52" i="24"/>
  <c r="E52" i="24"/>
  <c r="L51" i="24"/>
  <c r="H51" i="24" s="1"/>
  <c r="J51" i="24" s="1"/>
  <c r="G51" i="24"/>
  <c r="F51" i="24"/>
  <c r="E51" i="24"/>
  <c r="L44" i="24"/>
  <c r="I44" i="24"/>
  <c r="G44" i="24"/>
  <c r="D44" i="24"/>
  <c r="C44" i="24"/>
  <c r="M44" i="24" s="1"/>
  <c r="B44" i="24"/>
  <c r="K44" i="24" s="1"/>
  <c r="K43" i="24"/>
  <c r="H43" i="24"/>
  <c r="F43" i="24"/>
  <c r="E43" i="24"/>
  <c r="C43" i="24"/>
  <c r="B43" i="24"/>
  <c r="D43" i="24" s="1"/>
  <c r="L42" i="24"/>
  <c r="I42" i="24"/>
  <c r="G42" i="24"/>
  <c r="C42" i="24"/>
  <c r="M42" i="24" s="1"/>
  <c r="B42" i="24"/>
  <c r="D42" i="24" s="1"/>
  <c r="K41" i="24"/>
  <c r="H41" i="24"/>
  <c r="F41" i="24"/>
  <c r="C41" i="24"/>
  <c r="M41" i="24" s="1"/>
  <c r="B41" i="24"/>
  <c r="D41" i="24" s="1"/>
  <c r="L40" i="24"/>
  <c r="I40" i="24"/>
  <c r="G40" i="24"/>
  <c r="D40" i="24"/>
  <c r="C40" i="24"/>
  <c r="M40" i="24" s="1"/>
  <c r="B40" i="24"/>
  <c r="J40" i="24" s="1"/>
  <c r="M36" i="24"/>
  <c r="L36" i="24"/>
  <c r="K36" i="24"/>
  <c r="J36" i="24"/>
  <c r="I36" i="24"/>
  <c r="H36" i="24"/>
  <c r="G36" i="24"/>
  <c r="F36" i="24"/>
  <c r="E36" i="24"/>
  <c r="D36" i="24"/>
  <c r="C17" i="24"/>
  <c r="L57" i="15"/>
  <c r="K57" i="15"/>
  <c r="C45" i="24"/>
  <c r="C38" i="24"/>
  <c r="C37" i="24"/>
  <c r="C35" i="24"/>
  <c r="C34" i="24"/>
  <c r="C33" i="24"/>
  <c r="C32" i="24"/>
  <c r="C31" i="24"/>
  <c r="C30" i="24"/>
  <c r="C29" i="24"/>
  <c r="C28" i="24"/>
  <c r="G28" i="24" s="1"/>
  <c r="C27" i="24"/>
  <c r="C26" i="24"/>
  <c r="C25" i="24"/>
  <c r="C24" i="24"/>
  <c r="C23" i="24"/>
  <c r="C22" i="24"/>
  <c r="G22" i="24" s="1"/>
  <c r="C21" i="24"/>
  <c r="C20" i="24"/>
  <c r="G20" i="24" s="1"/>
  <c r="C19" i="24"/>
  <c r="C18" i="24"/>
  <c r="C16" i="24"/>
  <c r="C15" i="24"/>
  <c r="C9" i="24"/>
  <c r="C8" i="24"/>
  <c r="C7" i="24"/>
  <c r="B38" i="24"/>
  <c r="B37" i="24"/>
  <c r="K37" i="24" s="1"/>
  <c r="B35" i="24"/>
  <c r="B34" i="24"/>
  <c r="B33" i="24"/>
  <c r="B32" i="24"/>
  <c r="B31" i="24"/>
  <c r="B30" i="24"/>
  <c r="B29" i="24"/>
  <c r="B28" i="24"/>
  <c r="B27" i="24"/>
  <c r="K27" i="24" s="1"/>
  <c r="B26" i="24"/>
  <c r="B25" i="24"/>
  <c r="B24" i="24"/>
  <c r="B23" i="24"/>
  <c r="B22" i="24"/>
  <c r="B21" i="24"/>
  <c r="B20" i="24"/>
  <c r="B19" i="24"/>
  <c r="K19" i="24" s="1"/>
  <c r="B18" i="24"/>
  <c r="B17" i="24"/>
  <c r="B16" i="24"/>
  <c r="B15" i="24"/>
  <c r="B9" i="24"/>
  <c r="B8" i="24"/>
  <c r="B7" i="24"/>
  <c r="B14" i="24" l="1"/>
  <c r="B6" i="24"/>
  <c r="J15" i="24"/>
  <c r="H15" i="24"/>
  <c r="F15" i="24"/>
  <c r="D15" i="24"/>
  <c r="K15" i="24"/>
  <c r="K32" i="24"/>
  <c r="F32" i="24"/>
  <c r="D32" i="24"/>
  <c r="J32" i="24"/>
  <c r="H32" i="24"/>
  <c r="G25" i="24"/>
  <c r="M25" i="24"/>
  <c r="E25" i="24"/>
  <c r="L25" i="24"/>
  <c r="I25" i="24"/>
  <c r="J7" i="24"/>
  <c r="H7" i="24"/>
  <c r="F7" i="24"/>
  <c r="D7" i="24"/>
  <c r="K7" i="24"/>
  <c r="J31" i="24"/>
  <c r="H31" i="24"/>
  <c r="F31" i="24"/>
  <c r="D31" i="24"/>
  <c r="K31" i="24"/>
  <c r="B45" i="24"/>
  <c r="B39" i="24"/>
  <c r="G9" i="24"/>
  <c r="M9" i="24"/>
  <c r="E9" i="24"/>
  <c r="L9" i="24"/>
  <c r="I9" i="24"/>
  <c r="J9" i="24"/>
  <c r="H9" i="24"/>
  <c r="K9" i="24"/>
  <c r="F9" i="24"/>
  <c r="D9" i="24"/>
  <c r="K22" i="24"/>
  <c r="F22" i="24"/>
  <c r="D22" i="24"/>
  <c r="J22" i="24"/>
  <c r="H22" i="24"/>
  <c r="K26" i="24"/>
  <c r="F26" i="24"/>
  <c r="D26" i="24"/>
  <c r="J26" i="24"/>
  <c r="H26" i="24"/>
  <c r="K16" i="24"/>
  <c r="F16" i="24"/>
  <c r="D16" i="24"/>
  <c r="J16" i="24"/>
  <c r="H16" i="24"/>
  <c r="J33" i="24"/>
  <c r="H33" i="24"/>
  <c r="K33" i="24"/>
  <c r="F33" i="24"/>
  <c r="D33" i="24"/>
  <c r="K18" i="24"/>
  <c r="F18" i="24"/>
  <c r="D18" i="24"/>
  <c r="J18" i="24"/>
  <c r="H18" i="24"/>
  <c r="J25" i="24"/>
  <c r="H25" i="24"/>
  <c r="K25" i="24"/>
  <c r="F25" i="24"/>
  <c r="D25" i="24"/>
  <c r="J23" i="24"/>
  <c r="H23" i="24"/>
  <c r="F23" i="24"/>
  <c r="D23" i="24"/>
  <c r="K23" i="24"/>
  <c r="G29" i="24"/>
  <c r="M29" i="24"/>
  <c r="E29" i="24"/>
  <c r="L29" i="24"/>
  <c r="I29" i="24"/>
  <c r="J17" i="24"/>
  <c r="H17" i="24"/>
  <c r="K17" i="24"/>
  <c r="F17" i="24"/>
  <c r="D17" i="24"/>
  <c r="K30" i="24"/>
  <c r="F30" i="24"/>
  <c r="D30" i="24"/>
  <c r="J30" i="24"/>
  <c r="H30" i="24"/>
  <c r="K34" i="24"/>
  <c r="F34" i="24"/>
  <c r="D34" i="24"/>
  <c r="J34" i="24"/>
  <c r="H34" i="24"/>
  <c r="G21" i="24"/>
  <c r="M21" i="24"/>
  <c r="E21" i="24"/>
  <c r="L21" i="24"/>
  <c r="I21" i="24"/>
  <c r="K24" i="24"/>
  <c r="F24" i="24"/>
  <c r="D24" i="24"/>
  <c r="J24" i="24"/>
  <c r="H24" i="24"/>
  <c r="G33" i="24"/>
  <c r="M33" i="24"/>
  <c r="E33" i="24"/>
  <c r="L33" i="24"/>
  <c r="I33" i="24"/>
  <c r="J35" i="24"/>
  <c r="H35" i="24"/>
  <c r="F35" i="24"/>
  <c r="D35" i="24"/>
  <c r="G7" i="24"/>
  <c r="M7" i="24"/>
  <c r="E7" i="24"/>
  <c r="I7" i="24"/>
  <c r="L7" i="24"/>
  <c r="C14" i="24"/>
  <c r="C6" i="24"/>
  <c r="G17" i="24"/>
  <c r="M17" i="24"/>
  <c r="E17" i="24"/>
  <c r="L17" i="24"/>
  <c r="I17" i="24"/>
  <c r="I8" i="24"/>
  <c r="L8" i="24"/>
  <c r="M8" i="24"/>
  <c r="G8" i="24"/>
  <c r="E8" i="24"/>
  <c r="I18" i="24"/>
  <c r="L18" i="24"/>
  <c r="E18" i="24"/>
  <c r="M18" i="24"/>
  <c r="G27" i="24"/>
  <c r="M27" i="24"/>
  <c r="E27" i="24"/>
  <c r="I27" i="24"/>
  <c r="L27" i="24"/>
  <c r="I37" i="24"/>
  <c r="G37" i="24"/>
  <c r="L37" i="24"/>
  <c r="E37" i="24"/>
  <c r="M37" i="24"/>
  <c r="G18" i="24"/>
  <c r="K8" i="24"/>
  <c r="F8" i="24"/>
  <c r="D8" i="24"/>
  <c r="J8" i="24"/>
  <c r="H8" i="24"/>
  <c r="I24" i="24"/>
  <c r="L24" i="24"/>
  <c r="M24" i="24"/>
  <c r="G24" i="24"/>
  <c r="E24" i="24"/>
  <c r="I30" i="24"/>
  <c r="L30" i="24"/>
  <c r="E30" i="24"/>
  <c r="M30" i="24"/>
  <c r="G30" i="24"/>
  <c r="C39" i="24"/>
  <c r="D37" i="24"/>
  <c r="J37" i="24"/>
  <c r="H37" i="24"/>
  <c r="F37" i="24"/>
  <c r="G15" i="24"/>
  <c r="M15" i="24"/>
  <c r="E15" i="24"/>
  <c r="I15" i="24"/>
  <c r="L15" i="24"/>
  <c r="I34" i="24"/>
  <c r="L34" i="24"/>
  <c r="E34" i="24"/>
  <c r="M34" i="24"/>
  <c r="K53" i="24"/>
  <c r="I53" i="24"/>
  <c r="J53" i="24"/>
  <c r="K69" i="24"/>
  <c r="I69" i="24"/>
  <c r="J69" i="24"/>
  <c r="G23" i="24"/>
  <c r="M23" i="24"/>
  <c r="E23" i="24"/>
  <c r="I23" i="24"/>
  <c r="L23" i="24"/>
  <c r="K20" i="24"/>
  <c r="F20" i="24"/>
  <c r="D20" i="24"/>
  <c r="J20" i="24"/>
  <c r="H20" i="24"/>
  <c r="K28" i="24"/>
  <c r="F28" i="24"/>
  <c r="D28" i="24"/>
  <c r="J28" i="24"/>
  <c r="H28" i="24"/>
  <c r="G19" i="24"/>
  <c r="M19" i="24"/>
  <c r="E19" i="24"/>
  <c r="I19" i="24"/>
  <c r="L19" i="24"/>
  <c r="M38" i="24"/>
  <c r="E38" i="24"/>
  <c r="L38" i="24"/>
  <c r="I38" i="24"/>
  <c r="G38" i="24"/>
  <c r="J19" i="24"/>
  <c r="H19" i="24"/>
  <c r="F19" i="24"/>
  <c r="D19" i="24"/>
  <c r="I16" i="24"/>
  <c r="L16" i="24"/>
  <c r="M16" i="24"/>
  <c r="G16" i="24"/>
  <c r="E16" i="24"/>
  <c r="I22" i="24"/>
  <c r="L22" i="24"/>
  <c r="E22" i="24"/>
  <c r="M22" i="24"/>
  <c r="G31" i="24"/>
  <c r="M31" i="24"/>
  <c r="E31" i="24"/>
  <c r="I31" i="24"/>
  <c r="L31" i="24"/>
  <c r="G34" i="24"/>
  <c r="J27" i="24"/>
  <c r="H27" i="24"/>
  <c r="F27" i="24"/>
  <c r="D27" i="24"/>
  <c r="J21" i="24"/>
  <c r="H21" i="24"/>
  <c r="K21" i="24"/>
  <c r="F21" i="24"/>
  <c r="D21" i="24"/>
  <c r="J29" i="24"/>
  <c r="H29" i="24"/>
  <c r="K29" i="24"/>
  <c r="F29" i="24"/>
  <c r="D29" i="24"/>
  <c r="K38" i="24"/>
  <c r="H38" i="24"/>
  <c r="F38" i="24"/>
  <c r="J38" i="24"/>
  <c r="D38" i="24"/>
  <c r="I26" i="24"/>
  <c r="L26" i="24"/>
  <c r="E26" i="24"/>
  <c r="M26" i="24"/>
  <c r="G35" i="24"/>
  <c r="M35" i="24"/>
  <c r="E35" i="24"/>
  <c r="I35" i="24"/>
  <c r="L35" i="24"/>
  <c r="K35" i="24"/>
  <c r="I32" i="24"/>
  <c r="L32" i="24"/>
  <c r="M32" i="24"/>
  <c r="G32" i="24"/>
  <c r="E32" i="24"/>
  <c r="I45" i="24"/>
  <c r="G45" i="24"/>
  <c r="L45" i="24"/>
  <c r="E45" i="24"/>
  <c r="M45" i="24"/>
  <c r="G26" i="24"/>
  <c r="K61" i="24"/>
  <c r="I61" i="24"/>
  <c r="J61" i="24"/>
  <c r="J77" i="24"/>
  <c r="K58" i="24"/>
  <c r="I58" i="24"/>
  <c r="K66" i="24"/>
  <c r="I66" i="24"/>
  <c r="K74" i="24"/>
  <c r="I74" i="24"/>
  <c r="I43" i="24"/>
  <c r="G43" i="24"/>
  <c r="L43" i="24"/>
  <c r="K55" i="24"/>
  <c r="I55" i="24"/>
  <c r="K63" i="24"/>
  <c r="I63" i="24"/>
  <c r="K71" i="24"/>
  <c r="I71" i="24"/>
  <c r="E20" i="24"/>
  <c r="E28" i="24"/>
  <c r="K52" i="24"/>
  <c r="I52" i="24"/>
  <c r="K60" i="24"/>
  <c r="I60" i="24"/>
  <c r="K68" i="24"/>
  <c r="I68" i="24"/>
  <c r="K57" i="24"/>
  <c r="I57" i="24"/>
  <c r="K65" i="24"/>
  <c r="I65" i="24"/>
  <c r="K73" i="24"/>
  <c r="I73" i="24"/>
  <c r="I20" i="24"/>
  <c r="L20" i="24"/>
  <c r="I28" i="24"/>
  <c r="L28" i="24"/>
  <c r="K54" i="24"/>
  <c r="I54" i="24"/>
  <c r="K62" i="24"/>
  <c r="I62" i="24"/>
  <c r="K70" i="24"/>
  <c r="I70" i="24"/>
  <c r="K40" i="24"/>
  <c r="H40" i="24"/>
  <c r="F40" i="24"/>
  <c r="I41" i="24"/>
  <c r="G41" i="24"/>
  <c r="L41" i="24"/>
  <c r="K51" i="24"/>
  <c r="I51" i="24"/>
  <c r="K59" i="24"/>
  <c r="I59" i="24"/>
  <c r="K67" i="24"/>
  <c r="I67" i="24"/>
  <c r="K75" i="24"/>
  <c r="K77" i="24" s="1"/>
  <c r="I75" i="24"/>
  <c r="I77" i="24" s="1"/>
  <c r="M20" i="24"/>
  <c r="M28" i="24"/>
  <c r="E41" i="24"/>
  <c r="M43" i="24"/>
  <c r="K56" i="24"/>
  <c r="I56" i="24"/>
  <c r="K64" i="24"/>
  <c r="I64" i="24"/>
  <c r="K72" i="24"/>
  <c r="I72" i="24"/>
  <c r="J41" i="24"/>
  <c r="F42" i="24"/>
  <c r="J43" i="24"/>
  <c r="F44" i="24"/>
  <c r="H42" i="24"/>
  <c r="H44" i="24"/>
  <c r="J42" i="24"/>
  <c r="J44" i="24"/>
  <c r="K42" i="24"/>
  <c r="E40" i="24"/>
  <c r="E42" i="24"/>
  <c r="E44" i="24"/>
  <c r="I14" i="24" l="1"/>
  <c r="L14" i="24"/>
  <c r="E14" i="24"/>
  <c r="M14" i="24"/>
  <c r="G14" i="24"/>
  <c r="K79" i="24"/>
  <c r="K78" i="24"/>
  <c r="I6" i="24"/>
  <c r="L6" i="24"/>
  <c r="E6" i="24"/>
  <c r="M6" i="24"/>
  <c r="G6" i="24"/>
  <c r="D39" i="24"/>
  <c r="J39" i="24"/>
  <c r="K39" i="24"/>
  <c r="H39" i="24"/>
  <c r="F39" i="24"/>
  <c r="J79" i="24"/>
  <c r="J78" i="24"/>
  <c r="H45" i="24"/>
  <c r="F45" i="24"/>
  <c r="D45" i="24"/>
  <c r="J45" i="24"/>
  <c r="K45" i="24"/>
  <c r="K6" i="24"/>
  <c r="F6" i="24"/>
  <c r="D6" i="24"/>
  <c r="J6" i="24"/>
  <c r="H6" i="24"/>
  <c r="I78" i="24"/>
  <c r="I79" i="24"/>
  <c r="I39" i="24"/>
  <c r="G39" i="24"/>
  <c r="L39" i="24"/>
  <c r="M39" i="24"/>
  <c r="E39" i="24"/>
  <c r="K14" i="24"/>
  <c r="F14" i="24"/>
  <c r="D14" i="24"/>
  <c r="J14" i="24"/>
  <c r="H14" i="24"/>
  <c r="I83" i="24" l="1"/>
  <c r="I82" i="24"/>
  <c r="I81" i="24"/>
</calcChain>
</file>

<file path=xl/sharedStrings.xml><?xml version="1.0" encoding="utf-8"?>
<sst xmlns="http://schemas.openxmlformats.org/spreadsheetml/2006/main" count="1712" uniqueCount="520">
  <si>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</si>
  <si>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</si>
  <si>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</si>
  <si>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</si>
  <si>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</si>
  <si>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</si>
  <si>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</si>
  <si>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</si>
  <si>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</si>
  <si>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</si>
  <si>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</si>
  <si>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</si>
  <si>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</si>
  <si>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Calw (08235)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</si>
  <si>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</si>
  <si>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</si>
  <si>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</si>
  <si>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</si>
  <si>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</si>
  <si>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</si>
  <si>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</si>
  <si>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</si>
  <si>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</si>
  <si>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</si>
  <si>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</si>
  <si>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</si>
  <si>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</si>
  <si>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</si>
  <si>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</si>
  <si>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</si>
  <si>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</si>
  <si>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</si>
  <si>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</si>
  <si>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</si>
  <si>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</si>
  <si>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</si>
  <si>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</si>
  <si>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</si>
  <si>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</si>
  <si>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</si>
  <si>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</si>
  <si>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</si>
  <si>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</si>
  <si>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</si>
  <si>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</si>
  <si>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</si>
  <si>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</si>
  <si>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</si>
  <si>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</si>
  <si>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</si>
  <si>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</si>
  <si>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</si>
  <si>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</si>
  <si>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</si>
  <si>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</si>
  <si>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</si>
  <si>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</si>
  <si>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</si>
  <si>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</si>
  <si>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</si>
  <si>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</si>
  <si>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</si>
  <si>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</si>
  <si>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</si>
  <si>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</si>
  <si>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</si>
  <si>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</si>
  <si>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</si>
  <si>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</si>
  <si>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</si>
  <si>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</si>
  <si>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</si>
  <si>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</si>
  <si>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</si>
  <si>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</si>
  <si>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</si>
  <si>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</si>
  <si>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</si>
  <si>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</si>
  <si>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</si>
  <si>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</si>
  <si>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</si>
  <si>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</si>
  <si>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</si>
  <si>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</si>
  <si>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</si>
  <si>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</si>
  <si>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</si>
  <si>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</si>
  <si>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</si>
  <si>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</si>
  <si>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</si>
  <si>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Calw (08235);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</si>
  <si>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</si>
  <si>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</si>
  <si>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</si>
  <si>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</si>
  <si>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</si>
  <si>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</si>
  <si>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</si>
  <si>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</si>
  <si>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</si>
  <si>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</si>
  <si>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</si>
  <si>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</si>
  <si>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</si>
  <si>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</si>
  <si>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</si>
  <si>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</si>
  <si>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</si>
  <si>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</si>
  <si>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</si>
  <si>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</si>
  <si>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</si>
  <si>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</si>
  <si>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</si>
  <si>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</si>
  <si>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</si>
  <si>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</si>
  <si>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</si>
  <si>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</si>
  <si>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</si>
  <si>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</si>
  <si>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</si>
  <si>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</si>
  <si>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</si>
  <si>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</si>
  <si>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</si>
  <si>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</si>
  <si>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</si>
  <si>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</si>
  <si>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</si>
  <si>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</si>
  <si>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</si>
  <si>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</si>
  <si>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</si>
  <si>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</si>
  <si>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</si>
  <si>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</si>
  <si>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</si>
  <si>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</si>
  <si>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</si>
  <si>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</si>
  <si>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</si>
  <si>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</si>
  <si>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</si>
  <si>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</si>
  <si>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</si>
  <si>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</si>
  <si>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</si>
  <si>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</si>
  <si>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</si>
  <si>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</si>
  <si>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</si>
  <si>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</si>
  <si>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</si>
  <si>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</si>
  <si>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</si>
  <si>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</si>
  <si>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</si>
  <si>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</si>
  <si>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</si>
  <si>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</si>
  <si>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</si>
  <si>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</si>
  <si>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</si>
  <si>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</si>
  <si>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</si>
  <si>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</si>
  <si>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</si>
  <si>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</si>
  <si>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</si>
  <si>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</si>
  <si>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</si>
  <si>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</si>
  <si>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</si>
  <si>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</si>
  <si>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</si>
  <si>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</si>
  <si>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</si>
  <si>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</si>
  <si>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</si>
  <si>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</si>
  <si>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Calw (08235)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</si>
  <si>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</si>
  <si>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</si>
  <si>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</si>
  <si>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</si>
  <si>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</si>
  <si>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</si>
  <si>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</si>
  <si>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</si>
  <si>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</si>
  <si>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</si>
  <si>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</si>
  <si>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</si>
  <si>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</si>
  <si>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</si>
  <si>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</si>
  <si>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</si>
  <si>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</si>
  <si>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</si>
  <si>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</si>
  <si>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</si>
  <si>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</si>
  <si>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</si>
  <si>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</si>
  <si>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</si>
  <si>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</si>
  <si>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</si>
  <si>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</si>
  <si>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</si>
  <si>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</si>
  <si>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</si>
  <si>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</si>
  <si>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</si>
  <si>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</si>
  <si>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</si>
  <si>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</si>
  <si>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</si>
  <si>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</si>
  <si>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</si>
  <si>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</si>
  <si>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</si>
  <si>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</si>
  <si>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</si>
  <si>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</si>
  <si>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</si>
  <si>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</si>
  <si>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</si>
  <si>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</si>
  <si>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</si>
  <si>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</si>
  <si>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</si>
  <si>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</si>
  <si>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</si>
  <si>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</si>
  <si>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</si>
  <si>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</si>
  <si>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</si>
  <si>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</si>
  <si>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</si>
  <si>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</si>
  <si>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</si>
  <si>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</si>
  <si>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</si>
  <si>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</si>
  <si>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</si>
  <si>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</si>
  <si>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</si>
  <si>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</si>
  <si>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</si>
  <si>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</si>
  <si>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</si>
  <si>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</si>
  <si>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</si>
  <si>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</si>
  <si>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</si>
  <si>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</si>
  <si>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</si>
  <si>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</si>
  <si>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</si>
  <si>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</si>
  <si>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</si>
  <si>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</si>
  <si>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</si>
  <si>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</si>
  <si>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</si>
  <si>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</si>
  <si>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</si>
  <si>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</si>
  <si>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</si>
  <si>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</si>
  <si>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</si>
  <si>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</si>
  <si>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</si>
  <si>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</si>
  <si>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</si>
  <si>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</si>
  <si>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</si>
  <si>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</si>
  <si>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</si>
  <si>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</si>
  <si>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</si>
  <si>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</si>
  <si>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</si>
  <si>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</si>
  <si>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</si>
  <si>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</si>
  <si>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</si>
  <si>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</si>
  <si>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</si>
  <si>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</si>
  <si>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</si>
  <si>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</si>
  <si>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</si>
  <si>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</si>
  <si>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</si>
  <si>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</si>
  <si>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</si>
  <si>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</si>
  <si>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</si>
  <si>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</si>
  <si>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</si>
  <si>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</si>
  <si>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</si>
  <si>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</si>
  <si>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</si>
  <si>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</si>
  <si>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</si>
  <si>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</si>
  <si>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</si>
  <si>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</si>
  <si>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</si>
  <si>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</si>
  <si>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</si>
  <si>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</si>
  <si>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</si>
  <si>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</si>
  <si>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</si>
  <si>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</si>
  <si>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</si>
  <si>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</si>
  <si>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</si>
  <si>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</si>
  <si>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</si>
  <si>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</si>
  <si>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</si>
  <si>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</si>
  <si>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</si>
  <si>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</si>
  <si>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</si>
  <si>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</si>
  <si>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</si>
  <si>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</si>
  <si>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</si>
  <si>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</si>
  <si>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</si>
  <si>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</si>
  <si>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</si>
  <si>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</si>
  <si>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</si>
  <si>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</si>
  <si>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</si>
  <si>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</si>
  <si>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</si>
  <si>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</si>
  <si>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</si>
  <si>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</si>
  <si>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</si>
  <si>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</si>
  <si>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</si>
  <si>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</si>
  <si>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</si>
  <si>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</si>
  <si>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</si>
  <si>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</si>
  <si>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</si>
  <si>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</si>
  <si>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</si>
  <si>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</si>
  <si>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</si>
  <si>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</si>
  <si>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</si>
  <si>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</si>
  <si>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</si>
  <si>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</si>
  <si>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</si>
  <si>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</si>
  <si>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</si>
  <si>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</si>
  <si>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</si>
  <si>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</si>
  <si>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Calw (08235);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</si>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</sst>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{B9330B37-7D60-45DC-B9CD-2DCAB7ADF6D8}</c15:txfldGUID>
                      <c15:f>Daten_Diagramme!$D$6</c15:f>
                      <c15:dlblFieldTableCache>
                        <c:ptCount val="1"/>
                        <c:pt idx="0">
                          <c:v>0.9</c:v>
                        </c:pt>
                      </c15:dlblFieldTableCache>
                    </c15:dlblFTEntry>
                  </c15:dlblFieldTable>
                  <c15:showDataLabelsRange val="0"/>
                </c:ext>
                <c:ext xmlns:c16="http://schemas.microsoft.com/office/drawing/2014/chart" uri="{C3380CC4-5D6E-409C-BE32-E72D297353CC}">
                  <c16:uniqueId val="{00000000-D98E-4A98-B352-25C558421ACA}"/>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{B81FE102-654F-4965-B368-3F9210C86365}</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D98E-4A98-B352-25C558421ACA}"/>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{1536601F-049C-424F-AD04-D58C12752BE3}</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98E-4A98-B352-25C558421ACA}"/>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{BF99A9C4-074F-4574-8DCD-F471C0D48D41}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98E-4A98-B352-25C558421ACA}"/>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0.8833775713337757</c:v>
                </c:pt>
                <c:pt idx="1">
                  <c:v>0.77822269034374059</c:v>
                </c:pt>
                <c:pt idx="2">
                  <c:v>1.1186464311118853</c:v>
                </c:pt>
                <c:pt idx="3">
                  <c:v>1.0875687030768</c:v>
                </c:pt>
              </c:numCache>
            </c:numRef>
          </c:val>
          <c:extLst>
            <c:ext xmlns:c16="http://schemas.microsoft.com/office/drawing/2014/chart" uri="{C3380CC4-5D6E-409C-BE32-E72D297353CC}">
              <c16:uniqueId val="{00000004-D98E-4A98-B352-25C558421ACA}"/>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{1CA9FC36-A9BA-41A5-800D-B1871E1B3555}</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98E-4A98-B352-25C558421ACA}"/>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{C10117A2-9E11-4E3C-9970-D0AC0689B17E}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98E-4A98-B352-25C558421ACA}"/>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{B2D68817-A661-4C22-8243-BD40555392F7}</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98E-4A98-B352-25C558421ACA}"/>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{5DC5BAD0-BF96-4B66-9DD8-9592F78D72B1}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98E-4A98-B352-25C558421AC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98E-4A98-B352-25C558421ACA}"/>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98E-4A98-B352-25C558421ACA}"/>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{84D5A70F-D743-4CF6-9920-B7ECA119960C}</c15:txfldGUID>
                      <c15:f>Daten_Diagramme!$E$6</c15:f>
                      <c15:dlblFieldTableCache>
                        <c:ptCount val="1"/>
                        <c:pt idx="0">
                          <c:v>-1.1</c:v>
                        </c:pt>
                      </c15:dlblFieldTableCache>
                    </c15:dlblFTEntry>
                  </c15:dlblFieldTable>
                  <c15:showDataLabelsRange val="0"/>
                </c:ext>
                <c:ext xmlns:c16="http://schemas.microsoft.com/office/drawing/2014/chart" uri="{C3380CC4-5D6E-409C-BE32-E72D297353CC}">
                  <c16:uniqueId val="{00000000-CEFF-4E51-92D5-8B66534169CD}"/>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{021576CB-32A8-4DF3-B991-74C383103323}</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CEFF-4E51-92D5-8B66534169CD}"/>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{519382D6-65CB-4AFB-993A-77A7BA36EA01}</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CEFF-4E51-92D5-8B66534169CD}"/>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{D67D4295-A082-4808-8686-C0B63D41A8DA}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CEFF-4E51-92D5-8B66534169C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-1.0586911930126381</c:v>
                </c:pt>
                <c:pt idx="1">
                  <c:v>-2.6975865719528453</c:v>
                </c:pt>
                <c:pt idx="2">
                  <c:v>-2.7637010795899166</c:v>
                </c:pt>
                <c:pt idx="3">
                  <c:v>-2.8655893304673015</c:v>
                </c:pt>
              </c:numCache>
            </c:numRef>
          </c:val>
          <c:extLst>
            <c:ext xmlns:c16="http://schemas.microsoft.com/office/drawing/2014/chart" uri="{C3380CC4-5D6E-409C-BE32-E72D297353CC}">
              <c16:uniqueId val="{00000004-CEFF-4E51-92D5-8B66534169CD}"/>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{99973F66-7389-4A6B-98E2-13B84C47FC00}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CEFF-4E51-92D5-8B66534169CD}"/>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{E97E31FF-5866-4C94-A80F-B1BC10F82A4B}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CEFF-4E51-92D5-8B66534169CD}"/>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{0FD65D01-E030-458F-BE3F-17BFAD3D975B}</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CEFF-4E51-92D5-8B66534169CD}"/>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{31375C80-A976-4077-8E3C-A8B08367C061}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CEFF-4E51-92D5-8B66534169C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CEFF-4E51-92D5-8B66534169CD}"/>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EFF-4E51-92D5-8B66534169CD}"/>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{673B5682-2E44-423D-8918-EC500E092E65}</c15:txfldGUID>
                      <c15:f>Daten_Diagramme!$D$14</c15:f>
                      <c15:dlblFieldTableCache>
                        <c:ptCount val="1"/>
                        <c:pt idx="0">
                          <c:v>0.9</c:v>
                        </c:pt>
                      </c15:dlblFieldTableCache>
                    </c15:dlblFTEntry>
                  </c15:dlblFieldTable>
                  <c15:showDataLabelsRange val="0"/>
                </c:ext>
                <c:ext xmlns:c16="http://schemas.microsoft.com/office/drawing/2014/chart" uri="{C3380CC4-5D6E-409C-BE32-E72D297353CC}">
                  <c16:uniqueId val="{00000000-A171-486E-A233-A03ABC65A7E3}"/>
                </c:ext>
              </c:extLst>
            </c:dLbl>
            <c:dLbl>
              <c:idx val="1"/>
              <c:tx>
                <c:strRef>
                  <c:f>Daten_Diagramme!$D$15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{252218C2-3DC8-4BB8-9850-16A9A70CCE6B}</c15:txfldGUID>
                      <c15:f>Daten_Diagramme!$D$15</c15:f>
                      <c15:dlblFieldTableCache>
                        <c:ptCount val="1"/>
                        <c:pt idx="0">
                          <c:v>2.5</c:v>
                        </c:pt>
                      </c15:dlblFieldTableCache>
                    </c15:dlblFTEntry>
                  </c15:dlblFieldTable>
                  <c15:showDataLabelsRange val="0"/>
                </c:ext>
                <c:ext xmlns:c16="http://schemas.microsoft.com/office/drawing/2014/chart" uri="{C3380CC4-5D6E-409C-BE32-E72D297353CC}">
                  <c16:uniqueId val="{00000001-A171-486E-A233-A03ABC65A7E3}"/>
                </c:ext>
              </c:extLst>
            </c:dLbl>
            <c:dLbl>
              <c:idx val="2"/>
              <c:tx>
                <c:strRef>
                  <c:f>Daten_Diagramme!$D$16</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{1F402493-716B-4203-B7FC-0527622AFB06}</c15:txfldGUID>
                      <c15:f>Daten_Diagramme!$D$16</c15:f>
                      <c15:dlblFieldTableCache>
                        <c:ptCount val="1"/>
                        <c:pt idx="0">
                          <c:v>4.5</c:v>
                        </c:pt>
                      </c15:dlblFieldTableCache>
                    </c15:dlblFTEntry>
                  </c15:dlblFieldTable>
                  <c15:showDataLabelsRange val="0"/>
                </c:ext>
                <c:ext xmlns:c16="http://schemas.microsoft.com/office/drawing/2014/chart" uri="{C3380CC4-5D6E-409C-BE32-E72D297353CC}">
                  <c16:uniqueId val="{00000002-A171-486E-A233-A03ABC65A7E3}"/>
                </c:ext>
              </c:extLst>
            </c:dLbl>
            <c:dLbl>
              <c:idx val="3"/>
              <c:tx>
                <c:strRef>
                  <c:f>Daten_Diagramme!$D$17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{E5FF9C84-6BF4-4085-A28F-E662DD506243}</c15:txfldGUID>
                      <c15:f>Daten_Diagramme!$D$17</c15:f>
                      <c15:dlblFieldTableCache>
                        <c:ptCount val="1"/>
                        <c:pt idx="0">
                          <c:v>-0.5</c:v>
                        </c:pt>
                      </c15:dlblFieldTableCache>
                    </c15:dlblFTEntry>
                  </c15:dlblFieldTable>
                  <c15:showDataLabelsRange val="0"/>
                </c:ext>
                <c:ext xmlns:c16="http://schemas.microsoft.com/office/drawing/2014/chart" uri="{C3380CC4-5D6E-409C-BE32-E72D297353CC}">
                  <c16:uniqueId val="{00000003-A171-486E-A233-A03ABC65A7E3}"/>
                </c:ext>
              </c:extLst>
            </c:dLbl>
            <c:dLbl>
              <c:idx val="4"/>
              <c:tx>
                <c:strRef>
                  <c:f>Daten_Diagramme!$D$18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{C0671596-517F-4357-809B-A5586F62DCA8}</c15:txfldGUID>
                      <c15:f>Daten_Diagramme!$D$18</c15:f>
                      <c15:dlblFieldTableCache>
                        <c:ptCount val="1"/>
                        <c:pt idx="0">
                          <c:v>1.5</c:v>
                        </c:pt>
                      </c15:dlblFieldTableCache>
                    </c15:dlblFTEntry>
                  </c15:dlblFieldTable>
                  <c15:showDataLabelsRange val="0"/>
                </c:ext>
                <c:ext xmlns:c16="http://schemas.microsoft.com/office/drawing/2014/chart" uri="{C3380CC4-5D6E-409C-BE32-E72D297353CC}">
                  <c16:uniqueId val="{00000004-A171-486E-A233-A03ABC65A7E3}"/>
                </c:ext>
              </c:extLst>
            </c:dLbl>
            <c:dLbl>
              <c:idx val="5"/>
              <c:tx>
                <c:strRef>
                  <c:f>Daten_Diagramme!$D$19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{4080E7AB-72CD-4DEA-A763-97C0D252B90C}</c15:txfldGUID>
                      <c15:f>Daten_Diagramme!$D$19</c15:f>
                      <c15:dlblFieldTableCache>
                        <c:ptCount val="1"/>
                        <c:pt idx="0">
                          <c:v>-0.9</c:v>
                        </c:pt>
                      </c15:dlblFieldTableCache>
                    </c15:dlblFTEntry>
                  </c15:dlblFieldTable>
                  <c15:showDataLabelsRange val="0"/>
                </c:ext>
                <c:ext xmlns:c16="http://schemas.microsoft.com/office/drawing/2014/chart" uri="{C3380CC4-5D6E-409C-BE32-E72D297353CC}">
                  <c16:uniqueId val="{00000005-A171-486E-A233-A03ABC65A7E3}"/>
                </c:ext>
              </c:extLst>
            </c:dLbl>
            <c:dLbl>
              <c:idx val="6"/>
              <c:tx>
                <c:strRef>
                  <c:f>Daten_Diagramme!$D$20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{72E280E3-4A6E-440A-A272-87FB7B77D15E}</c15:txfldGUID>
                      <c15:f>Daten_Diagramme!$D$20</c15:f>
                      <c15:dlblFieldTableCache>
                        <c:ptCount val="1"/>
                        <c:pt idx="0">
                          <c:v>-1.7</c:v>
                        </c:pt>
                      </c15:dlblFieldTableCache>
                    </c15:dlblFTEntry>
                  </c15:dlblFieldTable>
                  <c15:showDataLabelsRange val="0"/>
                </c:ext>
                <c:ext xmlns:c16="http://schemas.microsoft.com/office/drawing/2014/chart" uri="{C3380CC4-5D6E-409C-BE32-E72D297353CC}">
                  <c16:uniqueId val="{00000006-A171-486E-A233-A03ABC65A7E3}"/>
                </c:ext>
              </c:extLst>
            </c:dLbl>
            <c:dLbl>
              <c:idx val="7"/>
              <c:tx>
                <c:strRef>
                  <c:f>Daten_Diagramme!$D$21</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{6B30683D-17EE-43C9-9BF4-FB7E7C656B10}</c15:txfldGUID>
                      <c15:f>Daten_Diagramme!$D$21</c15:f>
                      <c15:dlblFieldTableCache>
                        <c:ptCount val="1"/>
                        <c:pt idx="0">
                          <c:v>4.5</c:v>
                        </c:pt>
                      </c15:dlblFieldTableCache>
                    </c15:dlblFTEntry>
                  </c15:dlblFieldTable>
                  <c15:showDataLabelsRange val="0"/>
                </c:ext>
                <c:ext xmlns:c16="http://schemas.microsoft.com/office/drawing/2014/chart" uri="{C3380CC4-5D6E-409C-BE32-E72D297353CC}">
                  <c16:uniqueId val="{00000007-A171-486E-A233-A03ABC65A7E3}"/>
                </c:ext>
              </c:extLst>
            </c:dLbl>
            <c:dLbl>
              <c:idx val="8"/>
              <c:tx>
                <c:strRef>
                  <c:f>Daten_Diagramme!$D$22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{BAB5A9D2-A90B-42FC-BB54-FBAD734FB288}</c15:txfldGUID>
                      <c15:f>Daten_Diagramme!$D$22</c15:f>
                      <c15:dlblFieldTableCache>
                        <c:ptCount val="1"/>
                        <c:pt idx="0">
                          <c:v>1.6</c:v>
                        </c:pt>
                      </c15:dlblFieldTableCache>
                    </c15:dlblFTEntry>
                  </c15:dlblFieldTable>
                  <c15:showDataLabelsRange val="0"/>
                </c:ext>
                <c:ext xmlns:c16="http://schemas.microsoft.com/office/drawing/2014/chart" uri="{C3380CC4-5D6E-409C-BE32-E72D297353CC}">
                  <c16:uniqueId val="{00000008-A171-486E-A233-A03ABC65A7E3}"/>
                </c:ext>
              </c:extLst>
            </c:dLbl>
            <c:dLbl>
              <c:idx val="9"/>
              <c:tx>
                <c:strRef>
                  <c:f>Daten_Diagramme!$D$23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{EDAE2E01-3061-4E29-A6C0-E174906C5DA8}</c15:txfldGUID>
                      <c15:f>Daten_Diagramme!$D$23</c15:f>
                      <c15:dlblFieldTableCache>
                        <c:ptCount val="1"/>
                        <c:pt idx="0">
                          <c:v>0.2</c:v>
                        </c:pt>
                      </c15:dlblFieldTableCache>
                    </c15:dlblFTEntry>
                  </c15:dlblFieldTable>
                  <c15:showDataLabelsRange val="0"/>
                </c:ext>
                <c:ext xmlns:c16="http://schemas.microsoft.com/office/drawing/2014/chart" uri="{C3380CC4-5D6E-409C-BE32-E72D297353CC}">
                  <c16:uniqueId val="{00000009-A171-486E-A233-A03ABC65A7E3}"/>
                </c:ext>
              </c:extLst>
            </c:dLbl>
            <c:dLbl>
              <c:idx val="10"/>
              <c:tx>
                <c:strRef>
                  <c:f>Daten_Diagramme!$D$24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{EDEBBBEC-1DD3-462A-8F2A-B7F1B3608E2F}</c15:txfldGUID>
                      <c15:f>Daten_Diagramme!$D$24</c15:f>
                      <c15:dlblFieldTableCache>
                        <c:ptCount val="1"/>
                        <c:pt idx="0">
                          <c:v>3.2</c:v>
                        </c:pt>
                      </c15:dlblFieldTableCache>
                    </c15:dlblFTEntry>
                  </c15:dlblFieldTable>
                  <c15:showDataLabelsRange val="0"/>
                </c:ext>
                <c:ext xmlns:c16="http://schemas.microsoft.com/office/drawing/2014/chart" uri="{C3380CC4-5D6E-409C-BE32-E72D297353CC}">
                  <c16:uniqueId val="{0000000A-A171-486E-A233-A03ABC65A7E3}"/>
                </c:ext>
              </c:extLst>
            </c:dLbl>
            <c:dLbl>
              <c:idx val="11"/>
              <c:tx>
                <c:strRef>
                  <c:f>Daten_Diagramme!$D$25</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{E7A4B84A-E0D4-409E-8FC8-9541A4A238C5}</c15:txfldGUID>
                      <c15:f>Daten_Diagramme!$D$25</c15:f>
                      <c15:dlblFieldTableCache>
                        <c:ptCount val="1"/>
                        <c:pt idx="0">
                          <c:v>9.2</c:v>
                        </c:pt>
                      </c15:dlblFieldTableCache>
                    </c15:dlblFTEntry>
                  </c15:dlblFieldTable>
                  <c15:showDataLabelsRange val="0"/>
                </c:ext>
                <c:ext xmlns:c16="http://schemas.microsoft.com/office/drawing/2014/chart" uri="{C3380CC4-5D6E-409C-BE32-E72D297353CC}">
                  <c16:uniqueId val="{0000000B-A171-486E-A233-A03ABC65A7E3}"/>
                </c:ext>
              </c:extLst>
            </c:dLbl>
            <c:dLbl>
              <c:idx val="12"/>
              <c:tx>
                <c:strRef>
                  <c:f>Daten_Diagramme!$D$26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{328C5276-54B9-40C4-981E-1D3A8362C278}</c15:txfldGUID>
                      <c15:f>Daten_Diagramme!$D$26</c15:f>
                      <c15:dlblFieldTableCache>
                        <c:ptCount val="1"/>
                        <c:pt idx="0">
                          <c:v>-0.6</c:v>
                        </c:pt>
                      </c15:dlblFieldTableCache>
                    </c15:dlblFTEntry>
                  </c15:dlblFieldTable>
                  <c15:showDataLabelsRange val="0"/>
                </c:ext>
                <c:ext xmlns:c16="http://schemas.microsoft.com/office/drawing/2014/chart" uri="{C3380CC4-5D6E-409C-BE32-E72D297353CC}">
                  <c16:uniqueId val="{0000000C-A171-486E-A233-A03ABC65A7E3}"/>
                </c:ext>
              </c:extLst>
            </c:dLbl>
            <c:dLbl>
              <c:idx val="13"/>
              <c:tx>
                <c:strRef>
                  <c:f>Daten_Diagramme!$D$27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{42B270F5-C9A7-4F41-AFA3-BA9BA8176300}</c15:txfldGUID>
                      <c15:f>Daten_Diagramme!$D$27</c15:f>
                      <c15:dlblFieldTableCache>
                        <c:ptCount val="1"/>
                        <c:pt idx="0">
                          <c:v>0.2</c:v>
                        </c:pt>
                      </c15:dlblFieldTableCache>
                    </c15:dlblFTEntry>
                  </c15:dlblFieldTable>
                  <c15:showDataLabelsRange val="0"/>
                </c:ext>
                <c:ext xmlns:c16="http://schemas.microsoft.com/office/drawing/2014/chart" uri="{C3380CC4-5D6E-409C-BE32-E72D297353CC}">
                  <c16:uniqueId val="{0000000D-A171-486E-A233-A03ABC65A7E3}"/>
                </c:ext>
              </c:extLst>
            </c:dLbl>
            <c:dLbl>
              <c:idx val="14"/>
              <c:tx>
                <c:strRef>
                  <c:f>Daten_Diagramme!$D$28</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{3DD91C4A-11B4-46C2-A158-CCFAF809186B}</c15:txfldGUID>
                      <c15:f>Daten_Diagramme!$D$28</c15:f>
                      <c15:dlblFieldTableCache>
                        <c:ptCount val="1"/>
                        <c:pt idx="0">
                          <c:v>-8.1</c:v>
                        </c:pt>
                      </c15:dlblFieldTableCache>
                    </c15:dlblFTEntry>
                  </c15:dlblFieldTable>
                  <c15:showDataLabelsRange val="0"/>
                </c:ext>
                <c:ext xmlns:c16="http://schemas.microsoft.com/office/drawing/2014/chart" uri="{C3380CC4-5D6E-409C-BE32-E72D297353CC}">
                  <c16:uniqueId val="{0000000E-A171-486E-A233-A03ABC65A7E3}"/>
                </c:ext>
              </c:extLst>
            </c:dLbl>
            <c:dLbl>
              <c:idx val="15"/>
              <c:tx>
                <c:strRef>
                  <c:f>Daten_Diagramme!$D$29</c:f>
                  <c:strCache>
                    <c:ptCount val="1"/>
                    <c:pt idx="0">
                      <c:v>-18.9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{D6960FE6-81E1-4E7A-B40F-BD1B86B7D5B5}</c15:txfldGUID>
                      <c15:f>Daten_Diagramme!$D$29</c15:f>
                      <c15:dlblFieldTableCache>
                        <c:ptCount val="1"/>
                        <c:pt idx="0">
                          <c:v>-18.9</c:v>
                        </c:pt>
                      </c15:dlblFieldTableCache>
                    </c15:dlblFTEntry>
                  </c15:dlblFieldTable>
                  <c15:showDataLabelsRange val="0"/>
                </c:ext>
                <c:ext xmlns:c16="http://schemas.microsoft.com/office/drawing/2014/chart" uri="{C3380CC4-5D6E-409C-BE32-E72D297353CC}">
                  <c16:uniqueId val="{0000000F-A171-486E-A233-A03ABC65A7E3}"/>
                </c:ext>
              </c:extLst>
            </c:dLbl>
            <c:dLbl>
              <c:idx val="16"/>
              <c:tx>
                <c:strRef>
                  <c:f>Daten_Diagramme!$D$30</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{C0A779B9-8904-4CD6-90E3-1C621FFFBDAE}</c15:txfldGUID>
                      <c15:f>Daten_Diagramme!$D$30</c15:f>
                      <c15:dlblFieldTableCache>
                        <c:ptCount val="1"/>
                        <c:pt idx="0">
                          <c:v>2.6</c:v>
                        </c:pt>
                      </c15:dlblFieldTableCache>
                    </c15:dlblFTEntry>
                  </c15:dlblFieldTable>
                  <c15:showDataLabelsRange val="0"/>
                </c:ext>
                <c:ext xmlns:c16="http://schemas.microsoft.com/office/drawing/2014/chart" uri="{C3380CC4-5D6E-409C-BE32-E72D297353CC}">
                  <c16:uniqueId val="{00000010-A171-486E-A233-A03ABC65A7E3}"/>
                </c:ext>
              </c:extLst>
            </c:dLbl>
            <c:dLbl>
              <c:idx val="17"/>
              <c:tx>
                <c:strRef>
                  <c:f>Daten_Diagramme!$D$31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{14A383CB-012E-4F4B-A049-EEC97EEF2D96}</c15:txfldGUID>
                      <c15:f>Daten_Diagramme!$D$31</c15:f>
                      <c15:dlblFieldTableCache>
                        <c:ptCount val="1"/>
                        <c:pt idx="0">
                          <c:v>0.1</c:v>
                        </c:pt>
                      </c15:dlblFieldTableCache>
                    </c15:dlblFTEntry>
                  </c15:dlblFieldTable>
                  <c15:showDataLabelsRange val="0"/>
                </c:ext>
                <c:ext xmlns:c16="http://schemas.microsoft.com/office/drawing/2014/chart" uri="{C3380CC4-5D6E-409C-BE32-E72D297353CC}">
                  <c16:uniqueId val="{00000011-A171-486E-A233-A03ABC65A7E3}"/>
                </c:ext>
              </c:extLst>
            </c:dLbl>
            <c:dLbl>
              <c:idx val="18"/>
              <c:tx>
                <c:strRef>
                  <c:f>Daten_Diagramme!$D$32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{86F415A9-5136-4AD5-AA47-D725AD66FD4C}</c15:txfldGUID>
                      <c15:f>Daten_Diagramme!$D$32</c15:f>
                      <c15:dlblFieldTableCache>
                        <c:ptCount val="1"/>
                        <c:pt idx="0">
                          <c:v>2.3</c:v>
                        </c:pt>
                      </c15:dlblFieldTableCache>
                    </c15:dlblFTEntry>
                  </c15:dlblFieldTable>
                  <c15:showDataLabelsRange val="0"/>
                </c:ext>
                <c:ext xmlns:c16="http://schemas.microsoft.com/office/drawing/2014/chart" uri="{C3380CC4-5D6E-409C-BE32-E72D297353CC}">
                  <c16:uniqueId val="{00000012-A171-486E-A233-A03ABC65A7E3}"/>
                </c:ext>
              </c:extLst>
            </c:dLbl>
            <c:dLbl>
              <c:idx val="19"/>
              <c:tx>
                <c:strRef>
                  <c:f>Daten_Diagramme!$D$33</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{23097415-1ADA-48E6-B34C-512FC956CFA8}</c15:txfldGUID>
                      <c15:f>Daten_Diagramme!$D$33</c15:f>
                      <c15:dlblFieldTableCache>
                        <c:ptCount val="1"/>
                        <c:pt idx="0">
                          <c:v>3.4</c:v>
                        </c:pt>
                      </c15:dlblFieldTableCache>
                    </c15:dlblFTEntry>
                  </c15:dlblFieldTable>
                  <c15:showDataLabelsRange val="0"/>
                </c:ext>
                <c:ext xmlns:c16="http://schemas.microsoft.com/office/drawing/2014/chart" uri="{C3380CC4-5D6E-409C-BE32-E72D297353CC}">
                  <c16:uniqueId val="{00000013-A171-486E-A233-A03ABC65A7E3}"/>
                </c:ext>
              </c:extLst>
            </c:dLbl>
            <c:dLbl>
              <c:idx val="20"/>
              <c:tx>
                <c:strRef>
                  <c:f>Daten_Diagramme!$D$34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{E65BC34A-E7B0-4CBE-9BB1-B9B9D43E182A}</c15:txfldGUID>
                      <c15:f>Daten_Diagramme!$D$34</c15:f>
                      <c15:dlblFieldTableCache>
                        <c:ptCount val="1"/>
                        <c:pt idx="0">
                          <c:v>-2.4</c:v>
                        </c:pt>
                      </c15:dlblFieldTableCache>
                    </c15:dlblFTEntry>
                  </c15:dlblFieldTable>
                  <c15:showDataLabelsRange val="0"/>
                </c:ext>
                <c:ext xmlns:c16="http://schemas.microsoft.com/office/drawing/2014/chart" uri="{C3380CC4-5D6E-409C-BE32-E72D297353CC}">
                  <c16:uniqueId val="{00000014-A171-486E-A233-A03ABC65A7E3}"/>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{0A718863-27C2-4B57-8BB5-5BE9C0D07A8D}</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A171-486E-A233-A03ABC65A7E3}"/>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{13CF964D-AFFA-4A57-9BB8-2AEC122DF5F2}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A171-486E-A233-A03ABC65A7E3}"/>
                </c:ext>
              </c:extLst>
            </c:dLbl>
            <c:dLbl>
              <c:idx val="23"/>
              <c:tx>
                <c:strRef>
                  <c:f>Daten_Diagramme!$D$37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{C1326317-7587-4578-8ADC-9898D81989F6}</c15:txfldGUID>
                      <c15:f>Daten_Diagramme!$D$37</c15:f>
                      <c15:dlblFieldTableCache>
                        <c:ptCount val="1"/>
                        <c:pt idx="0">
                          <c:v>2.5</c:v>
                        </c:pt>
                      </c15:dlblFieldTableCache>
                    </c15:dlblFTEntry>
                  </c15:dlblFieldTable>
                  <c15:showDataLabelsRange val="0"/>
                </c:ext>
                <c:ext xmlns:c16="http://schemas.microsoft.com/office/drawing/2014/chart" uri="{C3380CC4-5D6E-409C-BE32-E72D297353CC}">
                  <c16:uniqueId val="{00000017-A171-486E-A233-A03ABC65A7E3}"/>
                </c:ext>
              </c:extLst>
            </c:dLbl>
            <c:dLbl>
              <c:idx val="24"/>
              <c:layout>
                <c:manualLayout>
                  <c:x val="4.7769028871392123E-3"/>
                  <c:y val="-4.6876052205785108E-5"/>
                </c:manualLayout>
              </c:layout>
              <c:tx>
                <c:strRef>
                  <c:f>Daten_Diagramme!$D$38</c:f>
                  <c:strCache>
                    <c:ptCount val="1"/>
                    <c:pt idx="0">
                      <c:v>0.5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{0D00D61E-D8C4-47CF-9F54-27AE555EA16A}</c15:txfldGUID>
                      <c15:f>Daten_Diagramme!$D$38</c15:f>
                      <c15:dlblFieldTableCache>
                        <c:ptCount val="1"/>
                        <c:pt idx="0">
                          <c:v>0.5</c:v>
                        </c:pt>
                      </c15:dlblFieldTableCache>
                    </c15:dlblFTEntry>
                  </c15:dlblFieldTable>
                  <c15:showDataLabelsRange val="0"/>
                </c:ext>
                <c:ext xmlns:c16="http://schemas.microsoft.com/office/drawing/2014/chart" uri="{C3380CC4-5D6E-409C-BE32-E72D297353CC}">
                  <c16:uniqueId val="{00000018-A171-486E-A233-A03ABC65A7E3}"/>
                </c:ext>
              </c:extLst>
            </c:dLbl>
            <c:dLbl>
              <c:idx val="25"/>
              <c:tx>
                <c:strRef>
                  <c:f>Daten_Diagramme!$D$39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{9DF0D413-0EBA-442A-BB56-3D152E5AD0DD}</c15:txfldGUID>
                      <c15:f>Daten_Diagramme!$D$39</c15:f>
                      <c15:dlblFieldTableCache>
                        <c:ptCount val="1"/>
                        <c:pt idx="0">
                          <c:v>1.1</c:v>
                        </c:pt>
                      </c15:dlblFieldTableCache>
                    </c15:dlblFTEntry>
                  </c15:dlblFieldTable>
                  <c15:showDataLabelsRange val="0"/>
                </c:ext>
                <c:ext xmlns:c16="http://schemas.microsoft.com/office/drawing/2014/chart" uri="{C3380CC4-5D6E-409C-BE32-E72D297353CC}">
                  <c16:uniqueId val="{00000019-A171-486E-A233-A03ABC65A7E3}"/>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{E47E9BA9-3874-4AA2-8EB3-A966C65217CC}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A171-486E-A233-A03ABC65A7E3}"/>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{CA8A921E-A73B-4EFD-A066-82344DD57DFF}</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A171-486E-A233-A03ABC65A7E3}"/>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{DC3AB736-1528-4FFF-8204-8C0FB6024CCA}</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A171-486E-A233-A03ABC65A7E3}"/>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{A846F20F-6A09-49AA-9A09-913747A53ECF}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A171-486E-A233-A03ABC65A7E3}"/>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{E55FC62B-8780-4FF2-9B38-FC4720D49C0A}</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A171-486E-A233-A03ABC65A7E3}"/>
                </c:ext>
              </c:extLst>
            </c:dLbl>
            <c:dLbl>
              <c:idx val="31"/>
              <c:tx>
                <c:strRef>
                  <c:f>Daten_Diagramme!$D$45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{AA64DE8E-B22E-4DB6-80AC-DD55555A736B}</c15:txfldGUID>
                      <c15:f>Daten_Diagramme!$D$45</c15:f>
                      <c15:dlblFieldTableCache>
                        <c:ptCount val="1"/>
                        <c:pt idx="0">
                          <c:v>1.1</c:v>
                        </c:pt>
                      </c15:dlblFieldTableCache>
                    </c15:dlblFTEntry>
                  </c15:dlblFieldTable>
                  <c15:showDataLabelsRange val="0"/>
                </c:ext>
                <c:ext xmlns:c16="http://schemas.microsoft.com/office/drawing/2014/chart" uri="{C3380CC4-5D6E-409C-BE32-E72D297353CC}">
                  <c16:uniqueId val="{0000001F-A171-486E-A233-A03ABC65A7E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0.8833775713337757</c:v>
                </c:pt>
                <c:pt idx="1">
                  <c:v>2.4844720496894408</c:v>
                </c:pt>
                <c:pt idx="2">
                  <c:v>4.5064377682403434</c:v>
                </c:pt>
                <c:pt idx="3">
                  <c:v>-0.54520672421626537</c:v>
                </c:pt>
                <c:pt idx="4">
                  <c:v>1.476976542137272</c:v>
                </c:pt>
                <c:pt idx="5">
                  <c:v>-0.85941644562334218</c:v>
                </c:pt>
                <c:pt idx="6">
                  <c:v>-1.6903313049357673</c:v>
                </c:pt>
                <c:pt idx="7">
                  <c:v>4.4581841848356651</c:v>
                </c:pt>
                <c:pt idx="8">
                  <c:v>1.6260162601626016</c:v>
                </c:pt>
                <c:pt idx="9">
                  <c:v>0.21676300578034682</c:v>
                </c:pt>
                <c:pt idx="10">
                  <c:v>3.1963470319634704</c:v>
                </c:pt>
                <c:pt idx="11">
                  <c:v>9.1703056768558948</c:v>
                </c:pt>
                <c:pt idx="12">
                  <c:v>-0.56022408963585435</c:v>
                </c:pt>
                <c:pt idx="13">
                  <c:v>0.18148820326678766</c:v>
                </c:pt>
                <c:pt idx="14">
                  <c:v>-8.0771979985704068</c:v>
                </c:pt>
                <c:pt idx="15">
                  <c:v>-18.926553672316384</c:v>
                </c:pt>
                <c:pt idx="16">
                  <c:v>2.6127612761276127</c:v>
                </c:pt>
                <c:pt idx="17">
                  <c:v>6.7521944632005407E-2</c:v>
                </c:pt>
                <c:pt idx="18">
                  <c:v>2.3117076808351977</c:v>
                </c:pt>
                <c:pt idx="19">
                  <c:v>3.3573141486810552</c:v>
                </c:pt>
                <c:pt idx="20">
                  <c:v>-2.4087591240875912</c:v>
                </c:pt>
                <c:pt idx="21">
                  <c:v>0</c:v>
                </c:pt>
                <c:pt idx="23">
                  <c:v>2.4844720496894408</c:v>
                </c:pt>
                <c:pt idx="24">
                  <c:v>0.51358614511794565</c:v>
                </c:pt>
                <c:pt idx="25">
                  <c:v>1.0728997030366894</c:v>
                </c:pt>
              </c:numCache>
            </c:numRef>
          </c:val>
          <c:extLst>
            <c:ext xmlns:c16="http://schemas.microsoft.com/office/drawing/2014/chart" uri="{C3380CC4-5D6E-409C-BE32-E72D297353CC}">
              <c16:uniqueId val="{00000020-A171-486E-A233-A03ABC65A7E3}"/>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{01BEBD4C-280D-4156-A962-EC0A0D664BF8}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A171-486E-A233-A03ABC65A7E3}"/>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{6243E658-D2FF-46F2-87CC-40FE8683257B}</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A171-486E-A233-A03ABC65A7E3}"/>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{03FF042E-7CD1-4704-8B42-FC6350836AF3}</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A171-486E-A233-A03ABC65A7E3}"/>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{AE2E5533-3C3D-44FC-B59B-ABB654F6F129}</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A171-486E-A233-A03ABC65A7E3}"/>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{0259739E-D723-4019-80BA-2120BCDCD712}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A171-486E-A233-A03ABC65A7E3}"/>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{B60369E7-B612-44CB-B253-A109E5A12946}</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A171-486E-A233-A03ABC65A7E3}"/>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{4A5120CD-15FB-4892-87A8-CF610B5B79A4}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A171-486E-A233-A03ABC65A7E3}"/>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{D87B6546-0C87-4D0E-BE68-174A756534D9}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A171-486E-A233-A03ABC65A7E3}"/>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{B5B8E95F-B410-468D-94A9-DE744C791EC3}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A171-486E-A233-A03ABC65A7E3}"/>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{2D5B5C76-DD17-484D-9C7E-4E269B3D13D0}</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A171-486E-A233-A03ABC65A7E3}"/>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{6EB4DF79-EA7D-4DF5-9DD3-F718AF6CDBCC}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A171-486E-A233-A03ABC65A7E3}"/>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{FD56D7E4-CF1B-473D-BE76-AF094815F3A3}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A171-486E-A233-A03ABC65A7E3}"/>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{A3D5BAC6-6AEC-4950-9E02-4D5F529A04EE}</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A171-486E-A233-A03ABC65A7E3}"/>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{00249398-3505-4254-B3E4-857AE8400C0A}</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A171-486E-A233-A03ABC65A7E3}"/>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{BF9D2631-429F-4C5B-83B0-D56A4DC94B80}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A171-486E-A233-A03ABC65A7E3}"/>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{50F0003A-5D00-46DA-BF8F-A2570D4746B4}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A171-486E-A233-A03ABC65A7E3}"/>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{5B09554A-E506-4B03-B26D-08B9EBBB5E3C}</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A171-486E-A233-A03ABC65A7E3}"/>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{FE5077D2-7C80-46C5-9202-44BC8C955328}</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A171-486E-A233-A03ABC65A7E3}"/>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{9E3EEA47-9A24-4C6E-B313-8D0C471FDCAA}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A171-486E-A233-A03ABC65A7E3}"/>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{124F6CA5-1E28-452D-AEC4-AEDE6EA45CBB}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A171-486E-A233-A03ABC65A7E3}"/>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{4DC0823B-592D-4DD5-AAAD-ACACF75D81F4}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A171-486E-A233-A03ABC65A7E3}"/>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{8E5C3DFE-0014-456D-9C70-E74E43632A8B}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A171-486E-A233-A03ABC65A7E3}"/>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{BCAD0087-7732-477D-9A62-4FF49F7151FD}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A171-486E-A233-A03ABC65A7E3}"/>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{AE1E8447-7FDD-4DA9-AEE8-BD8B8F70DF09}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A171-486E-A233-A03ABC65A7E3}"/>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{30DF542E-58F1-4A5B-995B-50CA0C4F8210}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A171-486E-A233-A03ABC65A7E3}"/>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{E2B8C916-A296-4F14-92A9-AFF211541910}</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A171-486E-A233-A03ABC65A7E3}"/>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{79514E94-730B-4B7D-8CD6-0F73E2496252}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A171-486E-A233-A03ABC65A7E3}"/>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{01FED7EA-C7A1-417C-A3C2-329FA62BA90B}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A171-486E-A233-A03ABC65A7E3}"/>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{93CE3A52-FA51-478E-9C98-8F4A99E9790D}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A171-486E-A233-A03ABC65A7E3}"/>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{F6809BE6-2200-484E-B3B8-A14B1BB0730B}</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A171-486E-A233-A03ABC65A7E3}"/>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{0F9AA347-74AD-4783-B519-C7D094BFB229}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A171-486E-A233-A03ABC65A7E3}"/>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{00FF6983-33BC-4D0B-A22D-54750640D369}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A171-486E-A233-A03ABC65A7E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171-486E-A233-A03ABC65A7E3}"/>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171-486E-A233-A03ABC65A7E3}"/>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{BC3EDEF2-0141-4C0D-A705-5EAD0E667369}</c15:txfldGUID>
                      <c15:f>Daten_Diagramme!$E$14</c15:f>
                      <c15:dlblFieldTableCache>
                        <c:ptCount val="1"/>
                        <c:pt idx="0">
                          <c:v>-1.1</c:v>
                        </c:pt>
                      </c15:dlblFieldTableCache>
                    </c15:dlblFTEntry>
                  </c15:dlblFieldTable>
                  <c15:showDataLabelsRange val="0"/>
                </c:ext>
                <c:ext xmlns:c16="http://schemas.microsoft.com/office/drawing/2014/chart" uri="{C3380CC4-5D6E-409C-BE32-E72D297353CC}">
                  <c16:uniqueId val="{00000000-066C-47D3-9BC4-8306EA4E4E28}"/>
                </c:ext>
              </c:extLst>
            </c:dLbl>
            <c:dLbl>
              <c:idx val="1"/>
              <c:tx>
                <c:strRef>
                  <c:f>Daten_Diagramme!$E$15</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{C9D980FC-5521-40E4-A71A-6BBE9CA4E1C8}</c15:txfldGUID>
                      <c15:f>Daten_Diagramme!$E$15</c15:f>
                      <c15:dlblFieldTableCache>
                        <c:ptCount val="1"/>
                        <c:pt idx="0">
                          <c:v>5.8</c:v>
                        </c:pt>
                      </c15:dlblFieldTableCache>
                    </c15:dlblFTEntry>
                  </c15:dlblFieldTable>
                  <c15:showDataLabelsRange val="0"/>
                </c:ext>
                <c:ext xmlns:c16="http://schemas.microsoft.com/office/drawing/2014/chart" uri="{C3380CC4-5D6E-409C-BE32-E72D297353CC}">
                  <c16:uniqueId val="{00000001-066C-47D3-9BC4-8306EA4E4E28}"/>
                </c:ext>
              </c:extLst>
            </c:dLbl>
            <c:dLbl>
              <c:idx val="2"/>
              <c:tx>
                <c:strRef>
                  <c:f>Daten_Diagramme!$E$16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{2BE87F2C-1A56-4CF6-BE03-7996797E6C06}</c15:txfldGUID>
                      <c15:f>Daten_Diagramme!$E$16</c15:f>
                      <c15:dlblFieldTableCache>
                        <c:ptCount val="1"/>
                        <c:pt idx="0">
                          <c:v>-1.1</c:v>
                        </c:pt>
                      </c15:dlblFieldTableCache>
                    </c15:dlblFTEntry>
                  </c15:dlblFieldTable>
                  <c15:showDataLabelsRange val="0"/>
                </c:ext>
                <c:ext xmlns:c16="http://schemas.microsoft.com/office/drawing/2014/chart" uri="{C3380CC4-5D6E-409C-BE32-E72D297353CC}">
                  <c16:uniqueId val="{00000002-066C-47D3-9BC4-8306EA4E4E28}"/>
                </c:ext>
              </c:extLst>
            </c:dLbl>
            <c:dLbl>
              <c:idx val="3"/>
              <c:tx>
                <c:strRef>
                  <c:f>Daten_Diagramme!$E$17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{1E493125-7DCB-4919-9A45-B17B376E6C31}</c15:txfldGUID>
                      <c15:f>Daten_Diagramme!$E$17</c15:f>
                      <c15:dlblFieldTableCache>
                        <c:ptCount val="1"/>
                        <c:pt idx="0">
                          <c:v>-2.9</c:v>
                        </c:pt>
                      </c15:dlblFieldTableCache>
                    </c15:dlblFTEntry>
                  </c15:dlblFieldTable>
                  <c15:showDataLabelsRange val="0"/>
                </c:ext>
                <c:ext xmlns:c16="http://schemas.microsoft.com/office/drawing/2014/chart" uri="{C3380CC4-5D6E-409C-BE32-E72D297353CC}">
                  <c16:uniqueId val="{00000003-066C-47D3-9BC4-8306EA4E4E28}"/>
                </c:ext>
              </c:extLst>
            </c:dLbl>
            <c:dLbl>
              <c:idx val="4"/>
              <c:tx>
                <c:strRef>
                  <c:f>Daten_Diagramme!$E$18</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{CE7AF826-23B7-423E-9F4F-5256334DB89E}</c15:txfldGUID>
                      <c15:f>Daten_Diagramme!$E$18</c15:f>
                      <c15:dlblFieldTableCache>
                        <c:ptCount val="1"/>
                        <c:pt idx="0">
                          <c:v>5.5</c:v>
                        </c:pt>
                      </c15:dlblFieldTableCache>
                    </c15:dlblFTEntry>
                  </c15:dlblFieldTable>
                  <c15:showDataLabelsRange val="0"/>
                </c:ext>
                <c:ext xmlns:c16="http://schemas.microsoft.com/office/drawing/2014/chart" uri="{C3380CC4-5D6E-409C-BE32-E72D297353CC}">
                  <c16:uniqueId val="{00000004-066C-47D3-9BC4-8306EA4E4E28}"/>
                </c:ext>
              </c:extLst>
            </c:dLbl>
            <c:dLbl>
              <c:idx val="5"/>
              <c:tx>
                <c:strRef>
                  <c:f>Daten_Diagramme!$E$19</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{79CAE57E-B1BC-49BC-B4B1-7B3848F1EB5F}</c15:txfldGUID>
                      <c15:f>Daten_Diagramme!$E$19</c15:f>
                      <c15:dlblFieldTableCache>
                        <c:ptCount val="1"/>
                        <c:pt idx="0">
                          <c:v>-9.6</c:v>
                        </c:pt>
                      </c15:dlblFieldTableCache>
                    </c15:dlblFTEntry>
                  </c15:dlblFieldTable>
                  <c15:showDataLabelsRange val="0"/>
                </c:ext>
                <c:ext xmlns:c16="http://schemas.microsoft.com/office/drawing/2014/chart" uri="{C3380CC4-5D6E-409C-BE32-E72D297353CC}">
                  <c16:uniqueId val="{00000005-066C-47D3-9BC4-8306EA4E4E28}"/>
                </c:ext>
              </c:extLst>
            </c:dLbl>
            <c:dLbl>
              <c:idx val="6"/>
              <c:tx>
                <c:strRef>
                  <c:f>Daten_Diagramme!$E$20</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{16284412-CBCA-429E-AAED-6AA3FA0B95FC}</c15:txfldGUID>
                      <c15:f>Daten_Diagramme!$E$20</c15:f>
                      <c15:dlblFieldTableCache>
                        <c:ptCount val="1"/>
                        <c:pt idx="0">
                          <c:v>-3.6</c:v>
                        </c:pt>
                      </c15:dlblFieldTableCache>
                    </c15:dlblFTEntry>
                  </c15:dlblFieldTable>
                  <c15:showDataLabelsRange val="0"/>
                </c:ext>
                <c:ext xmlns:c16="http://schemas.microsoft.com/office/drawing/2014/chart" uri="{C3380CC4-5D6E-409C-BE32-E72D297353CC}">
                  <c16:uniqueId val="{00000006-066C-47D3-9BC4-8306EA4E4E28}"/>
                </c:ext>
              </c:extLst>
            </c:dLbl>
            <c:dLbl>
              <c:idx val="7"/>
              <c:tx>
                <c:strRef>
                  <c:f>Daten_Diagramme!$E$21</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{0186452D-CEDA-4EAB-9CC2-CF0115C67E45}</c15:txfldGUID>
                      <c15:f>Daten_Diagramme!$E$21</c15:f>
                      <c15:dlblFieldTableCache>
                        <c:ptCount val="1"/>
                        <c:pt idx="0">
                          <c:v>7.5</c:v>
                        </c:pt>
                      </c15:dlblFieldTableCache>
                    </c15:dlblFTEntry>
                  </c15:dlblFieldTable>
                  <c15:showDataLabelsRange val="0"/>
                </c:ext>
                <c:ext xmlns:c16="http://schemas.microsoft.com/office/drawing/2014/chart" uri="{C3380CC4-5D6E-409C-BE32-E72D297353CC}">
                  <c16:uniqueId val="{00000007-066C-47D3-9BC4-8306EA4E4E28}"/>
                </c:ext>
              </c:extLst>
            </c:dLbl>
            <c:dLbl>
              <c:idx val="8"/>
              <c:tx>
                <c:strRef>
                  <c:f>Daten_Diagramme!$E$22</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{D5CF706F-2305-4CDB-B222-941347F4944F}</c15:txfldGUID>
                      <c15:f>Daten_Diagramme!$E$22</c15:f>
                      <c15:dlblFieldTableCache>
                        <c:ptCount val="1"/>
                        <c:pt idx="0">
                          <c:v>0.0</c:v>
                        </c:pt>
                      </c15:dlblFieldTableCache>
                    </c15:dlblFTEntry>
                  </c15:dlblFieldTable>
                  <c15:showDataLabelsRange val="0"/>
                </c:ext>
                <c:ext xmlns:c16="http://schemas.microsoft.com/office/drawing/2014/chart" uri="{C3380CC4-5D6E-409C-BE32-E72D297353CC}">
                  <c16:uniqueId val="{00000008-066C-47D3-9BC4-8306EA4E4E28}"/>
                </c:ext>
              </c:extLst>
            </c:dLbl>
            <c:dLbl>
              <c:idx val="9"/>
              <c:tx>
                <c:strRef>
                  <c:f>Daten_Diagramme!$E$23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{16BB447D-24AD-49C0-A0B9-19034E673A14}</c15:txfldGUID>
                      <c15:f>Daten_Diagramme!$E$23</c15:f>
                      <c15:dlblFieldTableCache>
                        <c:ptCount val="1"/>
                        <c:pt idx="0">
                          <c:v>0.7</c:v>
                        </c:pt>
                      </c15:dlblFieldTableCache>
                    </c15:dlblFTEntry>
                  </c15:dlblFieldTable>
                  <c15:showDataLabelsRange val="0"/>
                </c:ext>
                <c:ext xmlns:c16="http://schemas.microsoft.com/office/drawing/2014/chart" uri="{C3380CC4-5D6E-409C-BE32-E72D297353CC}">
                  <c16:uniqueId val="{00000009-066C-47D3-9BC4-8306EA4E4E28}"/>
                </c:ext>
              </c:extLst>
            </c:dLbl>
            <c:dLbl>
              <c:idx val="10"/>
              <c:tx>
                <c:strRef>
                  <c:f>Daten_Diagramme!$E$24</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{2EBC02A2-DB6D-4DB0-9673-4437CC820FE9}</c15:txfldGUID>
                      <c15:f>Daten_Diagramme!$E$24</c15:f>
                      <c15:dlblFieldTableCache>
                        <c:ptCount val="1"/>
                        <c:pt idx="0">
                          <c:v>-9.3</c:v>
                        </c:pt>
                      </c15:dlblFieldTableCache>
                    </c15:dlblFTEntry>
                  </c15:dlblFieldTable>
                  <c15:showDataLabelsRange val="0"/>
                </c:ext>
                <c:ext xmlns:c16="http://schemas.microsoft.com/office/drawing/2014/chart" uri="{C3380CC4-5D6E-409C-BE32-E72D297353CC}">
                  <c16:uniqueId val="{0000000A-066C-47D3-9BC4-8306EA4E4E28}"/>
                </c:ext>
              </c:extLst>
            </c:dLbl>
            <c:dLbl>
              <c:idx val="11"/>
              <c:tx>
                <c:strRef>
                  <c:f>Daten_Diagramme!$E$25</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{E162859A-7973-431A-A3FA-5C6018FC230F}</c15:txfldGUID>
                      <c15:f>Daten_Diagramme!$E$25</c15:f>
                      <c15:dlblFieldTableCache>
                        <c:ptCount val="1"/>
                        <c:pt idx="0">
                          <c:v>-10.8</c:v>
                        </c:pt>
                      </c15:dlblFieldTableCache>
                    </c15:dlblFTEntry>
                  </c15:dlblFieldTable>
                  <c15:showDataLabelsRange val="0"/>
                </c:ext>
                <c:ext xmlns:c16="http://schemas.microsoft.com/office/drawing/2014/chart" uri="{C3380CC4-5D6E-409C-BE32-E72D297353CC}">
                  <c16:uniqueId val="{0000000B-066C-47D3-9BC4-8306EA4E4E28}"/>
                </c:ext>
              </c:extLst>
            </c:dLbl>
            <c:dLbl>
              <c:idx val="12"/>
              <c:tx>
                <c:strRef>
                  <c:f>Daten_Diagramme!$E$26</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{FFC73404-55EF-414B-870E-08D7CABBC9B8}</c15:txfldGUID>
                      <c15:f>Daten_Diagramme!$E$26</c15:f>
                      <c15:dlblFieldTableCache>
                        <c:ptCount val="1"/>
                        <c:pt idx="0">
                          <c:v>-5.9</c:v>
                        </c:pt>
                      </c15:dlblFieldTableCache>
                    </c15:dlblFTEntry>
                  </c15:dlblFieldTable>
                  <c15:showDataLabelsRange val="0"/>
                </c:ext>
                <c:ext xmlns:c16="http://schemas.microsoft.com/office/drawing/2014/chart" uri="{C3380CC4-5D6E-409C-BE32-E72D297353CC}">
                  <c16:uniqueId val="{0000000C-066C-47D3-9BC4-8306EA4E4E28}"/>
                </c:ext>
              </c:extLst>
            </c:dLbl>
            <c:dLbl>
              <c:idx val="13"/>
              <c:tx>
                <c:strRef>
                  <c:f>Daten_Diagramme!$E$27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{0888A282-7313-4346-9EF9-2C5C75D387A8}</c15:txfldGUID>
                      <c15:f>Daten_Diagramme!$E$27</c15:f>
                      <c15:dlblFieldTableCache>
                        <c:ptCount val="1"/>
                        <c:pt idx="0">
                          <c:v>-0.4</c:v>
                        </c:pt>
                      </c15:dlblFieldTableCache>
                    </c15:dlblFTEntry>
                  </c15:dlblFieldTable>
                  <c15:showDataLabelsRange val="0"/>
                </c:ext>
                <c:ext xmlns:c16="http://schemas.microsoft.com/office/drawing/2014/chart" uri="{C3380CC4-5D6E-409C-BE32-E72D297353CC}">
                  <c16:uniqueId val="{0000000D-066C-47D3-9BC4-8306EA4E4E28}"/>
                </c:ext>
              </c:extLst>
            </c:dLbl>
            <c:dLbl>
              <c:idx val="14"/>
              <c:tx>
                <c:strRef>
                  <c:f>Daten_Diagramme!$E$28</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{476B1FE7-5B5E-402A-B614-10D19ACFBA2E}</c15:txfldGUID>
                      <c15:f>Daten_Diagramme!$E$28</c15:f>
                      <c15:dlblFieldTableCache>
                        <c:ptCount val="1"/>
                        <c:pt idx="0">
                          <c:v>2.3</c:v>
                        </c:pt>
                      </c15:dlblFieldTableCache>
                    </c15:dlblFTEntry>
                  </c15:dlblFieldTable>
                  <c15:showDataLabelsRange val="0"/>
                </c:ext>
                <c:ext xmlns:c16="http://schemas.microsoft.com/office/drawing/2014/chart" uri="{C3380CC4-5D6E-409C-BE32-E72D297353CC}">
                  <c16:uniqueId val="{0000000E-066C-47D3-9BC4-8306EA4E4E28}"/>
                </c:ext>
              </c:extLst>
            </c:dLbl>
            <c:dLbl>
              <c:idx val="15"/>
              <c:tx>
                <c:strRef>
                  <c:f>Daten_Diagramme!$E$29</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{7C4B1313-619D-4B5A-9760-CEC1459271F0}</c15:txfldGUID>
                      <c15:f>Daten_Diagramme!$E$29</c15:f>
                      <c15:dlblFieldTableCache>
                        <c:ptCount val="1"/>
                        <c:pt idx="0">
                          <c:v>-6.5</c:v>
                        </c:pt>
                      </c15:dlblFieldTableCache>
                    </c15:dlblFTEntry>
                  </c15:dlblFieldTable>
                  <c15:showDataLabelsRange val="0"/>
                </c:ext>
                <c:ext xmlns:c16="http://schemas.microsoft.com/office/drawing/2014/chart" uri="{C3380CC4-5D6E-409C-BE32-E72D297353CC}">
                  <c16:uniqueId val="{0000000F-066C-47D3-9BC4-8306EA4E4E28}"/>
                </c:ext>
              </c:extLst>
            </c:dLbl>
            <c:dLbl>
              <c:idx val="16"/>
              <c:tx>
                <c:strRef>
                  <c:f>Daten_Diagramme!$E$30</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{29B9952B-EA0F-46F6-8DCA-E310FA33EE25}</c15:txfldGUID>
                      <c15:f>Daten_Diagramme!$E$30</c15:f>
                      <c15:dlblFieldTableCache>
                        <c:ptCount val="1"/>
                        <c:pt idx="0">
                          <c:v>4.7</c:v>
                        </c:pt>
                      </c15:dlblFieldTableCache>
                    </c15:dlblFTEntry>
                  </c15:dlblFieldTable>
                  <c15:showDataLabelsRange val="0"/>
                </c:ext>
                <c:ext xmlns:c16="http://schemas.microsoft.com/office/drawing/2014/chart" uri="{C3380CC4-5D6E-409C-BE32-E72D297353CC}">
                  <c16:uniqueId val="{00000010-066C-47D3-9BC4-8306EA4E4E28}"/>
                </c:ext>
              </c:extLst>
            </c:dLbl>
            <c:dLbl>
              <c:idx val="17"/>
              <c:tx>
                <c:strRef>
                  <c:f>Daten_Diagramme!$E$31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{A1AA0F20-B026-47E9-9E1F-B722FF091F55}</c15:txfldGUID>
                      <c15:f>Daten_Diagramme!$E$31</c15:f>
                      <c15:dlblFieldTableCache>
                        <c:ptCount val="1"/>
                        <c:pt idx="0">
                          <c:v>-2.4</c:v>
                        </c:pt>
                      </c15:dlblFieldTableCache>
                    </c15:dlblFTEntry>
                  </c15:dlblFieldTable>
                  <c15:showDataLabelsRange val="0"/>
                </c:ext>
                <c:ext xmlns:c16="http://schemas.microsoft.com/office/drawing/2014/chart" uri="{C3380CC4-5D6E-409C-BE32-E72D297353CC}">
                  <c16:uniqueId val="{00000011-066C-47D3-9BC4-8306EA4E4E28}"/>
                </c:ext>
              </c:extLst>
            </c:dLbl>
            <c:dLbl>
              <c:idx val="18"/>
              <c:tx>
                <c:strRef>
                  <c:f>Daten_Diagramme!$E$32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{A821FAFF-6057-4F22-8FEF-D15F164E600E}</c15:txfldGUID>
                      <c15:f>Daten_Diagramme!$E$32</c15:f>
                      <c15:dlblFieldTableCache>
                        <c:ptCount val="1"/>
                        <c:pt idx="0">
                          <c:v>-0.5</c:v>
                        </c:pt>
                      </c15:dlblFieldTableCache>
                    </c15:dlblFTEntry>
                  </c15:dlblFieldTable>
                  <c15:showDataLabelsRange val="0"/>
                </c:ext>
                <c:ext xmlns:c16="http://schemas.microsoft.com/office/drawing/2014/chart" uri="{C3380CC4-5D6E-409C-BE32-E72D297353CC}">
                  <c16:uniqueId val="{00000012-066C-47D3-9BC4-8306EA4E4E28}"/>
                </c:ext>
              </c:extLst>
            </c:dLbl>
            <c:dLbl>
              <c:idx val="19"/>
              <c:tx>
                <c:strRef>
                  <c:f>Daten_Diagramme!$E$33</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{6B7E0F27-2451-49A5-BE14-F84CBD00AD10}</c15:txfldGUID>
                      <c15:f>Daten_Diagramme!$E$33</c15:f>
                      <c15:dlblFieldTableCache>
                        <c:ptCount val="1"/>
                        <c:pt idx="0">
                          <c:v>3.5</c:v>
                        </c:pt>
                      </c15:dlblFieldTableCache>
                    </c15:dlblFTEntry>
                  </c15:dlblFieldTable>
                  <c15:showDataLabelsRange val="0"/>
                </c:ext>
                <c:ext xmlns:c16="http://schemas.microsoft.com/office/drawing/2014/chart" uri="{C3380CC4-5D6E-409C-BE32-E72D297353CC}">
                  <c16:uniqueId val="{00000013-066C-47D3-9BC4-8306EA4E4E28}"/>
                </c:ext>
              </c:extLst>
            </c:dLbl>
            <c:dLbl>
              <c:idx val="20"/>
              <c:tx>
                <c:strRef>
                  <c:f>Daten_Diagramme!$E$34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{D5938D68-5196-406B-998F-BBCB2B98ECFA}</c15:txfldGUID>
                      <c15:f>Daten_Diagramme!$E$34</c15:f>
                      <c15:dlblFieldTableCache>
                        <c:ptCount val="1"/>
                        <c:pt idx="0">
                          <c:v>-2.4</c:v>
                        </c:pt>
                      </c15:dlblFieldTableCache>
                    </c15:dlblFTEntry>
                  </c15:dlblFieldTable>
                  <c15:showDataLabelsRange val="0"/>
                </c:ext>
                <c:ext xmlns:c16="http://schemas.microsoft.com/office/drawing/2014/chart" uri="{C3380CC4-5D6E-409C-BE32-E72D297353CC}">
                  <c16:uniqueId val="{00000014-066C-47D3-9BC4-8306EA4E4E28}"/>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{669D5FF5-9979-4E5F-9F2F-933BBF4856FC}</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066C-47D3-9BC4-8306EA4E4E2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{5C2B9691-78CA-43E8-A892-03803766795E}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066C-47D3-9BC4-8306EA4E4E28}"/>
                </c:ext>
              </c:extLst>
            </c:dLbl>
            <c:dLbl>
              <c:idx val="23"/>
              <c:tx>
                <c:strRef>
                  <c:f>Daten_Diagramme!$E$37</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{5901C7D8-C142-4A14-A3AF-D422D9F36681}</c15:txfldGUID>
                      <c15:f>Daten_Diagramme!$E$37</c15:f>
                      <c15:dlblFieldTableCache>
                        <c:ptCount val="1"/>
                        <c:pt idx="0">
                          <c:v>5.8</c:v>
                        </c:pt>
                      </c15:dlblFieldTableCache>
                    </c15:dlblFTEntry>
                  </c15:dlblFieldTable>
                  <c15:showDataLabelsRange val="0"/>
                </c:ext>
                <c:ext xmlns:c16="http://schemas.microsoft.com/office/drawing/2014/chart" uri="{C3380CC4-5D6E-409C-BE32-E72D297353CC}">
                  <c16:uniqueId val="{00000017-066C-47D3-9BC4-8306EA4E4E28}"/>
                </c:ext>
              </c:extLst>
            </c:dLbl>
            <c:dLbl>
              <c:idx val="24"/>
              <c:tx>
                <c:strRef>
                  <c:f>Daten_Diagramme!$E$38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{3C2E8830-93F2-4341-916A-AC0BEC009076}</c15:txfldGUID>
                      <c15:f>Daten_Diagramme!$E$38</c15:f>
                      <c15:dlblFieldTableCache>
                        <c:ptCount val="1"/>
                        <c:pt idx="0">
                          <c:v>0.3</c:v>
                        </c:pt>
                      </c15:dlblFieldTableCache>
                    </c15:dlblFTEntry>
                  </c15:dlblFieldTable>
                  <c15:showDataLabelsRange val="0"/>
                </c:ext>
                <c:ext xmlns:c16="http://schemas.microsoft.com/office/drawing/2014/chart" uri="{C3380CC4-5D6E-409C-BE32-E72D297353CC}">
                  <c16:uniqueId val="{00000018-066C-47D3-9BC4-8306EA4E4E28}"/>
                </c:ext>
              </c:extLst>
            </c:dLbl>
            <c:dLbl>
              <c:idx val="25"/>
              <c:tx>
                <c:strRef>
                  <c:f>Daten_Diagramme!$E$39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{0310DE4F-1234-4DBF-85C8-327454BD4B98}</c15:txfldGUID>
                      <c15:f>Daten_Diagramme!$E$39</c15:f>
                      <c15:dlblFieldTableCache>
                        <c:ptCount val="1"/>
                        <c:pt idx="0">
                          <c:v>-1.5</c:v>
                        </c:pt>
                      </c15:dlblFieldTableCache>
                    </c15:dlblFTEntry>
                  </c15:dlblFieldTable>
                  <c15:showDataLabelsRange val="0"/>
                </c:ext>
                <c:ext xmlns:c16="http://schemas.microsoft.com/office/drawing/2014/chart" uri="{C3380CC4-5D6E-409C-BE32-E72D297353CC}">
                  <c16:uniqueId val="{00000019-066C-47D3-9BC4-8306EA4E4E2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{B2800F13-42A9-4EA3-8731-77AF91756B14}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066C-47D3-9BC4-8306EA4E4E2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{74D2A25C-56D1-4EF0-B21B-EFB84A9DC0AB}</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066C-47D3-9BC4-8306EA4E4E2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{F7F6744B-2C1B-48FA-9457-F0126B4AA028}</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066C-47D3-9BC4-8306EA4E4E2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{15F5BBAE-7CF4-40B1-B394-E4745E6949C9}</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066C-47D3-9BC4-8306EA4E4E2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{8DD39CC4-9F52-4393-BE3C-B149B156392B}</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066C-47D3-9BC4-8306EA4E4E28}"/>
                </c:ext>
              </c:extLst>
            </c:dLbl>
            <c:dLbl>
              <c:idx val="31"/>
              <c:tx>
                <c:strRef>
                  <c:f>Daten_Diagramme!$E$45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{A25AE397-0074-4C69-984D-CCC117DF0586}</c15:txfldGUID>
                      <c15:f>Daten_Diagramme!$E$45</c15:f>
                      <c15:dlblFieldTableCache>
                        <c:ptCount val="1"/>
                        <c:pt idx="0">
                          <c:v>-1.5</c:v>
                        </c:pt>
                      </c15:dlblFieldTableCache>
                    </c15:dlblFTEntry>
                  </c15:dlblFieldTable>
                  <c15:showDataLabelsRange val="0"/>
                </c:ext>
                <c:ext xmlns:c16="http://schemas.microsoft.com/office/drawing/2014/chart" uri="{C3380CC4-5D6E-409C-BE32-E72D297353CC}">
                  <c16:uniqueId val="{0000001F-066C-47D3-9BC4-8306EA4E4E2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-1.0586911930126381</c:v>
                </c:pt>
                <c:pt idx="1">
                  <c:v>5.8139534883720927</c:v>
                </c:pt>
                <c:pt idx="2">
                  <c:v>-1.0810810810810811</c:v>
                </c:pt>
                <c:pt idx="3">
                  <c:v>-2.862882973380211</c:v>
                </c:pt>
                <c:pt idx="4">
                  <c:v>5.5057618437900127</c:v>
                </c:pt>
                <c:pt idx="5">
                  <c:v>-9.615384615384615</c:v>
                </c:pt>
                <c:pt idx="6">
                  <c:v>-3.6496350364963503</c:v>
                </c:pt>
                <c:pt idx="7">
                  <c:v>7.5</c:v>
                </c:pt>
                <c:pt idx="8">
                  <c:v>0</c:v>
                </c:pt>
                <c:pt idx="9">
                  <c:v>0.70588235294117652</c:v>
                </c:pt>
                <c:pt idx="10">
                  <c:v>-9.318063508589276</c:v>
                </c:pt>
                <c:pt idx="11">
                  <c:v>-10.76923076923077</c:v>
                </c:pt>
                <c:pt idx="12">
                  <c:v>-5.9259259259259256</c:v>
                </c:pt>
                <c:pt idx="13">
                  <c:v>-0.38759689922480622</c:v>
                </c:pt>
                <c:pt idx="14">
                  <c:v>2.2620169651272386</c:v>
                </c:pt>
                <c:pt idx="15">
                  <c:v>-6.4516129032258061</c:v>
                </c:pt>
                <c:pt idx="16">
                  <c:v>4.7422680412371134</c:v>
                </c:pt>
                <c:pt idx="17">
                  <c:v>-2.4038461538461537</c:v>
                </c:pt>
                <c:pt idx="18">
                  <c:v>-0.46641791044776121</c:v>
                </c:pt>
                <c:pt idx="19">
                  <c:v>3.459119496855346</c:v>
                </c:pt>
                <c:pt idx="20">
                  <c:v>-2.3551877784850412</c:v>
                </c:pt>
                <c:pt idx="21">
                  <c:v>0</c:v>
                </c:pt>
                <c:pt idx="23">
                  <c:v>5.8139534883720927</c:v>
                </c:pt>
                <c:pt idx="24">
                  <c:v>0.32299741602067183</c:v>
                </c:pt>
                <c:pt idx="25">
                  <c:v>-1.5196285352469396</c:v>
                </c:pt>
              </c:numCache>
            </c:numRef>
          </c:val>
          <c:extLst>
            <c:ext xmlns:c16="http://schemas.microsoft.com/office/drawing/2014/chart" uri="{C3380CC4-5D6E-409C-BE32-E72D297353CC}">
              <c16:uniqueId val="{00000020-066C-47D3-9BC4-8306EA4E4E2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{0B1C7414-0954-4BC4-8713-94C83F6CDDB8}</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066C-47D3-9BC4-8306EA4E4E2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{06BEE54A-041A-49B2-8EA9-B59DDE14595C}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066C-47D3-9BC4-8306EA4E4E2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{24F8D178-6FCC-4ABB-93F3-83C002702C30}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066C-47D3-9BC4-8306EA4E4E2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{0FE42237-D688-44DA-A573-4E09A48E7A7F}</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066C-47D3-9BC4-8306EA4E4E2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{069EEBFC-E057-4B33-8ED0-AE745FFDD305}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066C-47D3-9BC4-8306EA4E4E2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{1536A844-6682-4169-B063-6E489C7A769E}</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066C-47D3-9BC4-8306EA4E4E2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{F278C49C-91DB-43E7-AEEA-38DA340D469A}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066C-47D3-9BC4-8306EA4E4E2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{64AF695F-B148-4537-BF88-280B1583AF72}</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066C-47D3-9BC4-8306EA4E4E2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{4955A461-BFF9-4C05-BB50-1D6B9A5F0A37}</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066C-47D3-9BC4-8306EA4E4E2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{16DC2CED-C7D0-4ED4-851C-A2C3648CEB8D}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066C-47D3-9BC4-8306EA4E4E2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{9BA9BE2C-7310-4995-A4E0-B1BE9B077995}</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066C-47D3-9BC4-8306EA4E4E2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{62709C52-5876-4E1F-A609-DDB7074B7623}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066C-47D3-9BC4-8306EA4E4E2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{E1804EC2-0185-4F31-A23D-12945ED915BD}</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066C-47D3-9BC4-8306EA4E4E2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{184D2B0A-1C55-4F6A-A367-03A8FE84AB77}</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066C-47D3-9BC4-8306EA4E4E2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{4B69B748-E711-4060-8800-A987140C885C}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066C-47D3-9BC4-8306EA4E4E28}"/>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{E0BDE56D-9083-4A83-91BD-2E230D3BEE60}</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066C-47D3-9BC4-8306EA4E4E2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{99E2CFFA-CEA4-46F9-9A56-6C1027A288A9}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066C-47D3-9BC4-8306EA4E4E2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{B5771D3C-064A-4A1A-ACA2-FC9D51F46C16}</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066C-47D3-9BC4-8306EA4E4E2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{FAEF1C26-AC8B-428E-862B-DC64642884A6}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066C-47D3-9BC4-8306EA4E4E2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{BB4E0B02-A9F8-4351-A303-CFCB44DF0144}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066C-47D3-9BC4-8306EA4E4E2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{BAA4341E-2389-4763-956E-DF16CE646060}</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066C-47D3-9BC4-8306EA4E4E2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{A2A7B3DB-D38F-4F82-9988-855D9305AABB}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066C-47D3-9BC4-8306EA4E4E2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{1FC1F0E1-B426-44CA-8AFE-792638CE9DF0}</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066C-47D3-9BC4-8306EA4E4E2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{F4F15F48-BAB8-4A4D-95D8-F744BD397F53}</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066C-47D3-9BC4-8306EA4E4E2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{391C0D10-1ECD-4EFD-BCEA-4AC163054CD4}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066C-47D3-9BC4-8306EA4E4E2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{E6B0B7F3-D05B-4B1F-8F1B-2D39EF098931}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066C-47D3-9BC4-8306EA4E4E2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{2B8A6C7F-4C7A-4304-BDFB-4333C51A1AF3}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066C-47D3-9BC4-8306EA4E4E2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{726B2399-BF35-4323-B22F-AA7324D62686}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066C-47D3-9BC4-8306EA4E4E2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{0656C470-5BC3-4E5C-905B-AB8945F73A43}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066C-47D3-9BC4-8306EA4E4E2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{F2E40534-831F-4E6B-80A4-5385596CE6DB}</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066C-47D3-9BC4-8306EA4E4E2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{7F0E1ACE-04DF-4DC4-B977-6F0B0E90D0D5}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066C-47D3-9BC4-8306EA4E4E2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{32D38B69-FA3B-40A6-9FD5-23590038AD81}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066C-47D3-9BC4-8306EA4E4E2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066C-47D3-9BC4-8306EA4E4E2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066C-47D3-9BC4-8306EA4E4E2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{25F497C5-26DC-4274-B7E6-8D38C1D1A2B5}</c15:txfldGUID>
                      <c15:f>Diagramm!$I$46</c15:f>
                      <c15:dlblFieldTableCache>
                        <c:ptCount val="1"/>
                      </c15:dlblFieldTableCache>
                    </c15:dlblFTEntry>
                  </c15:dlblFieldTable>
                  <c15:showDataLabelsRange val="0"/>
                </c:ext>
                <c:ext xmlns:c16="http://schemas.microsoft.com/office/drawing/2014/chart" uri="{C3380CC4-5D6E-409C-BE32-E72D297353CC}">
                  <c16:uniqueId val="{00000000-9714-408E-89D8-39F9E9EAF337}"/>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{E5A7C522-F572-426D-8657-F170798C1566}</c15:txfldGUID>
                      <c15:f>Diagramm!$I$47</c15:f>
                      <c15:dlblFieldTableCache>
                        <c:ptCount val="1"/>
                      </c15:dlblFieldTableCache>
                    </c15:dlblFTEntry>
                  </c15:dlblFieldTable>
                  <c15:showDataLabelsRange val="0"/>
                </c:ext>
                <c:ext xmlns:c16="http://schemas.microsoft.com/office/drawing/2014/chart" uri="{C3380CC4-5D6E-409C-BE32-E72D297353CC}">
                  <c16:uniqueId val="{00000001-9714-408E-89D8-39F9E9EAF337}"/>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{4437B9B0-4DAD-4C5C-A1F3-C777F2979B95}</c15:txfldGUID>
                      <c15:f>Diagramm!$I$48</c15:f>
                      <c15:dlblFieldTableCache>
                        <c:ptCount val="1"/>
                      </c15:dlblFieldTableCache>
                    </c15:dlblFTEntry>
                  </c15:dlblFieldTable>
                  <c15:showDataLabelsRange val="0"/>
                </c:ext>
                <c:ext xmlns:c16="http://schemas.microsoft.com/office/drawing/2014/chart" uri="{C3380CC4-5D6E-409C-BE32-E72D297353CC}">
                  <c16:uniqueId val="{00000002-9714-408E-89D8-39F9E9EAF337}"/>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{94EBD78F-3DDD-4C12-AA9E-C6AD34A78DF0}</c15:txfldGUID>
                      <c15:f>Diagramm!$I$49</c15:f>
                      <c15:dlblFieldTableCache>
                        <c:ptCount val="1"/>
                      </c15:dlblFieldTableCache>
                    </c15:dlblFTEntry>
                  </c15:dlblFieldTable>
                  <c15:showDataLabelsRange val="0"/>
                </c:ext>
                <c:ext xmlns:c16="http://schemas.microsoft.com/office/drawing/2014/chart" uri="{C3380CC4-5D6E-409C-BE32-E72D297353CC}">
                  <c16:uniqueId val="{00000003-9714-408E-89D8-39F9E9EAF337}"/>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{8C25ACBC-240A-4E6C-BE20-FFD49D001176}</c15:txfldGUID>
                      <c15:f>Diagramm!$I$50</c15:f>
                      <c15:dlblFieldTableCache>
                        <c:ptCount val="1"/>
                      </c15:dlblFieldTableCache>
                    </c15:dlblFTEntry>
                  </c15:dlblFieldTable>
                  <c15:showDataLabelsRange val="0"/>
                </c:ext>
                <c:ext xmlns:c16="http://schemas.microsoft.com/office/drawing/2014/chart" uri="{C3380CC4-5D6E-409C-BE32-E72D297353CC}">
                  <c16:uniqueId val="{00000004-9714-408E-89D8-39F9E9EAF337}"/>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{018B8D6C-F7B0-4002-B91F-D01CB6D7D3F0}</c15:txfldGUID>
                      <c15:f>Diagramm!$I$51</c15:f>
                      <c15:dlblFieldTableCache>
                        <c:ptCount val="1"/>
                      </c15:dlblFieldTableCache>
                    </c15:dlblFTEntry>
                  </c15:dlblFieldTable>
                  <c15:showDataLabelsRange val="0"/>
                </c:ext>
                <c:ext xmlns:c16="http://schemas.microsoft.com/office/drawing/2014/chart" uri="{C3380CC4-5D6E-409C-BE32-E72D297353CC}">
                  <c16:uniqueId val="{00000005-9714-408E-89D8-39F9E9EAF337}"/>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{86A8E354-775B-4BA8-B4C8-7D716A2384DF}</c15:txfldGUID>
                      <c15:f>Diagramm!$I$52</c15:f>
                      <c15:dlblFieldTableCache>
                        <c:ptCount val="1"/>
                      </c15:dlblFieldTableCache>
                    </c15:dlblFTEntry>
                  </c15:dlblFieldTable>
                  <c15:showDataLabelsRange val="0"/>
                </c:ext>
                <c:ext xmlns:c16="http://schemas.microsoft.com/office/drawing/2014/chart" uri="{C3380CC4-5D6E-409C-BE32-E72D297353CC}">
                  <c16:uniqueId val="{00000006-9714-408E-89D8-39F9E9EAF337}"/>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{81EAB494-4005-4673-BA9C-D841AD69515F}</c15:txfldGUID>
                      <c15:f>Diagramm!$I$53</c15:f>
                      <c15:dlblFieldTableCache>
                        <c:ptCount val="1"/>
                      </c15:dlblFieldTableCache>
                    </c15:dlblFTEntry>
                  </c15:dlblFieldTable>
                  <c15:showDataLabelsRange val="0"/>
                </c:ext>
                <c:ext xmlns:c16="http://schemas.microsoft.com/office/drawing/2014/chart" uri="{C3380CC4-5D6E-409C-BE32-E72D297353CC}">
                  <c16:uniqueId val="{00000007-9714-408E-89D8-39F9E9EAF337}"/>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{7AA568B7-5C2A-4347-A242-F59C68D45ACB}</c15:txfldGUID>
                      <c15:f>Diagramm!$I$54</c15:f>
                      <c15:dlblFieldTableCache>
                        <c:ptCount val="1"/>
                      </c15:dlblFieldTableCache>
                    </c15:dlblFTEntry>
                  </c15:dlblFieldTable>
                  <c15:showDataLabelsRange val="0"/>
                </c:ext>
                <c:ext xmlns:c16="http://schemas.microsoft.com/office/drawing/2014/chart" uri="{C3380CC4-5D6E-409C-BE32-E72D297353CC}">
                  <c16:uniqueId val="{00000008-9714-408E-89D8-39F9E9EAF337}"/>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{F131505A-D81C-487B-92CE-C1D1D05B2D73}</c15:txfldGUID>
                      <c15:f>Diagramm!$I$55</c15:f>
                      <c15:dlblFieldTableCache>
                        <c:ptCount val="1"/>
                      </c15:dlblFieldTableCache>
                    </c15:dlblFTEntry>
                  </c15:dlblFieldTable>
                  <c15:showDataLabelsRange val="0"/>
                </c:ext>
                <c:ext xmlns:c16="http://schemas.microsoft.com/office/drawing/2014/chart" uri="{C3380CC4-5D6E-409C-BE32-E72D297353CC}">
                  <c16:uniqueId val="{00000009-9714-408E-89D8-39F9E9EAF337}"/>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{FE3D1A6F-3B03-44AE-BE97-CE8931D4CE57}</c15:txfldGUID>
                      <c15:f>Diagramm!$I$56</c15:f>
                      <c15:dlblFieldTableCache>
                        <c:ptCount val="1"/>
                      </c15:dlblFieldTableCache>
                    </c15:dlblFTEntry>
                  </c15:dlblFieldTable>
                  <c15:showDataLabelsRange val="0"/>
                </c:ext>
                <c:ext xmlns:c16="http://schemas.microsoft.com/office/drawing/2014/chart" uri="{C3380CC4-5D6E-409C-BE32-E72D297353CC}">
                  <c16:uniqueId val="{0000000A-9714-408E-89D8-39F9E9EAF337}"/>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{2B7F2644-F7A5-4590-9128-10366B91A16A}</c15:txfldGUID>
                      <c15:f>Diagramm!$I$57</c15:f>
                      <c15:dlblFieldTableCache>
                        <c:ptCount val="1"/>
                      </c15:dlblFieldTableCache>
                    </c15:dlblFTEntry>
                  </c15:dlblFieldTable>
                  <c15:showDataLabelsRange val="0"/>
                </c:ext>
                <c:ext xmlns:c16="http://schemas.microsoft.com/office/drawing/2014/chart" uri="{C3380CC4-5D6E-409C-BE32-E72D297353CC}">
                  <c16:uniqueId val="{0000000B-9714-408E-89D8-39F9E9EAF337}"/>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{E97D3937-DCB8-4B7A-93BA-8D23907AB7BD}</c15:txfldGUID>
                      <c15:f>Diagramm!$I$58</c15:f>
                      <c15:dlblFieldTableCache>
                        <c:ptCount val="1"/>
                      </c15:dlblFieldTableCache>
                    </c15:dlblFTEntry>
                  </c15:dlblFieldTable>
                  <c15:showDataLabelsRange val="0"/>
                </c:ext>
                <c:ext xmlns:c16="http://schemas.microsoft.com/office/drawing/2014/chart" uri="{C3380CC4-5D6E-409C-BE32-E72D297353CC}">
                  <c16:uniqueId val="{0000000C-9714-408E-89D8-39F9E9EAF337}"/>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{3893470E-2B67-40CB-930D-2E6CE6B32134}</c15:txfldGUID>
                      <c15:f>Diagramm!$I$59</c15:f>
                      <c15:dlblFieldTableCache>
                        <c:ptCount val="1"/>
                      </c15:dlblFieldTableCache>
                    </c15:dlblFTEntry>
                  </c15:dlblFieldTable>
                  <c15:showDataLabelsRange val="0"/>
                </c:ext>
                <c:ext xmlns:c16="http://schemas.microsoft.com/office/drawing/2014/chart" uri="{C3380CC4-5D6E-409C-BE32-E72D297353CC}">
                  <c16:uniqueId val="{0000000D-9714-408E-89D8-39F9E9EAF337}"/>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{5E110048-E04B-45B6-A0D3-63C8904C42F2}</c15:txfldGUID>
                      <c15:f>Diagramm!$I$60</c15:f>
                      <c15:dlblFieldTableCache>
                        <c:ptCount val="1"/>
                      </c15:dlblFieldTableCache>
                    </c15:dlblFTEntry>
                  </c15:dlblFieldTable>
                  <c15:showDataLabelsRange val="0"/>
                </c:ext>
                <c:ext xmlns:c16="http://schemas.microsoft.com/office/drawing/2014/chart" uri="{C3380CC4-5D6E-409C-BE32-E72D297353CC}">
                  <c16:uniqueId val="{0000000E-9714-408E-89D8-39F9E9EAF337}"/>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{BE42BF62-56C9-47B2-9130-59CC3FC3C278}</c15:txfldGUID>
                      <c15:f>Diagramm!$I$61</c15:f>
                      <c15:dlblFieldTableCache>
                        <c:ptCount val="1"/>
                      </c15:dlblFieldTableCache>
                    </c15:dlblFTEntry>
                  </c15:dlblFieldTable>
                  <c15:showDataLabelsRange val="0"/>
                </c:ext>
                <c:ext xmlns:c16="http://schemas.microsoft.com/office/drawing/2014/chart" uri="{C3380CC4-5D6E-409C-BE32-E72D297353CC}">
                  <c16:uniqueId val="{0000000F-9714-408E-89D8-39F9E9EAF337}"/>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{4D8B6CAF-6D91-4DB5-9CAA-463736DBF2E4}</c15:txfldGUID>
                      <c15:f>Diagramm!$I$62</c15:f>
                      <c15:dlblFieldTableCache>
                        <c:ptCount val="1"/>
                      </c15:dlblFieldTableCache>
                    </c15:dlblFTEntry>
                  </c15:dlblFieldTable>
                  <c15:showDataLabelsRange val="0"/>
                </c:ext>
                <c:ext xmlns:c16="http://schemas.microsoft.com/office/drawing/2014/chart" uri="{C3380CC4-5D6E-409C-BE32-E72D297353CC}">
                  <c16:uniqueId val="{00000010-9714-408E-89D8-39F9E9EAF337}"/>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{FB967EC3-ADC9-4A94-A57D-AE829592C9C6}</c15:txfldGUID>
                      <c15:f>Diagramm!$I$63</c15:f>
                      <c15:dlblFieldTableCache>
                        <c:ptCount val="1"/>
                      </c15:dlblFieldTableCache>
                    </c15:dlblFTEntry>
                  </c15:dlblFieldTable>
                  <c15:showDataLabelsRange val="0"/>
                </c:ext>
                <c:ext xmlns:c16="http://schemas.microsoft.com/office/drawing/2014/chart" uri="{C3380CC4-5D6E-409C-BE32-E72D297353CC}">
                  <c16:uniqueId val="{00000011-9714-408E-89D8-39F9E9EAF337}"/>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{F124C67C-D995-4499-843D-C77ED72D33A9}</c15:txfldGUID>
                      <c15:f>Diagramm!$I$64</c15:f>
                      <c15:dlblFieldTableCache>
                        <c:ptCount val="1"/>
                      </c15:dlblFieldTableCache>
                    </c15:dlblFTEntry>
                  </c15:dlblFieldTable>
                  <c15:showDataLabelsRange val="0"/>
                </c:ext>
                <c:ext xmlns:c16="http://schemas.microsoft.com/office/drawing/2014/chart" uri="{C3380CC4-5D6E-409C-BE32-E72D297353CC}">
                  <c16:uniqueId val="{00000012-9714-408E-89D8-39F9E9EAF337}"/>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{6083FCD1-4489-401E-B514-FA3EF7F0010B}</c15:txfldGUID>
                      <c15:f>Diagramm!$I$65</c15:f>
                      <c15:dlblFieldTableCache>
                        <c:ptCount val="1"/>
                      </c15:dlblFieldTableCache>
                    </c15:dlblFTEntry>
                  </c15:dlblFieldTable>
                  <c15:showDataLabelsRange val="0"/>
                </c:ext>
                <c:ext xmlns:c16="http://schemas.microsoft.com/office/drawing/2014/chart" uri="{C3380CC4-5D6E-409C-BE32-E72D297353CC}">
                  <c16:uniqueId val="{00000013-9714-408E-89D8-39F9E9EAF337}"/>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{8FED666E-36A3-4C42-A98A-6FF64F93BA41}</c15:txfldGUID>
                      <c15:f>Diagramm!$I$66</c15:f>
                      <c15:dlblFieldTableCache>
                        <c:ptCount val="1"/>
                      </c15:dlblFieldTableCache>
                    </c15:dlblFTEntry>
                  </c15:dlblFieldTable>
                  <c15:showDataLabelsRange val="0"/>
                </c:ext>
                <c:ext xmlns:c16="http://schemas.microsoft.com/office/drawing/2014/chart" uri="{C3380CC4-5D6E-409C-BE32-E72D297353CC}">
                  <c16:uniqueId val="{00000014-9714-408E-89D8-39F9E9EAF337}"/>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{88967A9D-F442-4817-B2D2-BED6D2FBA4ED}</c15:txfldGUID>
                      <c15:f>Diagramm!$I$67</c15:f>
                      <c15:dlblFieldTableCache>
                        <c:ptCount val="1"/>
                      </c15:dlblFieldTableCache>
                    </c15:dlblFTEntry>
                  </c15:dlblFieldTable>
                  <c15:showDataLabelsRange val="0"/>
                </c:ext>
                <c:ext xmlns:c16="http://schemas.microsoft.com/office/drawing/2014/chart" uri="{C3380CC4-5D6E-409C-BE32-E72D297353CC}">
                  <c16:uniqueId val="{00000015-9714-408E-89D8-39F9E9EAF33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714-408E-89D8-39F9E9EAF337}"/>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{F1945B7C-41C8-4813-AD97-816E858F6F18}</c15:txfldGUID>
                      <c15:f>Diagramm!$K$46</c15:f>
                      <c15:dlblFieldTableCache>
                        <c:ptCount val="1"/>
                      </c15:dlblFieldTableCache>
                    </c15:dlblFTEntry>
                  </c15:dlblFieldTable>
                  <c15:showDataLabelsRange val="0"/>
                </c:ext>
                <c:ext xmlns:c16="http://schemas.microsoft.com/office/drawing/2014/chart" uri="{C3380CC4-5D6E-409C-BE32-E72D297353CC}">
                  <c16:uniqueId val="{00000017-9714-408E-89D8-39F9E9EAF337}"/>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{3E1CA383-5567-49AD-BC57-06E87131D234}</c15:txfldGUID>
                      <c15:f>Diagramm!$K$47</c15:f>
                      <c15:dlblFieldTableCache>
                        <c:ptCount val="1"/>
                      </c15:dlblFieldTableCache>
                    </c15:dlblFTEntry>
                  </c15:dlblFieldTable>
                  <c15:showDataLabelsRange val="0"/>
                </c:ext>
                <c:ext xmlns:c16="http://schemas.microsoft.com/office/drawing/2014/chart" uri="{C3380CC4-5D6E-409C-BE32-E72D297353CC}">
                  <c16:uniqueId val="{00000018-9714-408E-89D8-39F9E9EAF337}"/>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{51608FA2-35FF-4AE5-80F7-709738F67D6D}</c15:txfldGUID>
                      <c15:f>Diagramm!$K$48</c15:f>
                      <c15:dlblFieldTableCache>
                        <c:ptCount val="1"/>
                      </c15:dlblFieldTableCache>
                    </c15:dlblFTEntry>
                  </c15:dlblFieldTable>
                  <c15:showDataLabelsRange val="0"/>
                </c:ext>
                <c:ext xmlns:c16="http://schemas.microsoft.com/office/drawing/2014/chart" uri="{C3380CC4-5D6E-409C-BE32-E72D297353CC}">
                  <c16:uniqueId val="{00000019-9714-408E-89D8-39F9E9EAF337}"/>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{F8EC2D19-8F74-4291-9058-F3686591D079}</c15:txfldGUID>
                      <c15:f>Diagramm!$K$49</c15:f>
                      <c15:dlblFieldTableCache>
                        <c:ptCount val="1"/>
                      </c15:dlblFieldTableCache>
                    </c15:dlblFTEntry>
                  </c15:dlblFieldTable>
                  <c15:showDataLabelsRange val="0"/>
                </c:ext>
                <c:ext xmlns:c16="http://schemas.microsoft.com/office/drawing/2014/chart" uri="{C3380CC4-5D6E-409C-BE32-E72D297353CC}">
                  <c16:uniqueId val="{0000001A-9714-408E-89D8-39F9E9EAF337}"/>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{81F4952D-D816-425C-98AC-E22AB46060DF}</c15:txfldGUID>
                      <c15:f>Diagramm!$K$50</c15:f>
                      <c15:dlblFieldTableCache>
                        <c:ptCount val="1"/>
                      </c15:dlblFieldTableCache>
                    </c15:dlblFTEntry>
                  </c15:dlblFieldTable>
                  <c15:showDataLabelsRange val="0"/>
                </c:ext>
                <c:ext xmlns:c16="http://schemas.microsoft.com/office/drawing/2014/chart" uri="{C3380CC4-5D6E-409C-BE32-E72D297353CC}">
                  <c16:uniqueId val="{0000001B-9714-408E-89D8-39F9E9EAF337}"/>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{DFEDD4CA-4CFF-4DB4-9984-FA8CBFF96D26}</c15:txfldGUID>
                      <c15:f>Diagramm!$K$51</c15:f>
                      <c15:dlblFieldTableCache>
                        <c:ptCount val="1"/>
                      </c15:dlblFieldTableCache>
                    </c15:dlblFTEntry>
                  </c15:dlblFieldTable>
                  <c15:showDataLabelsRange val="0"/>
                </c:ext>
                <c:ext xmlns:c16="http://schemas.microsoft.com/office/drawing/2014/chart" uri="{C3380CC4-5D6E-409C-BE32-E72D297353CC}">
                  <c16:uniqueId val="{0000001C-9714-408E-89D8-39F9E9EAF337}"/>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{8F0097EE-5F2B-482B-8EEB-4D0E8453B4C4}</c15:txfldGUID>
                      <c15:f>Diagramm!$K$52</c15:f>
                      <c15:dlblFieldTableCache>
                        <c:ptCount val="1"/>
                      </c15:dlblFieldTableCache>
                    </c15:dlblFTEntry>
                  </c15:dlblFieldTable>
                  <c15:showDataLabelsRange val="0"/>
                </c:ext>
                <c:ext xmlns:c16="http://schemas.microsoft.com/office/drawing/2014/chart" uri="{C3380CC4-5D6E-409C-BE32-E72D297353CC}">
                  <c16:uniqueId val="{0000001D-9714-408E-89D8-39F9E9EAF337}"/>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{C62A4521-2ACE-4BAF-9979-D2F4FC0CD9CF}</c15:txfldGUID>
                      <c15:f>Diagramm!$K$53</c15:f>
                      <c15:dlblFieldTableCache>
                        <c:ptCount val="1"/>
                      </c15:dlblFieldTableCache>
                    </c15:dlblFTEntry>
                  </c15:dlblFieldTable>
                  <c15:showDataLabelsRange val="0"/>
                </c:ext>
                <c:ext xmlns:c16="http://schemas.microsoft.com/office/drawing/2014/chart" uri="{C3380CC4-5D6E-409C-BE32-E72D297353CC}">
                  <c16:uniqueId val="{0000001E-9714-408E-89D8-39F9E9EAF337}"/>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{E78978E6-4ACD-4388-9428-50F8F0EE0D91}</c15:txfldGUID>
                      <c15:f>Diagramm!$K$54</c15:f>
                      <c15:dlblFieldTableCache>
                        <c:ptCount val="1"/>
                      </c15:dlblFieldTableCache>
                    </c15:dlblFTEntry>
                  </c15:dlblFieldTable>
                  <c15:showDataLabelsRange val="0"/>
                </c:ext>
                <c:ext xmlns:c16="http://schemas.microsoft.com/office/drawing/2014/chart" uri="{C3380CC4-5D6E-409C-BE32-E72D297353CC}">
                  <c16:uniqueId val="{0000001F-9714-408E-89D8-39F9E9EAF337}"/>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{7ECFC3FD-132A-493A-9337-50CA66750008}</c15:txfldGUID>
                      <c15:f>Diagramm!$K$55</c15:f>
                      <c15:dlblFieldTableCache>
                        <c:ptCount val="1"/>
                      </c15:dlblFieldTableCache>
                    </c15:dlblFTEntry>
                  </c15:dlblFieldTable>
                  <c15:showDataLabelsRange val="0"/>
                </c:ext>
                <c:ext xmlns:c16="http://schemas.microsoft.com/office/drawing/2014/chart" uri="{C3380CC4-5D6E-409C-BE32-E72D297353CC}">
                  <c16:uniqueId val="{00000020-9714-408E-89D8-39F9E9EAF337}"/>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{954EF965-9776-408F-82ED-E3E0275A1AA2}</c15:txfldGUID>
                      <c15:f>Diagramm!$K$56</c15:f>
                      <c15:dlblFieldTableCache>
                        <c:ptCount val="1"/>
                      </c15:dlblFieldTableCache>
                    </c15:dlblFTEntry>
                  </c15:dlblFieldTable>
                  <c15:showDataLabelsRange val="0"/>
                </c:ext>
                <c:ext xmlns:c16="http://schemas.microsoft.com/office/drawing/2014/chart" uri="{C3380CC4-5D6E-409C-BE32-E72D297353CC}">
                  <c16:uniqueId val="{00000021-9714-408E-89D8-39F9E9EAF337}"/>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{8C45534B-92F4-4DFB-813A-0E1917BF474F}</c15:txfldGUID>
                      <c15:f>Diagramm!$K$57</c15:f>
                      <c15:dlblFieldTableCache>
                        <c:ptCount val="1"/>
                      </c15:dlblFieldTableCache>
                    </c15:dlblFTEntry>
                  </c15:dlblFieldTable>
                  <c15:showDataLabelsRange val="0"/>
                </c:ext>
                <c:ext xmlns:c16="http://schemas.microsoft.com/office/drawing/2014/chart" uri="{C3380CC4-5D6E-409C-BE32-E72D297353CC}">
                  <c16:uniqueId val="{00000022-9714-408E-89D8-39F9E9EAF337}"/>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{12A1E7C4-11DD-4849-AA9C-4BB80D5C508D}</c15:txfldGUID>
                      <c15:f>Diagramm!$K$58</c15:f>
                      <c15:dlblFieldTableCache>
                        <c:ptCount val="1"/>
                      </c15:dlblFieldTableCache>
                    </c15:dlblFTEntry>
                  </c15:dlblFieldTable>
                  <c15:showDataLabelsRange val="0"/>
                </c:ext>
                <c:ext xmlns:c16="http://schemas.microsoft.com/office/drawing/2014/chart" uri="{C3380CC4-5D6E-409C-BE32-E72D297353CC}">
                  <c16:uniqueId val="{00000023-9714-408E-89D8-39F9E9EAF337}"/>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{C46FCA52-97E9-4588-8B01-0097F41DE4C3}</c15:txfldGUID>
                      <c15:f>Diagramm!$K$59</c15:f>
                      <c15:dlblFieldTableCache>
                        <c:ptCount val="1"/>
                      </c15:dlblFieldTableCache>
                    </c15:dlblFTEntry>
                  </c15:dlblFieldTable>
                  <c15:showDataLabelsRange val="0"/>
                </c:ext>
                <c:ext xmlns:c16="http://schemas.microsoft.com/office/drawing/2014/chart" uri="{C3380CC4-5D6E-409C-BE32-E72D297353CC}">
                  <c16:uniqueId val="{00000024-9714-408E-89D8-39F9E9EAF337}"/>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{6F2424E0-4D94-4C78-835C-66747BF5A203}</c15:txfldGUID>
                      <c15:f>Diagramm!$K$60</c15:f>
                      <c15:dlblFieldTableCache>
                        <c:ptCount val="1"/>
                      </c15:dlblFieldTableCache>
                    </c15:dlblFTEntry>
                  </c15:dlblFieldTable>
                  <c15:showDataLabelsRange val="0"/>
                </c:ext>
                <c:ext xmlns:c16="http://schemas.microsoft.com/office/drawing/2014/chart" uri="{C3380CC4-5D6E-409C-BE32-E72D297353CC}">
                  <c16:uniqueId val="{00000025-9714-408E-89D8-39F9E9EAF337}"/>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{034854F6-7BD3-4984-BBB2-DDFFE3A5A913}</c15:txfldGUID>
                      <c15:f>Diagramm!$K$61</c15:f>
                      <c15:dlblFieldTableCache>
                        <c:ptCount val="1"/>
                      </c15:dlblFieldTableCache>
                    </c15:dlblFTEntry>
                  </c15:dlblFieldTable>
                  <c15:showDataLabelsRange val="0"/>
                </c:ext>
                <c:ext xmlns:c16="http://schemas.microsoft.com/office/drawing/2014/chart" uri="{C3380CC4-5D6E-409C-BE32-E72D297353CC}">
                  <c16:uniqueId val="{00000026-9714-408E-89D8-39F9E9EAF337}"/>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{AE818F4A-FEB6-4E1A-8457-7572B590664A}</c15:txfldGUID>
                      <c15:f>Diagramm!$K$62</c15:f>
                      <c15:dlblFieldTableCache>
                        <c:ptCount val="1"/>
                      </c15:dlblFieldTableCache>
                    </c15:dlblFTEntry>
                  </c15:dlblFieldTable>
                  <c15:showDataLabelsRange val="0"/>
                </c:ext>
                <c:ext xmlns:c16="http://schemas.microsoft.com/office/drawing/2014/chart" uri="{C3380CC4-5D6E-409C-BE32-E72D297353CC}">
                  <c16:uniqueId val="{00000027-9714-408E-89D8-39F9E9EAF337}"/>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{832C2777-D842-4398-8DDB-9D94BF590E95}</c15:txfldGUID>
                      <c15:f>Diagramm!$K$63</c15:f>
                      <c15:dlblFieldTableCache>
                        <c:ptCount val="1"/>
                      </c15:dlblFieldTableCache>
                    </c15:dlblFTEntry>
                  </c15:dlblFieldTable>
                  <c15:showDataLabelsRange val="0"/>
                </c:ext>
                <c:ext xmlns:c16="http://schemas.microsoft.com/office/drawing/2014/chart" uri="{C3380CC4-5D6E-409C-BE32-E72D297353CC}">
                  <c16:uniqueId val="{00000028-9714-408E-89D8-39F9E9EAF337}"/>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{000D4CB6-25CC-4C1E-A6C0-3363E250D401}</c15:txfldGUID>
                      <c15:f>Diagramm!$K$64</c15:f>
                      <c15:dlblFieldTableCache>
                        <c:ptCount val="1"/>
                      </c15:dlblFieldTableCache>
                    </c15:dlblFTEntry>
                  </c15:dlblFieldTable>
                  <c15:showDataLabelsRange val="0"/>
                </c:ext>
                <c:ext xmlns:c16="http://schemas.microsoft.com/office/drawing/2014/chart" uri="{C3380CC4-5D6E-409C-BE32-E72D297353CC}">
                  <c16:uniqueId val="{00000029-9714-408E-89D8-39F9E9EAF337}"/>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{A7657120-D689-4BD5-BB0D-ACE403EDD3C1}</c15:txfldGUID>
                      <c15:f>Diagramm!$K$65</c15:f>
                      <c15:dlblFieldTableCache>
                        <c:ptCount val="1"/>
                      </c15:dlblFieldTableCache>
                    </c15:dlblFTEntry>
                  </c15:dlblFieldTable>
                  <c15:showDataLabelsRange val="0"/>
                </c:ext>
                <c:ext xmlns:c16="http://schemas.microsoft.com/office/drawing/2014/chart" uri="{C3380CC4-5D6E-409C-BE32-E72D297353CC}">
                  <c16:uniqueId val="{0000002A-9714-408E-89D8-39F9E9EAF337}"/>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{DA57BF0B-838E-4A8A-8CD9-E96BE70522D0}</c15:txfldGUID>
                      <c15:f>Diagramm!$K$66</c15:f>
                      <c15:dlblFieldTableCache>
                        <c:ptCount val="1"/>
                      </c15:dlblFieldTableCache>
                    </c15:dlblFTEntry>
                  </c15:dlblFieldTable>
                  <c15:showDataLabelsRange val="0"/>
                </c:ext>
                <c:ext xmlns:c16="http://schemas.microsoft.com/office/drawing/2014/chart" uri="{C3380CC4-5D6E-409C-BE32-E72D297353CC}">
                  <c16:uniqueId val="{0000002B-9714-408E-89D8-39F9E9EAF337}"/>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{23FCB393-A97E-41AF-9D3C-E02B1D24F275}</c15:txfldGUID>
                      <c15:f>Diagramm!$K$67</c15:f>
                      <c15:dlblFieldTableCache>
                        <c:ptCount val="1"/>
                      </c15:dlblFieldTableCache>
                    </c15:dlblFTEntry>
                  </c15:dlblFieldTable>
                  <c15:showDataLabelsRange val="0"/>
                </c:ext>
                <c:ext xmlns:c16="http://schemas.microsoft.com/office/drawing/2014/chart" uri="{C3380CC4-5D6E-409C-BE32-E72D297353CC}">
                  <c16:uniqueId val="{0000002C-9714-408E-89D8-39F9E9EAF33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714-408E-89D8-39F9E9EAF337}"/>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{DB8B48A4-762B-41E5-9C44-ED733DCD2DCB}</c15:txfldGUID>
                      <c15:f>Diagramm!$J$46</c15:f>
                      <c15:dlblFieldTableCache>
                        <c:ptCount val="1"/>
                      </c15:dlblFieldTableCache>
                    </c15:dlblFTEntry>
                  </c15:dlblFieldTable>
                  <c15:showDataLabelsRange val="0"/>
                </c:ext>
                <c:ext xmlns:c16="http://schemas.microsoft.com/office/drawing/2014/chart" uri="{C3380CC4-5D6E-409C-BE32-E72D297353CC}">
                  <c16:uniqueId val="{0000002E-9714-408E-89D8-39F9E9EAF337}"/>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{733E711F-23C9-40EF-9FA8-E668D48A4A96}</c15:txfldGUID>
                      <c15:f>Diagramm!$J$47</c15:f>
                      <c15:dlblFieldTableCache>
                        <c:ptCount val="1"/>
                      </c15:dlblFieldTableCache>
                    </c15:dlblFTEntry>
                  </c15:dlblFieldTable>
                  <c15:showDataLabelsRange val="0"/>
                </c:ext>
                <c:ext xmlns:c16="http://schemas.microsoft.com/office/drawing/2014/chart" uri="{C3380CC4-5D6E-409C-BE32-E72D297353CC}">
                  <c16:uniqueId val="{0000002F-9714-408E-89D8-39F9E9EAF337}"/>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{FD21EA35-FCE7-46E8-AB3C-6D0E03998D22}</c15:txfldGUID>
                      <c15:f>Diagramm!$J$48</c15:f>
                      <c15:dlblFieldTableCache>
                        <c:ptCount val="1"/>
                      </c15:dlblFieldTableCache>
                    </c15:dlblFTEntry>
                  </c15:dlblFieldTable>
                  <c15:showDataLabelsRange val="0"/>
                </c:ext>
                <c:ext xmlns:c16="http://schemas.microsoft.com/office/drawing/2014/chart" uri="{C3380CC4-5D6E-409C-BE32-E72D297353CC}">
                  <c16:uniqueId val="{00000030-9714-408E-89D8-39F9E9EAF337}"/>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{C9B67CB8-E559-4E8A-BDA5-5653A5B8C60A}</c15:txfldGUID>
                      <c15:f>Diagramm!$J$49</c15:f>
                      <c15:dlblFieldTableCache>
                        <c:ptCount val="1"/>
                      </c15:dlblFieldTableCache>
                    </c15:dlblFTEntry>
                  </c15:dlblFieldTable>
                  <c15:showDataLabelsRange val="0"/>
                </c:ext>
                <c:ext xmlns:c16="http://schemas.microsoft.com/office/drawing/2014/chart" uri="{C3380CC4-5D6E-409C-BE32-E72D297353CC}">
                  <c16:uniqueId val="{00000031-9714-408E-89D8-39F9E9EAF337}"/>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{4E845A0E-0999-4994-99A1-A1551456BF34}</c15:txfldGUID>
                      <c15:f>Diagramm!$J$50</c15:f>
                      <c15:dlblFieldTableCache>
                        <c:ptCount val="1"/>
                      </c15:dlblFieldTableCache>
                    </c15:dlblFTEntry>
                  </c15:dlblFieldTable>
                  <c15:showDataLabelsRange val="0"/>
                </c:ext>
                <c:ext xmlns:c16="http://schemas.microsoft.com/office/drawing/2014/chart" uri="{C3380CC4-5D6E-409C-BE32-E72D297353CC}">
                  <c16:uniqueId val="{00000032-9714-408E-89D8-39F9E9EAF337}"/>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{C0677783-BD92-46A9-BC7B-756863508B42}</c15:txfldGUID>
                      <c15:f>Diagramm!$J$51</c15:f>
                      <c15:dlblFieldTableCache>
                        <c:ptCount val="1"/>
                      </c15:dlblFieldTableCache>
                    </c15:dlblFTEntry>
                  </c15:dlblFieldTable>
                  <c15:showDataLabelsRange val="0"/>
                </c:ext>
                <c:ext xmlns:c16="http://schemas.microsoft.com/office/drawing/2014/chart" uri="{C3380CC4-5D6E-409C-BE32-E72D297353CC}">
                  <c16:uniqueId val="{00000033-9714-408E-89D8-39F9E9EAF337}"/>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{0E48D674-C0D4-4803-84AF-FA8F4562781B}</c15:txfldGUID>
                      <c15:f>Diagramm!$J$52</c15:f>
                      <c15:dlblFieldTableCache>
                        <c:ptCount val="1"/>
                      </c15:dlblFieldTableCache>
                    </c15:dlblFTEntry>
                  </c15:dlblFieldTable>
                  <c15:showDataLabelsRange val="0"/>
                </c:ext>
                <c:ext xmlns:c16="http://schemas.microsoft.com/office/drawing/2014/chart" uri="{C3380CC4-5D6E-409C-BE32-E72D297353CC}">
                  <c16:uniqueId val="{00000034-9714-408E-89D8-39F9E9EAF337}"/>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{11CCAE2E-BB05-4B7A-9AD3-38E1E8616646}</c15:txfldGUID>
                      <c15:f>Diagramm!$J$53</c15:f>
                      <c15:dlblFieldTableCache>
                        <c:ptCount val="1"/>
                      </c15:dlblFieldTableCache>
                    </c15:dlblFTEntry>
                  </c15:dlblFieldTable>
                  <c15:showDataLabelsRange val="0"/>
                </c:ext>
                <c:ext xmlns:c16="http://schemas.microsoft.com/office/drawing/2014/chart" uri="{C3380CC4-5D6E-409C-BE32-E72D297353CC}">
                  <c16:uniqueId val="{00000035-9714-408E-89D8-39F9E9EAF337}"/>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{C3A1DBEF-0826-400A-A45A-1BC3EE6570AF}</c15:txfldGUID>
                      <c15:f>Diagramm!$J$54</c15:f>
                      <c15:dlblFieldTableCache>
                        <c:ptCount val="1"/>
                      </c15:dlblFieldTableCache>
                    </c15:dlblFTEntry>
                  </c15:dlblFieldTable>
                  <c15:showDataLabelsRange val="0"/>
                </c:ext>
                <c:ext xmlns:c16="http://schemas.microsoft.com/office/drawing/2014/chart" uri="{C3380CC4-5D6E-409C-BE32-E72D297353CC}">
                  <c16:uniqueId val="{00000036-9714-408E-89D8-39F9E9EAF337}"/>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{9D6FC183-2184-462C-8CA9-779404E45F4B}</c15:txfldGUID>
                      <c15:f>Diagramm!$J$55</c15:f>
                      <c15:dlblFieldTableCache>
                        <c:ptCount val="1"/>
                      </c15:dlblFieldTableCache>
                    </c15:dlblFTEntry>
                  </c15:dlblFieldTable>
                  <c15:showDataLabelsRange val="0"/>
                </c:ext>
                <c:ext xmlns:c16="http://schemas.microsoft.com/office/drawing/2014/chart" uri="{C3380CC4-5D6E-409C-BE32-E72D297353CC}">
                  <c16:uniqueId val="{00000037-9714-408E-89D8-39F9E9EAF337}"/>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{0E65768A-1890-4125-9896-0AAF0AF8584C}</c15:txfldGUID>
                      <c15:f>Diagramm!$J$56</c15:f>
                      <c15:dlblFieldTableCache>
                        <c:ptCount val="1"/>
                      </c15:dlblFieldTableCache>
                    </c15:dlblFTEntry>
                  </c15:dlblFieldTable>
                  <c15:showDataLabelsRange val="0"/>
                </c:ext>
                <c:ext xmlns:c16="http://schemas.microsoft.com/office/drawing/2014/chart" uri="{C3380CC4-5D6E-409C-BE32-E72D297353CC}">
                  <c16:uniqueId val="{00000038-9714-408E-89D8-39F9E9EAF337}"/>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{5FB18F3A-D8AA-4BE3-9D20-B713F6A4037F}</c15:txfldGUID>
                      <c15:f>Diagramm!$J$57</c15:f>
                      <c15:dlblFieldTableCache>
                        <c:ptCount val="1"/>
                      </c15:dlblFieldTableCache>
                    </c15:dlblFTEntry>
                  </c15:dlblFieldTable>
                  <c15:showDataLabelsRange val="0"/>
                </c:ext>
                <c:ext xmlns:c16="http://schemas.microsoft.com/office/drawing/2014/chart" uri="{C3380CC4-5D6E-409C-BE32-E72D297353CC}">
                  <c16:uniqueId val="{00000039-9714-408E-89D8-39F9E9EAF337}"/>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{4DD3985B-404F-452B-9470-23640F530B5E}</c15:txfldGUID>
                      <c15:f>Diagramm!$J$58</c15:f>
                      <c15:dlblFieldTableCache>
                        <c:ptCount val="1"/>
                      </c15:dlblFieldTableCache>
                    </c15:dlblFTEntry>
                  </c15:dlblFieldTable>
                  <c15:showDataLabelsRange val="0"/>
                </c:ext>
                <c:ext xmlns:c16="http://schemas.microsoft.com/office/drawing/2014/chart" uri="{C3380CC4-5D6E-409C-BE32-E72D297353CC}">
                  <c16:uniqueId val="{0000003A-9714-408E-89D8-39F9E9EAF337}"/>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{0BACB24A-46C4-49EA-A5F6-6CA66C2129A6}</c15:txfldGUID>
                      <c15:f>Diagramm!$J$59</c15:f>
                      <c15:dlblFieldTableCache>
                        <c:ptCount val="1"/>
                      </c15:dlblFieldTableCache>
                    </c15:dlblFTEntry>
                  </c15:dlblFieldTable>
                  <c15:showDataLabelsRange val="0"/>
                </c:ext>
                <c:ext xmlns:c16="http://schemas.microsoft.com/office/drawing/2014/chart" uri="{C3380CC4-5D6E-409C-BE32-E72D297353CC}">
                  <c16:uniqueId val="{0000003B-9714-408E-89D8-39F9E9EAF337}"/>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{B11E92FC-EB1E-4612-86FB-4215D09BA5A9}</c15:txfldGUID>
                      <c15:f>Diagramm!$J$60</c15:f>
                      <c15:dlblFieldTableCache>
                        <c:ptCount val="1"/>
                      </c15:dlblFieldTableCache>
                    </c15:dlblFTEntry>
                  </c15:dlblFieldTable>
                  <c15:showDataLabelsRange val="0"/>
                </c:ext>
                <c:ext xmlns:c16="http://schemas.microsoft.com/office/drawing/2014/chart" uri="{C3380CC4-5D6E-409C-BE32-E72D297353CC}">
                  <c16:uniqueId val="{0000003C-9714-408E-89D8-39F9E9EAF337}"/>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{4001DADC-5896-4048-B688-FC9D33C7EFF8}</c15:txfldGUID>
                      <c15:f>Diagramm!$J$61</c15:f>
                      <c15:dlblFieldTableCache>
                        <c:ptCount val="1"/>
                      </c15:dlblFieldTableCache>
                    </c15:dlblFTEntry>
                  </c15:dlblFieldTable>
                  <c15:showDataLabelsRange val="0"/>
                </c:ext>
                <c:ext xmlns:c16="http://schemas.microsoft.com/office/drawing/2014/chart" uri="{C3380CC4-5D6E-409C-BE32-E72D297353CC}">
                  <c16:uniqueId val="{0000003D-9714-408E-89D8-39F9E9EAF337}"/>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{61340F82-549E-4570-A090-1C6A0D901FCF}</c15:txfldGUID>
                      <c15:f>Diagramm!$J$62</c15:f>
                      <c15:dlblFieldTableCache>
                        <c:ptCount val="1"/>
                      </c15:dlblFieldTableCache>
                    </c15:dlblFTEntry>
                  </c15:dlblFieldTable>
                  <c15:showDataLabelsRange val="0"/>
                </c:ext>
                <c:ext xmlns:c16="http://schemas.microsoft.com/office/drawing/2014/chart" uri="{C3380CC4-5D6E-409C-BE32-E72D297353CC}">
                  <c16:uniqueId val="{0000003E-9714-408E-89D8-39F9E9EAF337}"/>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{8EB1B546-CF9D-457E-912F-DED0D2D09551}</c15:txfldGUID>
                      <c15:f>Diagramm!$J$63</c15:f>
                      <c15:dlblFieldTableCache>
                        <c:ptCount val="1"/>
                      </c15:dlblFieldTableCache>
                    </c15:dlblFTEntry>
                  </c15:dlblFieldTable>
                  <c15:showDataLabelsRange val="0"/>
                </c:ext>
                <c:ext xmlns:c16="http://schemas.microsoft.com/office/drawing/2014/chart" uri="{C3380CC4-5D6E-409C-BE32-E72D297353CC}">
                  <c16:uniqueId val="{0000003F-9714-408E-89D8-39F9E9EAF337}"/>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{9E07C812-4701-4BD7-B2A3-A5AE7EEA1BF5}</c15:txfldGUID>
                      <c15:f>Diagramm!$J$64</c15:f>
                      <c15:dlblFieldTableCache>
                        <c:ptCount val="1"/>
                      </c15:dlblFieldTableCache>
                    </c15:dlblFTEntry>
                  </c15:dlblFieldTable>
                  <c15:showDataLabelsRange val="0"/>
                </c:ext>
                <c:ext xmlns:c16="http://schemas.microsoft.com/office/drawing/2014/chart" uri="{C3380CC4-5D6E-409C-BE32-E72D297353CC}">
                  <c16:uniqueId val="{00000040-9714-408E-89D8-39F9E9EAF337}"/>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{F2DA064D-F0DC-482D-A977-30DD0060E5C3}</c15:txfldGUID>
                      <c15:f>Diagramm!$J$65</c15:f>
                      <c15:dlblFieldTableCache>
                        <c:ptCount val="1"/>
                      </c15:dlblFieldTableCache>
                    </c15:dlblFTEntry>
                  </c15:dlblFieldTable>
                  <c15:showDataLabelsRange val="0"/>
                </c:ext>
                <c:ext xmlns:c16="http://schemas.microsoft.com/office/drawing/2014/chart" uri="{C3380CC4-5D6E-409C-BE32-E72D297353CC}">
                  <c16:uniqueId val="{00000041-9714-408E-89D8-39F9E9EAF337}"/>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{5A6D55C0-5418-479A-B47D-7D5A8D8DF6CC}</c15:txfldGUID>
                      <c15:f>Diagramm!$J$66</c15:f>
                      <c15:dlblFieldTableCache>
                        <c:ptCount val="1"/>
                      </c15:dlblFieldTableCache>
                    </c15:dlblFTEntry>
                  </c15:dlblFieldTable>
                  <c15:showDataLabelsRange val="0"/>
                </c:ext>
                <c:ext xmlns:c16="http://schemas.microsoft.com/office/drawing/2014/chart" uri="{C3380CC4-5D6E-409C-BE32-E72D297353CC}">
                  <c16:uniqueId val="{00000042-9714-408E-89D8-39F9E9EAF337}"/>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{7465FC5E-7559-4771-AA5C-F226F5EBED1D}</c15:txfldGUID>
                      <c15:f>Diagramm!$J$67</c15:f>
                      <c15:dlblFieldTableCache>
                        <c:ptCount val="1"/>
                      </c15:dlblFieldTableCache>
                    </c15:dlblFTEntry>
                  </c15:dlblFieldTable>
                  <c15:showDataLabelsRange val="0"/>
                </c:ext>
                <c:ext xmlns:c16="http://schemas.microsoft.com/office/drawing/2014/chart" uri="{C3380CC4-5D6E-409C-BE32-E72D297353CC}">
                  <c16:uniqueId val="{00000043-9714-408E-89D8-39F9E9EAF33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714-408E-89D8-39F9E9EAF337}"/>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6F7-4E74-9D89-326444ADBFC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F7-4E74-9D89-326444ADBFC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6F7-4E74-9D89-326444ADBFC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6F7-4E74-9D89-326444ADBFC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6F7-4E74-9D89-326444ADBFC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6F7-4E74-9D89-326444ADBFC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6F7-4E74-9D89-326444ADBFC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6F7-4E74-9D89-326444ADBFC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6F7-4E74-9D89-326444ADBFC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6F7-4E74-9D89-326444ADBFC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6F7-4E74-9D89-326444ADBFC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6F7-4E74-9D89-326444ADBFC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6F7-4E74-9D89-326444ADBFC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6F7-4E74-9D89-326444ADBFC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6F7-4E74-9D89-326444ADBFC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F7-4E74-9D89-326444ADBFC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6F7-4E74-9D89-326444ADBFC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F7-4E74-9D89-326444ADBFC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6F7-4E74-9D89-326444ADBFC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6F7-4E74-9D89-326444ADBFC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6F7-4E74-9D89-326444ADBFC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6F7-4E74-9D89-326444ADBFC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6F7-4E74-9D89-326444ADBFC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6F7-4E74-9D89-326444ADBFC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6F7-4E74-9D89-326444ADBFC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6F7-4E74-9D89-326444ADBFC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6F7-4E74-9D89-326444ADBFC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6F7-4E74-9D89-326444ADBFC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6F7-4E74-9D89-326444ADBFC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6F7-4E74-9D89-326444ADBFC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6F7-4E74-9D89-326444ADBFC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6F7-4E74-9D89-326444ADBFC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6F7-4E74-9D89-326444ADBFC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6F7-4E74-9D89-326444ADBFC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6F7-4E74-9D89-326444ADBFC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6F7-4E74-9D89-326444ADBFC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6F7-4E74-9D89-326444ADBFC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6F7-4E74-9D89-326444ADBFC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6F7-4E74-9D89-326444ADBFC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6F7-4E74-9D89-326444ADBFC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6F7-4E74-9D89-326444ADBFC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6F7-4E74-9D89-326444ADBFC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6F7-4E74-9D89-326444ADBFC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6F7-4E74-9D89-326444ADBFC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6F7-4E74-9D89-326444ADBFC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6F7-4E74-9D89-326444ADBFC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86F7-4E74-9D89-326444ADBFC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86F7-4E74-9D89-326444ADBFC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6F7-4E74-9D89-326444ADBFC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6F7-4E74-9D89-326444ADBFC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6F7-4E74-9D89-326444ADBFC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86F7-4E74-9D89-326444ADBFC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86F7-4E74-9D89-326444ADBFC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86F7-4E74-9D89-326444ADBFC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86F7-4E74-9D89-326444ADBFC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86F7-4E74-9D89-326444ADBFC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86F7-4E74-9D89-326444ADBFC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86F7-4E74-9D89-326444ADBFC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86F7-4E74-9D89-326444ADBFC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86F7-4E74-9D89-326444ADBFC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86F7-4E74-9D89-326444ADBFC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86F7-4E74-9D89-326444ADBFC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86F7-4E74-9D89-326444ADBFC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86F7-4E74-9D89-326444ADBFC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86F7-4E74-9D89-326444ADBFC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86F7-4E74-9D89-326444ADBFC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86F7-4E74-9D89-326444ADBFC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86F7-4E74-9D89-326444ADBFC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6F7-4E74-9D89-326444ADBFC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100.88437755221094</c:v>
                </c:pt>
                <c:pt idx="2">
                  <c:v>102.24711235561779</c:v>
                </c:pt>
                <c:pt idx="3">
                  <c:v>101.54941080387351</c:v>
                </c:pt>
                <c:pt idx="4">
                  <c:v>101.79908995449773</c:v>
                </c:pt>
                <c:pt idx="5">
                  <c:v>102.27744720569363</c:v>
                </c:pt>
                <c:pt idx="6">
                  <c:v>103.74985415937464</c:v>
                </c:pt>
                <c:pt idx="7">
                  <c:v>103.74985415937464</c:v>
                </c:pt>
                <c:pt idx="8">
                  <c:v>103.29716485824292</c:v>
                </c:pt>
                <c:pt idx="9">
                  <c:v>103.73118655932797</c:v>
                </c:pt>
                <c:pt idx="10">
                  <c:v>105.87562711468908</c:v>
                </c:pt>
                <c:pt idx="11">
                  <c:v>105.76362151440905</c:v>
                </c:pt>
                <c:pt idx="12">
                  <c:v>106.4963248162408</c:v>
                </c:pt>
                <c:pt idx="13">
                  <c:v>107.30836541827091</c:v>
                </c:pt>
                <c:pt idx="14">
                  <c:v>109.11912262279782</c:v>
                </c:pt>
                <c:pt idx="15">
                  <c:v>108.98378252245946</c:v>
                </c:pt>
                <c:pt idx="16">
                  <c:v>109.39213627348035</c:v>
                </c:pt>
                <c:pt idx="17">
                  <c:v>110.28584762571462</c:v>
                </c:pt>
                <c:pt idx="18">
                  <c:v>112.44895578112239</c:v>
                </c:pt>
                <c:pt idx="19">
                  <c:v>112.43728853109323</c:v>
                </c:pt>
                <c:pt idx="20">
                  <c:v>112.52829308132073</c:v>
                </c:pt>
                <c:pt idx="21">
                  <c:v>112.72196943180492</c:v>
                </c:pt>
                <c:pt idx="22">
                  <c:v>114.25971298564927</c:v>
                </c:pt>
                <c:pt idx="23">
                  <c:v>113.86069303465175</c:v>
                </c:pt>
                <c:pt idx="24">
                  <c:v>113.52234278380587</c:v>
                </c:pt>
              </c:numCache>
            </c:numRef>
          </c:val>
          <c:smooth val="0"/>
          <c:extLst>
            <c:ext xmlns:c16="http://schemas.microsoft.com/office/drawing/2014/chart" uri="{C3380CC4-5D6E-409C-BE32-E72D297353CC}">
              <c16:uniqueId val="{00000000-F7D9-4B6A-803C-B7581E63779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102.49999999999999</c:v>
                </c:pt>
                <c:pt idx="2">
                  <c:v>106.08843537414967</c:v>
                </c:pt>
                <c:pt idx="3">
                  <c:v>104.67687074829932</c:v>
                </c:pt>
                <c:pt idx="4">
                  <c:v>103.29931972789115</c:v>
                </c:pt>
                <c:pt idx="5">
                  <c:v>106.36054421768708</c:v>
                </c:pt>
                <c:pt idx="6">
                  <c:v>110.05102040816325</c:v>
                </c:pt>
                <c:pt idx="7">
                  <c:v>106.29251700680271</c:v>
                </c:pt>
                <c:pt idx="8">
                  <c:v>105.5952380952381</c:v>
                </c:pt>
                <c:pt idx="9">
                  <c:v>107.67006802721089</c:v>
                </c:pt>
                <c:pt idx="10">
                  <c:v>111.75170068027211</c:v>
                </c:pt>
                <c:pt idx="11">
                  <c:v>110.1360544217687</c:v>
                </c:pt>
                <c:pt idx="12">
                  <c:v>108.52040816326532</c:v>
                </c:pt>
                <c:pt idx="13">
                  <c:v>109.93197278911563</c:v>
                </c:pt>
                <c:pt idx="14">
                  <c:v>112.22789115646259</c:v>
                </c:pt>
                <c:pt idx="15">
                  <c:v>113.50340136054422</c:v>
                </c:pt>
                <c:pt idx="16">
                  <c:v>112.22789115646259</c:v>
                </c:pt>
                <c:pt idx="17">
                  <c:v>117.0408163265306</c:v>
                </c:pt>
                <c:pt idx="18">
                  <c:v>120.1360544217687</c:v>
                </c:pt>
                <c:pt idx="19">
                  <c:v>118.11224489795917</c:v>
                </c:pt>
                <c:pt idx="20">
                  <c:v>117.60204081632652</c:v>
                </c:pt>
                <c:pt idx="21">
                  <c:v>120.47619047619047</c:v>
                </c:pt>
                <c:pt idx="22">
                  <c:v>123.46938775510203</c:v>
                </c:pt>
                <c:pt idx="23">
                  <c:v>122.97619047619048</c:v>
                </c:pt>
                <c:pt idx="24">
                  <c:v>119.38775510204083</c:v>
                </c:pt>
              </c:numCache>
            </c:numRef>
          </c:val>
          <c:smooth val="0"/>
          <c:extLst>
            <c:ext xmlns:c16="http://schemas.microsoft.com/office/drawing/2014/chart" uri="{C3380CC4-5D6E-409C-BE32-E72D297353CC}">
              <c16:uniqueId val="{00000001-F7D9-4B6A-803C-B7581E63779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102.51625331085963</c:v>
                </c:pt>
                <c:pt idx="2">
                  <c:v>101.89019985552612</c:v>
                </c:pt>
                <c:pt idx="3">
                  <c:v>101.64941006501324</c:v>
                </c:pt>
                <c:pt idx="4">
                  <c:v>99.313749097038283</c:v>
                </c:pt>
                <c:pt idx="5">
                  <c:v>102.29954249939803</c:v>
                </c:pt>
                <c:pt idx="6">
                  <c:v>101.51697568023114</c:v>
                </c:pt>
                <c:pt idx="7">
                  <c:v>100.44546111244883</c:v>
                </c:pt>
                <c:pt idx="8">
                  <c:v>99.927763062846125</c:v>
                </c:pt>
                <c:pt idx="9">
                  <c:v>102.41993739465447</c:v>
                </c:pt>
                <c:pt idx="10">
                  <c:v>101.34842282687214</c:v>
                </c:pt>
                <c:pt idx="11">
                  <c:v>102.31158198892368</c:v>
                </c:pt>
                <c:pt idx="12">
                  <c:v>100.42138213339756</c:v>
                </c:pt>
                <c:pt idx="13">
                  <c:v>103.09414880809054</c:v>
                </c:pt>
                <c:pt idx="14">
                  <c:v>100.84276426679509</c:v>
                </c:pt>
                <c:pt idx="15">
                  <c:v>101.0113171201541</c:v>
                </c:pt>
                <c:pt idx="16">
                  <c:v>100.31302672766675</c:v>
                </c:pt>
                <c:pt idx="17">
                  <c:v>102.73296412232122</c:v>
                </c:pt>
                <c:pt idx="18">
                  <c:v>99.975921020948704</c:v>
                </c:pt>
                <c:pt idx="19">
                  <c:v>99.735131230435826</c:v>
                </c:pt>
                <c:pt idx="20">
                  <c:v>98.69973513123044</c:v>
                </c:pt>
                <c:pt idx="21">
                  <c:v>100.57789549723091</c:v>
                </c:pt>
                <c:pt idx="22">
                  <c:v>97.869010353960988</c:v>
                </c:pt>
                <c:pt idx="23">
                  <c:v>97.230917409101863</c:v>
                </c:pt>
                <c:pt idx="24">
                  <c:v>95.509270406934746</c:v>
                </c:pt>
              </c:numCache>
            </c:numRef>
          </c:val>
          <c:smooth val="0"/>
          <c:extLst>
            <c:ext xmlns:c16="http://schemas.microsoft.com/office/drawing/2014/chart" uri="{C3380CC4-5D6E-409C-BE32-E72D297353CC}">
              <c16:uniqueId val="{00000002-F7D9-4B6A-803C-B7581E63779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7D9-4B6A-803C-B7581E63779C}"/>
                </c:ext>
              </c:extLst>
            </c:dLbl>
            <c:dLbl>
              <c:idx val="1"/>
              <c:delete val="1"/>
              <c:extLst>
                <c:ext xmlns:c15="http://schemas.microsoft.com/office/drawing/2012/chart" uri="{CE6537A1-D6FC-4f65-9D91-7224C49458BB}"/>
                <c:ext xmlns:c16="http://schemas.microsoft.com/office/drawing/2014/chart" uri="{C3380CC4-5D6E-409C-BE32-E72D297353CC}">
                  <c16:uniqueId val="{00000004-F7D9-4B6A-803C-B7581E63779C}"/>
                </c:ext>
              </c:extLst>
            </c:dLbl>
            <c:dLbl>
              <c:idx val="2"/>
              <c:delete val="1"/>
              <c:extLst>
                <c:ext xmlns:c15="http://schemas.microsoft.com/office/drawing/2012/chart" uri="{CE6537A1-D6FC-4f65-9D91-7224C49458BB}"/>
                <c:ext xmlns:c16="http://schemas.microsoft.com/office/drawing/2014/chart" uri="{C3380CC4-5D6E-409C-BE32-E72D297353CC}">
                  <c16:uniqueId val="{00000005-F7D9-4B6A-803C-B7581E63779C}"/>
                </c:ext>
              </c:extLst>
            </c:dLbl>
            <c:dLbl>
              <c:idx val="3"/>
              <c:delete val="1"/>
              <c:extLst>
                <c:ext xmlns:c15="http://schemas.microsoft.com/office/drawing/2012/chart" uri="{CE6537A1-D6FC-4f65-9D91-7224C49458BB}"/>
                <c:ext xmlns:c16="http://schemas.microsoft.com/office/drawing/2014/chart" uri="{C3380CC4-5D6E-409C-BE32-E72D297353CC}">
                  <c16:uniqueId val="{00000006-F7D9-4B6A-803C-B7581E63779C}"/>
                </c:ext>
              </c:extLst>
            </c:dLbl>
            <c:dLbl>
              <c:idx val="4"/>
              <c:delete val="1"/>
              <c:extLst>
                <c:ext xmlns:c15="http://schemas.microsoft.com/office/drawing/2012/chart" uri="{CE6537A1-D6FC-4f65-9D91-7224C49458BB}"/>
                <c:ext xmlns:c16="http://schemas.microsoft.com/office/drawing/2014/chart" uri="{C3380CC4-5D6E-409C-BE32-E72D297353CC}">
                  <c16:uniqueId val="{00000007-F7D9-4B6A-803C-B7581E63779C}"/>
                </c:ext>
              </c:extLst>
            </c:dLbl>
            <c:dLbl>
              <c:idx val="5"/>
              <c:delete val="1"/>
              <c:extLst>
                <c:ext xmlns:c15="http://schemas.microsoft.com/office/drawing/2012/chart" uri="{CE6537A1-D6FC-4f65-9D91-7224C49458BB}"/>
                <c:ext xmlns:c16="http://schemas.microsoft.com/office/drawing/2014/chart" uri="{C3380CC4-5D6E-409C-BE32-E72D297353CC}">
                  <c16:uniqueId val="{00000008-F7D9-4B6A-803C-B7581E63779C}"/>
                </c:ext>
              </c:extLst>
            </c:dLbl>
            <c:dLbl>
              <c:idx val="6"/>
              <c:delete val="1"/>
              <c:extLst>
                <c:ext xmlns:c15="http://schemas.microsoft.com/office/drawing/2012/chart" uri="{CE6537A1-D6FC-4f65-9D91-7224C49458BB}"/>
                <c:ext xmlns:c16="http://schemas.microsoft.com/office/drawing/2014/chart" uri="{C3380CC4-5D6E-409C-BE32-E72D297353CC}">
                  <c16:uniqueId val="{00000009-F7D9-4B6A-803C-B7581E63779C}"/>
                </c:ext>
              </c:extLst>
            </c:dLbl>
            <c:dLbl>
              <c:idx val="7"/>
              <c:delete val="1"/>
              <c:extLst>
                <c:ext xmlns:c15="http://schemas.microsoft.com/office/drawing/2012/chart" uri="{CE6537A1-D6FC-4f65-9D91-7224C49458BB}"/>
                <c:ext xmlns:c16="http://schemas.microsoft.com/office/drawing/2014/chart" uri="{C3380CC4-5D6E-409C-BE32-E72D297353CC}">
                  <c16:uniqueId val="{0000000A-F7D9-4B6A-803C-B7581E63779C}"/>
                </c:ext>
              </c:extLst>
            </c:dLbl>
            <c:dLbl>
              <c:idx val="8"/>
              <c:delete val="1"/>
              <c:extLst>
                <c:ext xmlns:c15="http://schemas.microsoft.com/office/drawing/2012/chart" uri="{CE6537A1-D6FC-4f65-9D91-7224C49458BB}"/>
                <c:ext xmlns:c16="http://schemas.microsoft.com/office/drawing/2014/chart" uri="{C3380CC4-5D6E-409C-BE32-E72D297353CC}">
                  <c16:uniqueId val="{0000000B-F7D9-4B6A-803C-B7581E63779C}"/>
                </c:ext>
              </c:extLst>
            </c:dLbl>
            <c:dLbl>
              <c:idx val="9"/>
              <c:delete val="1"/>
              <c:extLst>
                <c:ext xmlns:c15="http://schemas.microsoft.com/office/drawing/2012/chart" uri="{CE6537A1-D6FC-4f65-9D91-7224C49458BB}"/>
                <c:ext xmlns:c16="http://schemas.microsoft.com/office/drawing/2014/chart" uri="{C3380CC4-5D6E-409C-BE32-E72D297353CC}">
                  <c16:uniqueId val="{0000000C-F7D9-4B6A-803C-B7581E63779C}"/>
                </c:ext>
              </c:extLst>
            </c:dLbl>
            <c:dLbl>
              <c:idx val="10"/>
              <c:delete val="1"/>
              <c:extLst>
                <c:ext xmlns:c15="http://schemas.microsoft.com/office/drawing/2012/chart" uri="{CE6537A1-D6FC-4f65-9D91-7224C49458BB}"/>
                <c:ext xmlns:c16="http://schemas.microsoft.com/office/drawing/2014/chart" uri="{C3380CC4-5D6E-409C-BE32-E72D297353CC}">
                  <c16:uniqueId val="{0000000D-F7D9-4B6A-803C-B7581E63779C}"/>
                </c:ext>
              </c:extLst>
            </c:dLbl>
            <c:dLbl>
              <c:idx val="11"/>
              <c:delete val="1"/>
              <c:extLst>
                <c:ext xmlns:c15="http://schemas.microsoft.com/office/drawing/2012/chart" uri="{CE6537A1-D6FC-4f65-9D91-7224C49458BB}"/>
                <c:ext xmlns:c16="http://schemas.microsoft.com/office/drawing/2014/chart" uri="{C3380CC4-5D6E-409C-BE32-E72D297353CC}">
                  <c16:uniqueId val="{0000000E-F7D9-4B6A-803C-B7581E63779C}"/>
                </c:ext>
              </c:extLst>
            </c:dLbl>
            <c:dLbl>
              <c:idx val="12"/>
              <c:delete val="1"/>
              <c:extLst>
                <c:ext xmlns:c15="http://schemas.microsoft.com/office/drawing/2012/chart" uri="{CE6537A1-D6FC-4f65-9D91-7224C49458BB}"/>
                <c:ext xmlns:c16="http://schemas.microsoft.com/office/drawing/2014/chart" uri="{C3380CC4-5D6E-409C-BE32-E72D297353CC}">
                  <c16:uniqueId val="{0000000F-F7D9-4B6A-803C-B7581E63779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7D9-4B6A-803C-B7581E63779C}"/>
                </c:ext>
              </c:extLst>
            </c:dLbl>
            <c:dLbl>
              <c:idx val="14"/>
              <c:delete val="1"/>
              <c:extLst>
                <c:ext xmlns:c15="http://schemas.microsoft.com/office/drawing/2012/chart" uri="{CE6537A1-D6FC-4f65-9D91-7224C49458BB}"/>
                <c:ext xmlns:c16="http://schemas.microsoft.com/office/drawing/2014/chart" uri="{C3380CC4-5D6E-409C-BE32-E72D297353CC}">
                  <c16:uniqueId val="{00000011-F7D9-4B6A-803C-B7581E63779C}"/>
                </c:ext>
              </c:extLst>
            </c:dLbl>
            <c:dLbl>
              <c:idx val="15"/>
              <c:delete val="1"/>
              <c:extLst>
                <c:ext xmlns:c15="http://schemas.microsoft.com/office/drawing/2012/chart" uri="{CE6537A1-D6FC-4f65-9D91-7224C49458BB}"/>
                <c:ext xmlns:c16="http://schemas.microsoft.com/office/drawing/2014/chart" uri="{C3380CC4-5D6E-409C-BE32-E72D297353CC}">
                  <c16:uniqueId val="{00000012-F7D9-4B6A-803C-B7581E63779C}"/>
                </c:ext>
              </c:extLst>
            </c:dLbl>
            <c:dLbl>
              <c:idx val="16"/>
              <c:delete val="1"/>
              <c:extLst>
                <c:ext xmlns:c15="http://schemas.microsoft.com/office/drawing/2012/chart" uri="{CE6537A1-D6FC-4f65-9D91-7224C49458BB}"/>
                <c:ext xmlns:c16="http://schemas.microsoft.com/office/drawing/2014/chart" uri="{C3380CC4-5D6E-409C-BE32-E72D297353CC}">
                  <c16:uniqueId val="{00000013-F7D9-4B6A-803C-B7581E63779C}"/>
                </c:ext>
              </c:extLst>
            </c:dLbl>
            <c:dLbl>
              <c:idx val="17"/>
              <c:delete val="1"/>
              <c:extLst>
                <c:ext xmlns:c15="http://schemas.microsoft.com/office/drawing/2012/chart" uri="{CE6537A1-D6FC-4f65-9D91-7224C49458BB}"/>
                <c:ext xmlns:c16="http://schemas.microsoft.com/office/drawing/2014/chart" uri="{C3380CC4-5D6E-409C-BE32-E72D297353CC}">
                  <c16:uniqueId val="{00000014-F7D9-4B6A-803C-B7581E63779C}"/>
                </c:ext>
              </c:extLst>
            </c:dLbl>
            <c:dLbl>
              <c:idx val="18"/>
              <c:delete val="1"/>
              <c:extLst>
                <c:ext xmlns:c15="http://schemas.microsoft.com/office/drawing/2012/chart" uri="{CE6537A1-D6FC-4f65-9D91-7224C49458BB}"/>
                <c:ext xmlns:c16="http://schemas.microsoft.com/office/drawing/2014/chart" uri="{C3380CC4-5D6E-409C-BE32-E72D297353CC}">
                  <c16:uniqueId val="{00000015-F7D9-4B6A-803C-B7581E63779C}"/>
                </c:ext>
              </c:extLst>
            </c:dLbl>
            <c:dLbl>
              <c:idx val="19"/>
              <c:delete val="1"/>
              <c:extLst>
                <c:ext xmlns:c15="http://schemas.microsoft.com/office/drawing/2012/chart" uri="{CE6537A1-D6FC-4f65-9D91-7224C49458BB}"/>
                <c:ext xmlns:c16="http://schemas.microsoft.com/office/drawing/2014/chart" uri="{C3380CC4-5D6E-409C-BE32-E72D297353CC}">
                  <c16:uniqueId val="{00000016-F7D9-4B6A-803C-B7581E63779C}"/>
                </c:ext>
              </c:extLst>
            </c:dLbl>
            <c:dLbl>
              <c:idx val="20"/>
              <c:delete val="1"/>
              <c:extLst>
                <c:ext xmlns:c15="http://schemas.microsoft.com/office/drawing/2012/chart" uri="{CE6537A1-D6FC-4f65-9D91-7224C49458BB}"/>
                <c:ext xmlns:c16="http://schemas.microsoft.com/office/drawing/2014/chart" uri="{C3380CC4-5D6E-409C-BE32-E72D297353CC}">
                  <c16:uniqueId val="{00000017-F7D9-4B6A-803C-B7581E63779C}"/>
                </c:ext>
              </c:extLst>
            </c:dLbl>
            <c:dLbl>
              <c:idx val="21"/>
              <c:delete val="1"/>
              <c:extLst>
                <c:ext xmlns:c15="http://schemas.microsoft.com/office/drawing/2012/chart" uri="{CE6537A1-D6FC-4f65-9D91-7224C49458BB}"/>
                <c:ext xmlns:c16="http://schemas.microsoft.com/office/drawing/2014/chart" uri="{C3380CC4-5D6E-409C-BE32-E72D297353CC}">
                  <c16:uniqueId val="{00000018-F7D9-4B6A-803C-B7581E63779C}"/>
                </c:ext>
              </c:extLst>
            </c:dLbl>
            <c:dLbl>
              <c:idx val="22"/>
              <c:delete val="1"/>
              <c:extLst>
                <c:ext xmlns:c15="http://schemas.microsoft.com/office/drawing/2012/chart" uri="{CE6537A1-D6FC-4f65-9D91-7224C49458BB}"/>
                <c:ext xmlns:c16="http://schemas.microsoft.com/office/drawing/2014/chart" uri="{C3380CC4-5D6E-409C-BE32-E72D297353CC}">
                  <c16:uniqueId val="{00000019-F7D9-4B6A-803C-B7581E63779C}"/>
                </c:ext>
              </c:extLst>
            </c:dLbl>
            <c:dLbl>
              <c:idx val="23"/>
              <c:delete val="1"/>
              <c:extLst>
                <c:ext xmlns:c15="http://schemas.microsoft.com/office/drawing/2012/chart" uri="{CE6537A1-D6FC-4f65-9D91-7224C49458BB}"/>
                <c:ext xmlns:c16="http://schemas.microsoft.com/office/drawing/2014/chart" uri="{C3380CC4-5D6E-409C-BE32-E72D297353CC}">
                  <c16:uniqueId val="{0000001A-F7D9-4B6A-803C-B7581E63779C}"/>
                </c:ext>
              </c:extLst>
            </c:dLbl>
            <c:dLbl>
              <c:idx val="24"/>
              <c:delete val="1"/>
              <c:extLst>
                <c:ext xmlns:c15="http://schemas.microsoft.com/office/drawing/2012/chart" uri="{CE6537A1-D6FC-4f65-9D91-7224C49458BB}"/>
                <c:ext xmlns:c16="http://schemas.microsoft.com/office/drawing/2014/chart" uri="{C3380CC4-5D6E-409C-BE32-E72D297353CC}">
                  <c16:uniqueId val="{0000001B-F7D9-4B6A-803C-B7581E63779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7D9-4B6A-803C-B7581E63779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Calw (08235)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48650</v>
      </c>
      <c r="F11" s="238">
        <v>48795</v>
      </c>
      <c r="G11" s="238">
        <v>48966</v>
      </c>
      <c r="H11" s="238">
        <v>48307</v>
      </c>
      <c r="I11" s="265">
        <v>48224</v>
      </c>
      <c r="J11" s="263">
        <v>426</v>
      </c>
      <c r="K11" s="266">
        <v>0.8833775713337757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18.250770811921893</v>
      </c>
      <c r="E13" s="115">
        <v>8879</v>
      </c>
      <c r="F13" s="114">
        <v>8798</v>
      </c>
      <c r="G13" s="114">
        <v>8933</v>
      </c>
      <c r="H13" s="114">
        <v>9011</v>
      </c>
      <c r="I13" s="140">
        <v>8982</v>
      </c>
      <c r="J13" s="115">
        <v>-103</v>
      </c>
      <c r="K13" s="116">
        <v>-1.1467379202850145</v>
      </c>
    </row>
    <row r="14" spans="1:255" ht="14.1" customHeight="1" x14ac:dyDescent="0.2">
      <c r="A14" s="306" t="s">
        <v>230</v>
      </c>
      <c r="B14" s="307"/>
      <c r="C14" s="308"/>
      <c r="D14" s="113">
        <v>61.644398766700924</v>
      </c>
      <c r="E14" s="115">
        <v>29990</v>
      </c>
      <c r="F14" s="114">
        <v>30215</v>
      </c>
      <c r="G14" s="114">
        <v>30285</v>
      </c>
      <c r="H14" s="114">
        <v>29605</v>
      </c>
      <c r="I14" s="140">
        <v>29515</v>
      </c>
      <c r="J14" s="115">
        <v>475</v>
      </c>
      <c r="K14" s="116">
        <v>1.6093511773674403</v>
      </c>
    </row>
    <row r="15" spans="1:255" ht="14.1" customHeight="1" x14ac:dyDescent="0.2">
      <c r="A15" s="306" t="s">
        <v>231</v>
      </c>
      <c r="B15" s="307"/>
      <c r="C15" s="308"/>
      <c r="D15" s="113">
        <v>10.848920863309353</v>
      </c>
      <c r="E15" s="115">
        <v>5278</v>
      </c>
      <c r="F15" s="114">
        <v>5278</v>
      </c>
      <c r="G15" s="114">
        <v>5292</v>
      </c>
      <c r="H15" s="114">
        <v>5216</v>
      </c>
      <c r="I15" s="140">
        <v>5205</v>
      </c>
      <c r="J15" s="115">
        <v>73</v>
      </c>
      <c r="K15" s="116">
        <v>1.4024975984630164</v>
      </c>
    </row>
    <row r="16" spans="1:255" ht="14.1" customHeight="1" x14ac:dyDescent="0.2">
      <c r="A16" s="306" t="s">
        <v>232</v>
      </c>
      <c r="B16" s="307"/>
      <c r="C16" s="308"/>
      <c r="D16" s="113">
        <v>9.2312435765673175</v>
      </c>
      <c r="E16" s="115">
        <v>4491</v>
      </c>
      <c r="F16" s="114">
        <v>4491</v>
      </c>
      <c r="G16" s="114">
        <v>4443</v>
      </c>
      <c r="H16" s="114">
        <v>4461</v>
      </c>
      <c r="I16" s="140">
        <v>4507</v>
      </c>
      <c r="J16" s="115">
        <v>-16</v>
      </c>
      <c r="K16" s="116">
        <v>-0.35500332815620145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0.33299075025693731</v>
      </c>
      <c r="E18" s="115">
        <v>162</v>
      </c>
      <c r="F18" s="114">
        <v>213</v>
      </c>
      <c r="G18" s="114">
        <v>234</v>
      </c>
      <c r="H18" s="114">
        <v>219</v>
      </c>
      <c r="I18" s="140">
        <v>221</v>
      </c>
      <c r="J18" s="115">
        <v>-59</v>
      </c>
      <c r="K18" s="116">
        <v>-26.696832579185521</v>
      </c>
    </row>
    <row r="19" spans="1:255" ht="14.1" customHeight="1" x14ac:dyDescent="0.2">
      <c r="A19" s="306" t="s">
        <v>235</v>
      </c>
      <c r="B19" s="307" t="s">
        <v>236</v>
      </c>
      <c r="C19" s="308"/>
      <c r="D19" s="113">
        <v>0.10277492291880781</v>
      </c>
      <c r="E19" s="115">
        <v>50</v>
      </c>
      <c r="F19" s="114">
        <v>46</v>
      </c>
      <c r="G19" s="114">
        <v>52</v>
      </c>
      <c r="H19" s="114">
        <v>44</v>
      </c>
      <c r="I19" s="140">
        <v>43</v>
      </c>
      <c r="J19" s="115">
        <v>7</v>
      </c>
      <c r="K19" s="116">
        <v>16.279069767441861</v>
      </c>
    </row>
    <row r="20" spans="1:255" ht="14.1" customHeight="1" x14ac:dyDescent="0.2">
      <c r="A20" s="306">
        <v>12</v>
      </c>
      <c r="B20" s="307" t="s">
        <v>237</v>
      </c>
      <c r="C20" s="308"/>
      <c r="D20" s="113">
        <v>0.80575539568345322</v>
      </c>
      <c r="E20" s="115">
        <v>392</v>
      </c>
      <c r="F20" s="114">
        <v>380</v>
      </c>
      <c r="G20" s="114">
        <v>418</v>
      </c>
      <c r="H20" s="114">
        <v>395</v>
      </c>
      <c r="I20" s="140">
        <v>369</v>
      </c>
      <c r="J20" s="115">
        <v>23</v>
      </c>
      <c r="K20" s="116">
        <v>6.2330623306233059</v>
      </c>
    </row>
    <row r="21" spans="1:255" ht="14.1" customHeight="1" x14ac:dyDescent="0.2">
      <c r="A21" s="306">
        <v>21</v>
      </c>
      <c r="B21" s="307" t="s">
        <v>238</v>
      </c>
      <c r="C21" s="308"/>
      <c r="D21" s="113">
        <v>0.20143884892086331</v>
      </c>
      <c r="E21" s="115">
        <v>98</v>
      </c>
      <c r="F21" s="114">
        <v>100</v>
      </c>
      <c r="G21" s="114">
        <v>101</v>
      </c>
      <c r="H21" s="114">
        <v>100</v>
      </c>
      <c r="I21" s="140">
        <v>106</v>
      </c>
      <c r="J21" s="115">
        <v>-8</v>
      </c>
      <c r="K21" s="116">
        <v>-7.5471698113207548</v>
      </c>
    </row>
    <row r="22" spans="1:255" ht="14.1" customHeight="1" x14ac:dyDescent="0.2">
      <c r="A22" s="306">
        <v>22</v>
      </c>
      <c r="B22" s="307" t="s">
        <v>239</v>
      </c>
      <c r="C22" s="308"/>
      <c r="D22" s="113">
        <v>2.8961973278520041</v>
      </c>
      <c r="E22" s="115">
        <v>1409</v>
      </c>
      <c r="F22" s="114">
        <v>1406</v>
      </c>
      <c r="G22" s="114">
        <v>1431</v>
      </c>
      <c r="H22" s="114">
        <v>1432</v>
      </c>
      <c r="I22" s="140">
        <v>1444</v>
      </c>
      <c r="J22" s="115">
        <v>-35</v>
      </c>
      <c r="K22" s="116">
        <v>-2.4238227146814406</v>
      </c>
    </row>
    <row r="23" spans="1:255" ht="14.1" customHeight="1" x14ac:dyDescent="0.2">
      <c r="A23" s="306">
        <v>23</v>
      </c>
      <c r="B23" s="307" t="s">
        <v>240</v>
      </c>
      <c r="C23" s="308"/>
      <c r="D23" s="113">
        <v>0.57348406988694756</v>
      </c>
      <c r="E23" s="115">
        <v>279</v>
      </c>
      <c r="F23" s="114">
        <v>283</v>
      </c>
      <c r="G23" s="114">
        <v>285</v>
      </c>
      <c r="H23" s="114">
        <v>289</v>
      </c>
      <c r="I23" s="140">
        <v>284</v>
      </c>
      <c r="J23" s="115">
        <v>-5</v>
      </c>
      <c r="K23" s="116">
        <v>-1.7605633802816902</v>
      </c>
    </row>
    <row r="24" spans="1:255" ht="14.1" customHeight="1" x14ac:dyDescent="0.2">
      <c r="A24" s="306">
        <v>24</v>
      </c>
      <c r="B24" s="307" t="s">
        <v>241</v>
      </c>
      <c r="C24" s="308"/>
      <c r="D24" s="113">
        <v>5.1510791366906474</v>
      </c>
      <c r="E24" s="115">
        <v>2506</v>
      </c>
      <c r="F24" s="114">
        <v>2523</v>
      </c>
      <c r="G24" s="114">
        <v>2583</v>
      </c>
      <c r="H24" s="114">
        <v>2562</v>
      </c>
      <c r="I24" s="140">
        <v>2526</v>
      </c>
      <c r="J24" s="115">
        <v>-20</v>
      </c>
      <c r="K24" s="116">
        <v>-0.79176563737133809</v>
      </c>
    </row>
    <row r="25" spans="1:255" ht="14.1" customHeight="1" x14ac:dyDescent="0.2">
      <c r="A25" s="306">
        <v>25</v>
      </c>
      <c r="B25" s="307" t="s">
        <v>242</v>
      </c>
      <c r="C25" s="308"/>
      <c r="D25" s="113">
        <v>6.8756423432682423</v>
      </c>
      <c r="E25" s="115">
        <v>3345</v>
      </c>
      <c r="F25" s="114">
        <v>3381</v>
      </c>
      <c r="G25" s="114">
        <v>3425</v>
      </c>
      <c r="H25" s="114">
        <v>3381</v>
      </c>
      <c r="I25" s="140">
        <v>3370</v>
      </c>
      <c r="J25" s="115">
        <v>-25</v>
      </c>
      <c r="K25" s="116">
        <v>-0.74183976261127593</v>
      </c>
    </row>
    <row r="26" spans="1:255" ht="14.1" customHeight="1" x14ac:dyDescent="0.2">
      <c r="A26" s="306">
        <v>26</v>
      </c>
      <c r="B26" s="307" t="s">
        <v>243</v>
      </c>
      <c r="C26" s="308"/>
      <c r="D26" s="113">
        <v>3.2271325796505654</v>
      </c>
      <c r="E26" s="115">
        <v>1570</v>
      </c>
      <c r="F26" s="114">
        <v>1596</v>
      </c>
      <c r="G26" s="114">
        <v>1594</v>
      </c>
      <c r="H26" s="114">
        <v>1550</v>
      </c>
      <c r="I26" s="140">
        <v>1577</v>
      </c>
      <c r="J26" s="115">
        <v>-7</v>
      </c>
      <c r="K26" s="116">
        <v>-0.44388078630310718</v>
      </c>
    </row>
    <row r="27" spans="1:255" ht="14.1" customHeight="1" x14ac:dyDescent="0.2">
      <c r="A27" s="306">
        <v>27</v>
      </c>
      <c r="B27" s="307" t="s">
        <v>244</v>
      </c>
      <c r="C27" s="308"/>
      <c r="D27" s="113">
        <v>3.4141829393627954</v>
      </c>
      <c r="E27" s="115">
        <v>1661</v>
      </c>
      <c r="F27" s="114">
        <v>1670</v>
      </c>
      <c r="G27" s="114">
        <v>1687</v>
      </c>
      <c r="H27" s="114">
        <v>1679</v>
      </c>
      <c r="I27" s="140">
        <v>1694</v>
      </c>
      <c r="J27" s="115">
        <v>-33</v>
      </c>
      <c r="K27" s="116">
        <v>-1.948051948051948</v>
      </c>
    </row>
    <row r="28" spans="1:255" ht="14.1" customHeight="1" x14ac:dyDescent="0.2">
      <c r="A28" s="306">
        <v>28</v>
      </c>
      <c r="B28" s="307" t="s">
        <v>245</v>
      </c>
      <c r="C28" s="308"/>
      <c r="D28" s="113">
        <v>0.43987667009249742</v>
      </c>
      <c r="E28" s="115">
        <v>214</v>
      </c>
      <c r="F28" s="114">
        <v>210</v>
      </c>
      <c r="G28" s="114">
        <v>217</v>
      </c>
      <c r="H28" s="114">
        <v>228</v>
      </c>
      <c r="I28" s="140">
        <v>233</v>
      </c>
      <c r="J28" s="115">
        <v>-19</v>
      </c>
      <c r="K28" s="116">
        <v>-8.1545064377682408</v>
      </c>
    </row>
    <row r="29" spans="1:255" ht="14.1" customHeight="1" x14ac:dyDescent="0.2">
      <c r="A29" s="306">
        <v>29</v>
      </c>
      <c r="B29" s="307" t="s">
        <v>246</v>
      </c>
      <c r="C29" s="308"/>
      <c r="D29" s="113">
        <v>2.7297019527235356</v>
      </c>
      <c r="E29" s="115">
        <v>1328</v>
      </c>
      <c r="F29" s="114">
        <v>1380</v>
      </c>
      <c r="G29" s="114">
        <v>1358</v>
      </c>
      <c r="H29" s="114">
        <v>1360</v>
      </c>
      <c r="I29" s="140">
        <v>1347</v>
      </c>
      <c r="J29" s="115">
        <v>-19</v>
      </c>
      <c r="K29" s="116">
        <v>-1.4105419450631032</v>
      </c>
    </row>
    <row r="30" spans="1:255" ht="14.1" customHeight="1" x14ac:dyDescent="0.2">
      <c r="A30" s="306" t="s">
        <v>247</v>
      </c>
      <c r="B30" s="307" t="s">
        <v>248</v>
      </c>
      <c r="C30" s="308"/>
      <c r="D30" s="113">
        <v>0.72353545734840696</v>
      </c>
      <c r="E30" s="115">
        <v>352</v>
      </c>
      <c r="F30" s="114">
        <v>373</v>
      </c>
      <c r="G30" s="114">
        <v>361</v>
      </c>
      <c r="H30" s="114">
        <v>348</v>
      </c>
      <c r="I30" s="140">
        <v>372</v>
      </c>
      <c r="J30" s="115">
        <v>-20</v>
      </c>
      <c r="K30" s="116">
        <v>-5.376344086021505</v>
      </c>
    </row>
    <row r="31" spans="1:255" ht="14.1" customHeight="1" x14ac:dyDescent="0.2">
      <c r="A31" s="306" t="s">
        <v>249</v>
      </c>
      <c r="B31" s="307" t="s">
        <v>250</v>
      </c>
      <c r="C31" s="308"/>
      <c r="D31" s="113">
        <v>1.9239465570400822</v>
      </c>
      <c r="E31" s="115">
        <v>936</v>
      </c>
      <c r="F31" s="114">
        <v>967</v>
      </c>
      <c r="G31" s="114">
        <v>957</v>
      </c>
      <c r="H31" s="114">
        <v>973</v>
      </c>
      <c r="I31" s="140">
        <v>937</v>
      </c>
      <c r="J31" s="115">
        <v>-1</v>
      </c>
      <c r="K31" s="116">
        <v>-0.10672358591248667</v>
      </c>
    </row>
    <row r="32" spans="1:255" ht="14.1" customHeight="1" x14ac:dyDescent="0.2">
      <c r="A32" s="306">
        <v>31</v>
      </c>
      <c r="B32" s="307" t="s">
        <v>251</v>
      </c>
      <c r="C32" s="308"/>
      <c r="D32" s="113">
        <v>0.62281603288797538</v>
      </c>
      <c r="E32" s="115">
        <v>303</v>
      </c>
      <c r="F32" s="114">
        <v>305</v>
      </c>
      <c r="G32" s="114">
        <v>294</v>
      </c>
      <c r="H32" s="114">
        <v>293</v>
      </c>
      <c r="I32" s="140">
        <v>292</v>
      </c>
      <c r="J32" s="115">
        <v>11</v>
      </c>
      <c r="K32" s="116">
        <v>3.7671232876712328</v>
      </c>
    </row>
    <row r="33" spans="1:11" ht="14.1" customHeight="1" x14ac:dyDescent="0.2">
      <c r="A33" s="306">
        <v>32</v>
      </c>
      <c r="B33" s="307" t="s">
        <v>252</v>
      </c>
      <c r="C33" s="308"/>
      <c r="D33" s="113">
        <v>1.8108941418293936</v>
      </c>
      <c r="E33" s="115">
        <v>881</v>
      </c>
      <c r="F33" s="114">
        <v>857</v>
      </c>
      <c r="G33" s="114">
        <v>883</v>
      </c>
      <c r="H33" s="114">
        <v>858</v>
      </c>
      <c r="I33" s="140">
        <v>813</v>
      </c>
      <c r="J33" s="115">
        <v>68</v>
      </c>
      <c r="K33" s="116">
        <v>8.3640836408364088</v>
      </c>
    </row>
    <row r="34" spans="1:11" ht="14.1" customHeight="1" x14ac:dyDescent="0.2">
      <c r="A34" s="306">
        <v>33</v>
      </c>
      <c r="B34" s="307" t="s">
        <v>253</v>
      </c>
      <c r="C34" s="308"/>
      <c r="D34" s="113">
        <v>1.7019527235354575</v>
      </c>
      <c r="E34" s="115">
        <v>828</v>
      </c>
      <c r="F34" s="114">
        <v>822</v>
      </c>
      <c r="G34" s="114">
        <v>849</v>
      </c>
      <c r="H34" s="114">
        <v>814</v>
      </c>
      <c r="I34" s="140">
        <v>824</v>
      </c>
      <c r="J34" s="115">
        <v>4</v>
      </c>
      <c r="K34" s="116">
        <v>0.4854368932038835</v>
      </c>
    </row>
    <row r="35" spans="1:11" ht="14.1" customHeight="1" x14ac:dyDescent="0.2">
      <c r="A35" s="306">
        <v>34</v>
      </c>
      <c r="B35" s="307" t="s">
        <v>254</v>
      </c>
      <c r="C35" s="308"/>
      <c r="D35" s="113">
        <v>2.5981500513874614</v>
      </c>
      <c r="E35" s="115">
        <v>1264</v>
      </c>
      <c r="F35" s="114">
        <v>1285</v>
      </c>
      <c r="G35" s="114">
        <v>1301</v>
      </c>
      <c r="H35" s="114">
        <v>1254</v>
      </c>
      <c r="I35" s="140">
        <v>1267</v>
      </c>
      <c r="J35" s="115">
        <v>-3</v>
      </c>
      <c r="K35" s="116">
        <v>-0.23677979479084452</v>
      </c>
    </row>
    <row r="36" spans="1:11" ht="14.1" customHeight="1" x14ac:dyDescent="0.2">
      <c r="A36" s="306">
        <v>41</v>
      </c>
      <c r="B36" s="307" t="s">
        <v>255</v>
      </c>
      <c r="C36" s="308"/>
      <c r="D36" s="113">
        <v>0.26721479958890032</v>
      </c>
      <c r="E36" s="115">
        <v>130</v>
      </c>
      <c r="F36" s="114">
        <v>133</v>
      </c>
      <c r="G36" s="114">
        <v>138</v>
      </c>
      <c r="H36" s="114">
        <v>138</v>
      </c>
      <c r="I36" s="140">
        <v>126</v>
      </c>
      <c r="J36" s="115">
        <v>4</v>
      </c>
      <c r="K36" s="116">
        <v>3.1746031746031744</v>
      </c>
    </row>
    <row r="37" spans="1:11" ht="14.1" customHeight="1" x14ac:dyDescent="0.2">
      <c r="A37" s="306">
        <v>42</v>
      </c>
      <c r="B37" s="307" t="s">
        <v>256</v>
      </c>
      <c r="C37" s="308"/>
      <c r="D37" s="113">
        <v>9.8663926002055494E-2</v>
      </c>
      <c r="E37" s="115">
        <v>48</v>
      </c>
      <c r="F37" s="114">
        <v>47</v>
      </c>
      <c r="G37" s="114">
        <v>46</v>
      </c>
      <c r="H37" s="114">
        <v>43</v>
      </c>
      <c r="I37" s="140">
        <v>46</v>
      </c>
      <c r="J37" s="115">
        <v>2</v>
      </c>
      <c r="K37" s="116">
        <v>4.3478260869565215</v>
      </c>
    </row>
    <row r="38" spans="1:11" ht="14.1" customHeight="1" x14ac:dyDescent="0.2">
      <c r="A38" s="306">
        <v>43</v>
      </c>
      <c r="B38" s="307" t="s">
        <v>257</v>
      </c>
      <c r="C38" s="308"/>
      <c r="D38" s="113">
        <v>1.2353545734840699</v>
      </c>
      <c r="E38" s="115">
        <v>601</v>
      </c>
      <c r="F38" s="114">
        <v>583</v>
      </c>
      <c r="G38" s="114">
        <v>572</v>
      </c>
      <c r="H38" s="114">
        <v>553</v>
      </c>
      <c r="I38" s="140">
        <v>553</v>
      </c>
      <c r="J38" s="115">
        <v>48</v>
      </c>
      <c r="K38" s="116">
        <v>8.679927667269439</v>
      </c>
    </row>
    <row r="39" spans="1:11" ht="14.1" customHeight="1" x14ac:dyDescent="0.2">
      <c r="A39" s="306">
        <v>51</v>
      </c>
      <c r="B39" s="307" t="s">
        <v>258</v>
      </c>
      <c r="C39" s="308"/>
      <c r="D39" s="113">
        <v>5.9383350462487154</v>
      </c>
      <c r="E39" s="115">
        <v>2889</v>
      </c>
      <c r="F39" s="114">
        <v>2861</v>
      </c>
      <c r="G39" s="114">
        <v>2874</v>
      </c>
      <c r="H39" s="114">
        <v>2883</v>
      </c>
      <c r="I39" s="140">
        <v>2937</v>
      </c>
      <c r="J39" s="115">
        <v>-48</v>
      </c>
      <c r="K39" s="116">
        <v>-1.634320735444331</v>
      </c>
    </row>
    <row r="40" spans="1:11" ht="14.1" customHeight="1" x14ac:dyDescent="0.2">
      <c r="A40" s="306" t="s">
        <v>259</v>
      </c>
      <c r="B40" s="307" t="s">
        <v>260</v>
      </c>
      <c r="C40" s="308"/>
      <c r="D40" s="113">
        <v>5.1510791366906474</v>
      </c>
      <c r="E40" s="115">
        <v>2506</v>
      </c>
      <c r="F40" s="114">
        <v>2478</v>
      </c>
      <c r="G40" s="114">
        <v>2496</v>
      </c>
      <c r="H40" s="114">
        <v>2511</v>
      </c>
      <c r="I40" s="140">
        <v>2569</v>
      </c>
      <c r="J40" s="115">
        <v>-63</v>
      </c>
      <c r="K40" s="116">
        <v>-2.4523160762942777</v>
      </c>
    </row>
    <row r="41" spans="1:11" ht="14.1" customHeight="1" x14ac:dyDescent="0.2">
      <c r="A41" s="306"/>
      <c r="B41" s="307" t="s">
        <v>261</v>
      </c>
      <c r="C41" s="308"/>
      <c r="D41" s="113">
        <v>4.3576567317574515</v>
      </c>
      <c r="E41" s="115">
        <v>2120</v>
      </c>
      <c r="F41" s="114">
        <v>2106</v>
      </c>
      <c r="G41" s="114">
        <v>2135</v>
      </c>
      <c r="H41" s="114">
        <v>2162</v>
      </c>
      <c r="I41" s="140">
        <v>2220</v>
      </c>
      <c r="J41" s="115">
        <v>-100</v>
      </c>
      <c r="K41" s="116">
        <v>-4.5045045045045047</v>
      </c>
    </row>
    <row r="42" spans="1:11" ht="14.1" customHeight="1" x14ac:dyDescent="0.2">
      <c r="A42" s="306">
        <v>52</v>
      </c>
      <c r="B42" s="307" t="s">
        <v>262</v>
      </c>
      <c r="C42" s="308"/>
      <c r="D42" s="113">
        <v>4.4542651593011309</v>
      </c>
      <c r="E42" s="115">
        <v>2167</v>
      </c>
      <c r="F42" s="114">
        <v>2153</v>
      </c>
      <c r="G42" s="114">
        <v>2144</v>
      </c>
      <c r="H42" s="114">
        <v>2132</v>
      </c>
      <c r="I42" s="140">
        <v>2146</v>
      </c>
      <c r="J42" s="115">
        <v>21</v>
      </c>
      <c r="K42" s="116">
        <v>0.97856477166821998</v>
      </c>
    </row>
    <row r="43" spans="1:11" ht="14.1" customHeight="1" x14ac:dyDescent="0.2">
      <c r="A43" s="306" t="s">
        <v>263</v>
      </c>
      <c r="B43" s="307" t="s">
        <v>264</v>
      </c>
      <c r="C43" s="308"/>
      <c r="D43" s="113">
        <v>3.8992805755395685</v>
      </c>
      <c r="E43" s="115">
        <v>1897</v>
      </c>
      <c r="F43" s="114">
        <v>1893</v>
      </c>
      <c r="G43" s="114">
        <v>1880</v>
      </c>
      <c r="H43" s="114">
        <v>1868</v>
      </c>
      <c r="I43" s="140">
        <v>1887</v>
      </c>
      <c r="J43" s="115">
        <v>10</v>
      </c>
      <c r="K43" s="116">
        <v>0.52994170641229466</v>
      </c>
    </row>
    <row r="44" spans="1:11" ht="14.1" customHeight="1" x14ac:dyDescent="0.2">
      <c r="A44" s="306">
        <v>53</v>
      </c>
      <c r="B44" s="307" t="s">
        <v>265</v>
      </c>
      <c r="C44" s="308"/>
      <c r="D44" s="113">
        <v>0.91880781089414187</v>
      </c>
      <c r="E44" s="115">
        <v>447</v>
      </c>
      <c r="F44" s="114">
        <v>488</v>
      </c>
      <c r="G44" s="114">
        <v>488</v>
      </c>
      <c r="H44" s="114">
        <v>524</v>
      </c>
      <c r="I44" s="140">
        <v>494</v>
      </c>
      <c r="J44" s="115">
        <v>-47</v>
      </c>
      <c r="K44" s="116">
        <v>-9.5141700404858298</v>
      </c>
    </row>
    <row r="45" spans="1:11" ht="14.1" customHeight="1" x14ac:dyDescent="0.2">
      <c r="A45" s="306" t="s">
        <v>266</v>
      </c>
      <c r="B45" s="307" t="s">
        <v>267</v>
      </c>
      <c r="C45" s="308"/>
      <c r="D45" s="113">
        <v>0.86125385405960941</v>
      </c>
      <c r="E45" s="115">
        <v>419</v>
      </c>
      <c r="F45" s="114">
        <v>459</v>
      </c>
      <c r="G45" s="114">
        <v>459</v>
      </c>
      <c r="H45" s="114">
        <v>495</v>
      </c>
      <c r="I45" s="140">
        <v>468</v>
      </c>
      <c r="J45" s="115">
        <v>-49</v>
      </c>
      <c r="K45" s="116">
        <v>-10.47008547008547</v>
      </c>
    </row>
    <row r="46" spans="1:11" ht="14.1" customHeight="1" x14ac:dyDescent="0.2">
      <c r="A46" s="306">
        <v>54</v>
      </c>
      <c r="B46" s="307" t="s">
        <v>268</v>
      </c>
      <c r="C46" s="308"/>
      <c r="D46" s="113">
        <v>2.8859198355601232</v>
      </c>
      <c r="E46" s="115">
        <v>1404</v>
      </c>
      <c r="F46" s="114">
        <v>1386</v>
      </c>
      <c r="G46" s="114">
        <v>1390</v>
      </c>
      <c r="H46" s="114">
        <v>1390</v>
      </c>
      <c r="I46" s="140">
        <v>1381</v>
      </c>
      <c r="J46" s="115">
        <v>23</v>
      </c>
      <c r="K46" s="116">
        <v>1.6654598117306301</v>
      </c>
    </row>
    <row r="47" spans="1:11" ht="14.1" customHeight="1" x14ac:dyDescent="0.2">
      <c r="A47" s="306">
        <v>61</v>
      </c>
      <c r="B47" s="307" t="s">
        <v>269</v>
      </c>
      <c r="C47" s="308"/>
      <c r="D47" s="113">
        <v>2.6618705035971222</v>
      </c>
      <c r="E47" s="115">
        <v>1295</v>
      </c>
      <c r="F47" s="114">
        <v>1283</v>
      </c>
      <c r="G47" s="114">
        <v>1288</v>
      </c>
      <c r="H47" s="114">
        <v>1230</v>
      </c>
      <c r="I47" s="140">
        <v>1228</v>
      </c>
      <c r="J47" s="115">
        <v>67</v>
      </c>
      <c r="K47" s="116">
        <v>5.456026058631922</v>
      </c>
    </row>
    <row r="48" spans="1:11" ht="14.1" customHeight="1" x14ac:dyDescent="0.2">
      <c r="A48" s="306">
        <v>62</v>
      </c>
      <c r="B48" s="307" t="s">
        <v>270</v>
      </c>
      <c r="C48" s="308"/>
      <c r="D48" s="113">
        <v>6.4604316546762588</v>
      </c>
      <c r="E48" s="115">
        <v>3143</v>
      </c>
      <c r="F48" s="114">
        <v>3130</v>
      </c>
      <c r="G48" s="114">
        <v>3122</v>
      </c>
      <c r="H48" s="114">
        <v>3055</v>
      </c>
      <c r="I48" s="140">
        <v>3046</v>
      </c>
      <c r="J48" s="115">
        <v>97</v>
      </c>
      <c r="K48" s="116">
        <v>3.1845042678923177</v>
      </c>
    </row>
    <row r="49" spans="1:11" ht="14.1" customHeight="1" x14ac:dyDescent="0.2">
      <c r="A49" s="306">
        <v>63</v>
      </c>
      <c r="B49" s="307" t="s">
        <v>271</v>
      </c>
      <c r="C49" s="308"/>
      <c r="D49" s="113">
        <v>2.472764645426516</v>
      </c>
      <c r="E49" s="115">
        <v>1203</v>
      </c>
      <c r="F49" s="114">
        <v>1207</v>
      </c>
      <c r="G49" s="114">
        <v>1223</v>
      </c>
      <c r="H49" s="114">
        <v>1203</v>
      </c>
      <c r="I49" s="140">
        <v>1134</v>
      </c>
      <c r="J49" s="115">
        <v>69</v>
      </c>
      <c r="K49" s="116">
        <v>6.0846560846560847</v>
      </c>
    </row>
    <row r="50" spans="1:11" ht="14.1" customHeight="1" x14ac:dyDescent="0.2">
      <c r="A50" s="306" t="s">
        <v>272</v>
      </c>
      <c r="B50" s="307" t="s">
        <v>273</v>
      </c>
      <c r="C50" s="308"/>
      <c r="D50" s="113">
        <v>0.68242548818088389</v>
      </c>
      <c r="E50" s="115">
        <v>332</v>
      </c>
      <c r="F50" s="114">
        <v>336</v>
      </c>
      <c r="G50" s="114">
        <v>338</v>
      </c>
      <c r="H50" s="114">
        <v>327</v>
      </c>
      <c r="I50" s="140">
        <v>296</v>
      </c>
      <c r="J50" s="115">
        <v>36</v>
      </c>
      <c r="K50" s="116">
        <v>12.162162162162161</v>
      </c>
    </row>
    <row r="51" spans="1:11" ht="14.1" customHeight="1" x14ac:dyDescent="0.2">
      <c r="A51" s="306" t="s">
        <v>274</v>
      </c>
      <c r="B51" s="307" t="s">
        <v>275</v>
      </c>
      <c r="C51" s="308"/>
      <c r="D51" s="113">
        <v>1.5334018499486126</v>
      </c>
      <c r="E51" s="115">
        <v>746</v>
      </c>
      <c r="F51" s="114">
        <v>746</v>
      </c>
      <c r="G51" s="114">
        <v>764</v>
      </c>
      <c r="H51" s="114">
        <v>760</v>
      </c>
      <c r="I51" s="140">
        <v>720</v>
      </c>
      <c r="J51" s="115">
        <v>26</v>
      </c>
      <c r="K51" s="116">
        <v>3.6111111111111112</v>
      </c>
    </row>
    <row r="52" spans="1:11" ht="14.1" customHeight="1" x14ac:dyDescent="0.2">
      <c r="A52" s="306">
        <v>71</v>
      </c>
      <c r="B52" s="307" t="s">
        <v>276</v>
      </c>
      <c r="C52" s="308"/>
      <c r="D52" s="113">
        <v>10.538540596094553</v>
      </c>
      <c r="E52" s="115">
        <v>5127</v>
      </c>
      <c r="F52" s="114">
        <v>5131</v>
      </c>
      <c r="G52" s="114">
        <v>5155</v>
      </c>
      <c r="H52" s="114">
        <v>5078</v>
      </c>
      <c r="I52" s="140">
        <v>5102</v>
      </c>
      <c r="J52" s="115">
        <v>25</v>
      </c>
      <c r="K52" s="116">
        <v>0.49000392003136023</v>
      </c>
    </row>
    <row r="53" spans="1:11" ht="14.1" customHeight="1" x14ac:dyDescent="0.2">
      <c r="A53" s="306" t="s">
        <v>277</v>
      </c>
      <c r="B53" s="307" t="s">
        <v>278</v>
      </c>
      <c r="C53" s="308"/>
      <c r="D53" s="113">
        <v>4.3638232271325794</v>
      </c>
      <c r="E53" s="115">
        <v>2123</v>
      </c>
      <c r="F53" s="114">
        <v>2126</v>
      </c>
      <c r="G53" s="114">
        <v>2130</v>
      </c>
      <c r="H53" s="114">
        <v>2083</v>
      </c>
      <c r="I53" s="140">
        <v>2097</v>
      </c>
      <c r="J53" s="115">
        <v>26</v>
      </c>
      <c r="K53" s="116">
        <v>1.2398664759179781</v>
      </c>
    </row>
    <row r="54" spans="1:11" ht="14.1" customHeight="1" x14ac:dyDescent="0.2">
      <c r="A54" s="306" t="s">
        <v>279</v>
      </c>
      <c r="B54" s="307" t="s">
        <v>280</v>
      </c>
      <c r="C54" s="308"/>
      <c r="D54" s="113">
        <v>5.2106885919835557</v>
      </c>
      <c r="E54" s="115">
        <v>2535</v>
      </c>
      <c r="F54" s="114">
        <v>2535</v>
      </c>
      <c r="G54" s="114">
        <v>2555</v>
      </c>
      <c r="H54" s="114">
        <v>2535</v>
      </c>
      <c r="I54" s="140">
        <v>2535</v>
      </c>
      <c r="J54" s="115">
        <v>0</v>
      </c>
      <c r="K54" s="116">
        <v>0</v>
      </c>
    </row>
    <row r="55" spans="1:11" ht="14.1" customHeight="1" x14ac:dyDescent="0.2">
      <c r="A55" s="306">
        <v>72</v>
      </c>
      <c r="B55" s="307" t="s">
        <v>281</v>
      </c>
      <c r="C55" s="308"/>
      <c r="D55" s="113">
        <v>2.5652620760534428</v>
      </c>
      <c r="E55" s="115">
        <v>1248</v>
      </c>
      <c r="F55" s="114">
        <v>1265</v>
      </c>
      <c r="G55" s="114">
        <v>1279</v>
      </c>
      <c r="H55" s="114">
        <v>1244</v>
      </c>
      <c r="I55" s="140">
        <v>1254</v>
      </c>
      <c r="J55" s="115">
        <v>-6</v>
      </c>
      <c r="K55" s="116">
        <v>-0.4784688995215311</v>
      </c>
    </row>
    <row r="56" spans="1:11" ht="14.1" customHeight="1" x14ac:dyDescent="0.2">
      <c r="A56" s="306" t="s">
        <v>282</v>
      </c>
      <c r="B56" s="307" t="s">
        <v>283</v>
      </c>
      <c r="C56" s="308"/>
      <c r="D56" s="113">
        <v>1.2004110996916753</v>
      </c>
      <c r="E56" s="115">
        <v>584</v>
      </c>
      <c r="F56" s="114">
        <v>588</v>
      </c>
      <c r="G56" s="114">
        <v>591</v>
      </c>
      <c r="H56" s="114">
        <v>579</v>
      </c>
      <c r="I56" s="140">
        <v>589</v>
      </c>
      <c r="J56" s="115">
        <v>-5</v>
      </c>
      <c r="K56" s="116">
        <v>-0.84889643463497455</v>
      </c>
    </row>
    <row r="57" spans="1:11" ht="14.1" customHeight="1" x14ac:dyDescent="0.2">
      <c r="A57" s="306" t="s">
        <v>284</v>
      </c>
      <c r="B57" s="307" t="s">
        <v>285</v>
      </c>
      <c r="C57" s="308"/>
      <c r="D57" s="113">
        <v>0.89825282631038028</v>
      </c>
      <c r="E57" s="115">
        <v>437</v>
      </c>
      <c r="F57" s="114">
        <v>441</v>
      </c>
      <c r="G57" s="114">
        <v>447</v>
      </c>
      <c r="H57" s="114">
        <v>432</v>
      </c>
      <c r="I57" s="140">
        <v>427</v>
      </c>
      <c r="J57" s="115">
        <v>10</v>
      </c>
      <c r="K57" s="116">
        <v>2.3419203747072599</v>
      </c>
    </row>
    <row r="58" spans="1:11" ht="14.1" customHeight="1" x14ac:dyDescent="0.2">
      <c r="A58" s="306">
        <v>73</v>
      </c>
      <c r="B58" s="307" t="s">
        <v>286</v>
      </c>
      <c r="C58" s="308"/>
      <c r="D58" s="113">
        <v>2.949640287769784</v>
      </c>
      <c r="E58" s="115">
        <v>1435</v>
      </c>
      <c r="F58" s="114">
        <v>1429</v>
      </c>
      <c r="G58" s="114">
        <v>1434</v>
      </c>
      <c r="H58" s="114">
        <v>1397</v>
      </c>
      <c r="I58" s="140">
        <v>1394</v>
      </c>
      <c r="J58" s="115">
        <v>41</v>
      </c>
      <c r="K58" s="116">
        <v>2.9411764705882355</v>
      </c>
    </row>
    <row r="59" spans="1:11" ht="14.1" customHeight="1" x14ac:dyDescent="0.2">
      <c r="A59" s="306" t="s">
        <v>287</v>
      </c>
      <c r="B59" s="307" t="s">
        <v>288</v>
      </c>
      <c r="C59" s="308"/>
      <c r="D59" s="113">
        <v>2.6413155190133608</v>
      </c>
      <c r="E59" s="115">
        <v>1285</v>
      </c>
      <c r="F59" s="114">
        <v>1274</v>
      </c>
      <c r="G59" s="114">
        <v>1279</v>
      </c>
      <c r="H59" s="114">
        <v>1252</v>
      </c>
      <c r="I59" s="140">
        <v>1242</v>
      </c>
      <c r="J59" s="115">
        <v>43</v>
      </c>
      <c r="K59" s="116">
        <v>3.4621578099838968</v>
      </c>
    </row>
    <row r="60" spans="1:11" ht="14.1" customHeight="1" x14ac:dyDescent="0.2">
      <c r="A60" s="306">
        <v>81</v>
      </c>
      <c r="B60" s="307" t="s">
        <v>289</v>
      </c>
      <c r="C60" s="308"/>
      <c r="D60" s="113">
        <v>10.528263103802672</v>
      </c>
      <c r="E60" s="115">
        <v>5122</v>
      </c>
      <c r="F60" s="114">
        <v>5105</v>
      </c>
      <c r="G60" s="114">
        <v>5027</v>
      </c>
      <c r="H60" s="114">
        <v>5012</v>
      </c>
      <c r="I60" s="140">
        <v>4993</v>
      </c>
      <c r="J60" s="115">
        <v>129</v>
      </c>
      <c r="K60" s="116">
        <v>2.5836170638894451</v>
      </c>
    </row>
    <row r="61" spans="1:11" ht="14.1" customHeight="1" x14ac:dyDescent="0.2">
      <c r="A61" s="306" t="s">
        <v>290</v>
      </c>
      <c r="B61" s="307" t="s">
        <v>291</v>
      </c>
      <c r="C61" s="308"/>
      <c r="D61" s="113">
        <v>2.3103802672147995</v>
      </c>
      <c r="E61" s="115">
        <v>1124</v>
      </c>
      <c r="F61" s="114">
        <v>1126</v>
      </c>
      <c r="G61" s="114">
        <v>1127</v>
      </c>
      <c r="H61" s="114">
        <v>1113</v>
      </c>
      <c r="I61" s="140">
        <v>1123</v>
      </c>
      <c r="J61" s="115">
        <v>1</v>
      </c>
      <c r="K61" s="116">
        <v>8.9047195013357075E-2</v>
      </c>
    </row>
    <row r="62" spans="1:11" ht="14.1" customHeight="1" x14ac:dyDescent="0.2">
      <c r="A62" s="306" t="s">
        <v>292</v>
      </c>
      <c r="B62" s="307" t="s">
        <v>293</v>
      </c>
      <c r="C62" s="308"/>
      <c r="D62" s="113">
        <v>4.8818088386433711</v>
      </c>
      <c r="E62" s="115">
        <v>2375</v>
      </c>
      <c r="F62" s="114">
        <v>2372</v>
      </c>
      <c r="G62" s="114">
        <v>2318</v>
      </c>
      <c r="H62" s="114">
        <v>2334</v>
      </c>
      <c r="I62" s="140">
        <v>2303</v>
      </c>
      <c r="J62" s="115">
        <v>72</v>
      </c>
      <c r="K62" s="116">
        <v>3.1263569257490231</v>
      </c>
    </row>
    <row r="63" spans="1:11" ht="14.1" customHeight="1" x14ac:dyDescent="0.2">
      <c r="A63" s="306"/>
      <c r="B63" s="307" t="s">
        <v>294</v>
      </c>
      <c r="C63" s="308"/>
      <c r="D63" s="113">
        <v>4.3638232271325794</v>
      </c>
      <c r="E63" s="115">
        <v>2123</v>
      </c>
      <c r="F63" s="114">
        <v>2120</v>
      </c>
      <c r="G63" s="114">
        <v>2078</v>
      </c>
      <c r="H63" s="114">
        <v>2098</v>
      </c>
      <c r="I63" s="140">
        <v>2070</v>
      </c>
      <c r="J63" s="115">
        <v>53</v>
      </c>
      <c r="K63" s="116">
        <v>2.5603864734299515</v>
      </c>
    </row>
    <row r="64" spans="1:11" ht="14.1" customHeight="1" x14ac:dyDescent="0.2">
      <c r="A64" s="306" t="s">
        <v>295</v>
      </c>
      <c r="B64" s="307" t="s">
        <v>296</v>
      </c>
      <c r="C64" s="308"/>
      <c r="D64" s="113">
        <v>1.1181911613566289</v>
      </c>
      <c r="E64" s="115">
        <v>544</v>
      </c>
      <c r="F64" s="114">
        <v>535</v>
      </c>
      <c r="G64" s="114">
        <v>525</v>
      </c>
      <c r="H64" s="114">
        <v>517</v>
      </c>
      <c r="I64" s="140">
        <v>526</v>
      </c>
      <c r="J64" s="115">
        <v>18</v>
      </c>
      <c r="K64" s="116">
        <v>3.4220532319391634</v>
      </c>
    </row>
    <row r="65" spans="1:11" ht="14.1" customHeight="1" x14ac:dyDescent="0.2">
      <c r="A65" s="306" t="s">
        <v>297</v>
      </c>
      <c r="B65" s="307" t="s">
        <v>298</v>
      </c>
      <c r="C65" s="308"/>
      <c r="D65" s="113">
        <v>1.3114080164439876</v>
      </c>
      <c r="E65" s="115">
        <v>638</v>
      </c>
      <c r="F65" s="114">
        <v>643</v>
      </c>
      <c r="G65" s="114">
        <v>633</v>
      </c>
      <c r="H65" s="114">
        <v>627</v>
      </c>
      <c r="I65" s="140">
        <v>623</v>
      </c>
      <c r="J65" s="115">
        <v>15</v>
      </c>
      <c r="K65" s="116">
        <v>2.407704654895666</v>
      </c>
    </row>
    <row r="66" spans="1:11" ht="14.1" customHeight="1" x14ac:dyDescent="0.2">
      <c r="A66" s="306">
        <v>82</v>
      </c>
      <c r="B66" s="307" t="s">
        <v>299</v>
      </c>
      <c r="C66" s="308"/>
      <c r="D66" s="113">
        <v>3.1593011305241521</v>
      </c>
      <c r="E66" s="115">
        <v>1537</v>
      </c>
      <c r="F66" s="114">
        <v>1545</v>
      </c>
      <c r="G66" s="114">
        <v>1535</v>
      </c>
      <c r="H66" s="114">
        <v>1492</v>
      </c>
      <c r="I66" s="140">
        <v>1489</v>
      </c>
      <c r="J66" s="115">
        <v>48</v>
      </c>
      <c r="K66" s="116">
        <v>3.2236400268636669</v>
      </c>
    </row>
    <row r="67" spans="1:11" ht="14.1" customHeight="1" x14ac:dyDescent="0.2">
      <c r="A67" s="306" t="s">
        <v>300</v>
      </c>
      <c r="B67" s="307" t="s">
        <v>301</v>
      </c>
      <c r="C67" s="308"/>
      <c r="D67" s="113">
        <v>2.0637204522096608</v>
      </c>
      <c r="E67" s="115">
        <v>1004</v>
      </c>
      <c r="F67" s="114">
        <v>1009</v>
      </c>
      <c r="G67" s="114">
        <v>998</v>
      </c>
      <c r="H67" s="114">
        <v>961</v>
      </c>
      <c r="I67" s="140">
        <v>959</v>
      </c>
      <c r="J67" s="115">
        <v>45</v>
      </c>
      <c r="K67" s="116">
        <v>4.6923879040667362</v>
      </c>
    </row>
    <row r="68" spans="1:11" ht="14.1" customHeight="1" x14ac:dyDescent="0.2">
      <c r="A68" s="306" t="s">
        <v>302</v>
      </c>
      <c r="B68" s="307" t="s">
        <v>303</v>
      </c>
      <c r="C68" s="308"/>
      <c r="D68" s="113">
        <v>0.61048304213771842</v>
      </c>
      <c r="E68" s="115">
        <v>297</v>
      </c>
      <c r="F68" s="114">
        <v>302</v>
      </c>
      <c r="G68" s="114">
        <v>301</v>
      </c>
      <c r="H68" s="114">
        <v>303</v>
      </c>
      <c r="I68" s="140">
        <v>307</v>
      </c>
      <c r="J68" s="115">
        <v>-10</v>
      </c>
      <c r="K68" s="116">
        <v>-3.2573289902280131</v>
      </c>
    </row>
    <row r="69" spans="1:11" ht="14.1" customHeight="1" x14ac:dyDescent="0.2">
      <c r="A69" s="306">
        <v>83</v>
      </c>
      <c r="B69" s="307" t="s">
        <v>304</v>
      </c>
      <c r="C69" s="308"/>
      <c r="D69" s="113">
        <v>6.8612538540596093</v>
      </c>
      <c r="E69" s="115">
        <v>3338</v>
      </c>
      <c r="F69" s="114">
        <v>3364</v>
      </c>
      <c r="G69" s="114">
        <v>3316</v>
      </c>
      <c r="H69" s="114">
        <v>3250</v>
      </c>
      <c r="I69" s="140">
        <v>3255</v>
      </c>
      <c r="J69" s="115">
        <v>83</v>
      </c>
      <c r="K69" s="116">
        <v>2.5499231950844856</v>
      </c>
    </row>
    <row r="70" spans="1:11" ht="14.1" customHeight="1" x14ac:dyDescent="0.2">
      <c r="A70" s="306" t="s">
        <v>305</v>
      </c>
      <c r="B70" s="307" t="s">
        <v>306</v>
      </c>
      <c r="C70" s="308"/>
      <c r="D70" s="113">
        <v>5.1963001027749227</v>
      </c>
      <c r="E70" s="115">
        <v>2528</v>
      </c>
      <c r="F70" s="114">
        <v>2531</v>
      </c>
      <c r="G70" s="114">
        <v>2485</v>
      </c>
      <c r="H70" s="114">
        <v>2428</v>
      </c>
      <c r="I70" s="140">
        <v>2420</v>
      </c>
      <c r="J70" s="115">
        <v>108</v>
      </c>
      <c r="K70" s="116">
        <v>4.4628099173553721</v>
      </c>
    </row>
    <row r="71" spans="1:11" ht="14.1" customHeight="1" x14ac:dyDescent="0.2">
      <c r="A71" s="306"/>
      <c r="B71" s="307" t="s">
        <v>307</v>
      </c>
      <c r="C71" s="308"/>
      <c r="D71" s="113">
        <v>2.9331963001027748</v>
      </c>
      <c r="E71" s="115">
        <v>1427</v>
      </c>
      <c r="F71" s="114">
        <v>1422</v>
      </c>
      <c r="G71" s="114">
        <v>1398</v>
      </c>
      <c r="H71" s="114">
        <v>1339</v>
      </c>
      <c r="I71" s="140">
        <v>1326</v>
      </c>
      <c r="J71" s="115">
        <v>101</v>
      </c>
      <c r="K71" s="116">
        <v>7.6168929110105577</v>
      </c>
    </row>
    <row r="72" spans="1:11" ht="14.1" customHeight="1" x14ac:dyDescent="0.2">
      <c r="A72" s="306">
        <v>84</v>
      </c>
      <c r="B72" s="307" t="s">
        <v>308</v>
      </c>
      <c r="C72" s="308"/>
      <c r="D72" s="113">
        <v>1.5580678314491263</v>
      </c>
      <c r="E72" s="115">
        <v>758</v>
      </c>
      <c r="F72" s="114">
        <v>760</v>
      </c>
      <c r="G72" s="114">
        <v>768</v>
      </c>
      <c r="H72" s="114">
        <v>787</v>
      </c>
      <c r="I72" s="140">
        <v>785</v>
      </c>
      <c r="J72" s="115">
        <v>-27</v>
      </c>
      <c r="K72" s="116">
        <v>-3.4394904458598727</v>
      </c>
    </row>
    <row r="73" spans="1:11" ht="14.1" customHeight="1" x14ac:dyDescent="0.2">
      <c r="A73" s="306" t="s">
        <v>309</v>
      </c>
      <c r="B73" s="307" t="s">
        <v>310</v>
      </c>
      <c r="C73" s="308"/>
      <c r="D73" s="113">
        <v>0.355601233299075</v>
      </c>
      <c r="E73" s="115">
        <v>173</v>
      </c>
      <c r="F73" s="114">
        <v>171</v>
      </c>
      <c r="G73" s="114">
        <v>166</v>
      </c>
      <c r="H73" s="114">
        <v>184</v>
      </c>
      <c r="I73" s="140">
        <v>182</v>
      </c>
      <c r="J73" s="115">
        <v>-9</v>
      </c>
      <c r="K73" s="116">
        <v>-4.9450549450549453</v>
      </c>
    </row>
    <row r="74" spans="1:11" ht="14.1" customHeight="1" x14ac:dyDescent="0.2">
      <c r="A74" s="306" t="s">
        <v>311</v>
      </c>
      <c r="B74" s="307" t="s">
        <v>312</v>
      </c>
      <c r="C74" s="308"/>
      <c r="D74" s="113">
        <v>0.46659815005138744</v>
      </c>
      <c r="E74" s="115">
        <v>227</v>
      </c>
      <c r="F74" s="114">
        <v>224</v>
      </c>
      <c r="G74" s="114">
        <v>231</v>
      </c>
      <c r="H74" s="114">
        <v>235</v>
      </c>
      <c r="I74" s="140">
        <v>240</v>
      </c>
      <c r="J74" s="115">
        <v>-13</v>
      </c>
      <c r="K74" s="116">
        <v>-5.416666666666667</v>
      </c>
    </row>
    <row r="75" spans="1:11" ht="14.1" customHeight="1" x14ac:dyDescent="0.2">
      <c r="A75" s="306" t="s">
        <v>313</v>
      </c>
      <c r="B75" s="307" t="s">
        <v>314</v>
      </c>
      <c r="C75" s="308"/>
      <c r="D75" s="113">
        <v>7.1942446043165464E-2</v>
      </c>
      <c r="E75" s="115">
        <v>35</v>
      </c>
      <c r="F75" s="114">
        <v>37</v>
      </c>
      <c r="G75" s="114">
        <v>38</v>
      </c>
      <c r="H75" s="114">
        <v>40</v>
      </c>
      <c r="I75" s="140">
        <v>41</v>
      </c>
      <c r="J75" s="115">
        <v>-6</v>
      </c>
      <c r="K75" s="116">
        <v>-14.634146341463415</v>
      </c>
    </row>
    <row r="76" spans="1:11" ht="14.1" customHeight="1" x14ac:dyDescent="0.2">
      <c r="A76" s="306">
        <v>91</v>
      </c>
      <c r="B76" s="307" t="s">
        <v>315</v>
      </c>
      <c r="C76" s="308"/>
      <c r="D76" s="113">
        <v>6.9886947584789305E-2</v>
      </c>
      <c r="E76" s="115">
        <v>34</v>
      </c>
      <c r="F76" s="114">
        <v>34</v>
      </c>
      <c r="G76" s="114">
        <v>33</v>
      </c>
      <c r="H76" s="114">
        <v>31</v>
      </c>
      <c r="I76" s="140">
        <v>28</v>
      </c>
      <c r="J76" s="115">
        <v>6</v>
      </c>
      <c r="K76" s="116">
        <v>21.428571428571427</v>
      </c>
    </row>
    <row r="77" spans="1:11" ht="14.1" customHeight="1" x14ac:dyDescent="0.2">
      <c r="A77" s="306">
        <v>92</v>
      </c>
      <c r="B77" s="307" t="s">
        <v>316</v>
      </c>
      <c r="C77" s="308"/>
      <c r="D77" s="113">
        <v>0.67420349434737925</v>
      </c>
      <c r="E77" s="115">
        <v>328</v>
      </c>
      <c r="F77" s="114">
        <v>321</v>
      </c>
      <c r="G77" s="114">
        <v>314</v>
      </c>
      <c r="H77" s="114">
        <v>295</v>
      </c>
      <c r="I77" s="140">
        <v>298</v>
      </c>
      <c r="J77" s="115">
        <v>30</v>
      </c>
      <c r="K77" s="116">
        <v>10.067114093959731</v>
      </c>
    </row>
    <row r="78" spans="1:11" ht="14.1" customHeight="1" x14ac:dyDescent="0.2">
      <c r="A78" s="306">
        <v>93</v>
      </c>
      <c r="B78" s="307" t="s">
        <v>317</v>
      </c>
      <c r="C78" s="308"/>
      <c r="D78" s="113">
        <v>0.21788283658787255</v>
      </c>
      <c r="E78" s="115">
        <v>106</v>
      </c>
      <c r="F78" s="114">
        <v>107</v>
      </c>
      <c r="G78" s="114">
        <v>106</v>
      </c>
      <c r="H78" s="114">
        <v>103</v>
      </c>
      <c r="I78" s="140">
        <v>102</v>
      </c>
      <c r="J78" s="115">
        <v>4</v>
      </c>
      <c r="K78" s="116">
        <v>3.9215686274509802</v>
      </c>
    </row>
    <row r="79" spans="1:11" ht="14.1" customHeight="1" x14ac:dyDescent="0.2">
      <c r="A79" s="306">
        <v>94</v>
      </c>
      <c r="B79" s="307" t="s">
        <v>318</v>
      </c>
      <c r="C79" s="308"/>
      <c r="D79" s="113">
        <v>7.8108941418293942E-2</v>
      </c>
      <c r="E79" s="115">
        <v>38</v>
      </c>
      <c r="F79" s="114">
        <v>39</v>
      </c>
      <c r="G79" s="114">
        <v>40</v>
      </c>
      <c r="H79" s="114">
        <v>39</v>
      </c>
      <c r="I79" s="140">
        <v>51</v>
      </c>
      <c r="J79" s="115">
        <v>-13</v>
      </c>
      <c r="K79" s="116">
        <v>-25.490196078431371</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224</v>
      </c>
      <c r="C81" s="312"/>
      <c r="D81" s="125">
        <v>2.4665981500513873E-2</v>
      </c>
      <c r="E81" s="143">
        <v>12</v>
      </c>
      <c r="F81" s="144">
        <v>13</v>
      </c>
      <c r="G81" s="144" t="s">
        <v>513</v>
      </c>
      <c r="H81" s="144">
        <v>14</v>
      </c>
      <c r="I81" s="145">
        <v>15</v>
      </c>
      <c r="J81" s="143">
        <v>-3</v>
      </c>
      <c r="K81" s="146">
        <v>-20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14953</v>
      </c>
      <c r="E12" s="114">
        <v>15307</v>
      </c>
      <c r="F12" s="114">
        <v>15389</v>
      </c>
      <c r="G12" s="114">
        <v>15438</v>
      </c>
      <c r="H12" s="140">
        <v>15113</v>
      </c>
      <c r="I12" s="115">
        <v>-160</v>
      </c>
      <c r="J12" s="116">
        <v>-1.0586911930126381</v>
      </c>
      <c r="K12"/>
      <c r="L12"/>
      <c r="M12"/>
      <c r="N12"/>
      <c r="O12"/>
      <c r="P12"/>
    </row>
    <row r="13" spans="1:16" s="110" customFormat="1" ht="14.45" customHeight="1" x14ac:dyDescent="0.2">
      <c r="A13" s="120" t="s">
        <v>105</v>
      </c>
      <c r="B13" s="119" t="s">
        <v>106</v>
      </c>
      <c r="C13" s="113">
        <v>39.891660536347224</v>
      </c>
      <c r="D13" s="115">
        <v>5965</v>
      </c>
      <c r="E13" s="114">
        <v>6072</v>
      </c>
      <c r="F13" s="114">
        <v>6157</v>
      </c>
      <c r="G13" s="114">
        <v>6172</v>
      </c>
      <c r="H13" s="140">
        <v>6002</v>
      </c>
      <c r="I13" s="115">
        <v>-37</v>
      </c>
      <c r="J13" s="116">
        <v>-0.61646117960679769</v>
      </c>
      <c r="K13"/>
      <c r="L13"/>
      <c r="M13"/>
      <c r="N13"/>
      <c r="O13"/>
      <c r="P13"/>
    </row>
    <row r="14" spans="1:16" s="110" customFormat="1" ht="14.45" customHeight="1" x14ac:dyDescent="0.2">
      <c r="A14" s="120"/>
      <c r="B14" s="119" t="s">
        <v>107</v>
      </c>
      <c r="C14" s="113">
        <v>60.108339463652776</v>
      </c>
      <c r="D14" s="115">
        <v>8988</v>
      </c>
      <c r="E14" s="114">
        <v>9235</v>
      </c>
      <c r="F14" s="114">
        <v>9232</v>
      </c>
      <c r="G14" s="114">
        <v>9266</v>
      </c>
      <c r="H14" s="140">
        <v>9111</v>
      </c>
      <c r="I14" s="115">
        <v>-123</v>
      </c>
      <c r="J14" s="116">
        <v>-1.3500164636154099</v>
      </c>
      <c r="K14"/>
      <c r="L14"/>
      <c r="M14"/>
      <c r="N14"/>
      <c r="O14"/>
      <c r="P14"/>
    </row>
    <row r="15" spans="1:16" s="110" customFormat="1" ht="14.45" customHeight="1" x14ac:dyDescent="0.2">
      <c r="A15" s="118" t="s">
        <v>105</v>
      </c>
      <c r="B15" s="121" t="s">
        <v>108</v>
      </c>
      <c r="C15" s="113">
        <v>15.622283153882163</v>
      </c>
      <c r="D15" s="115">
        <v>2336</v>
      </c>
      <c r="E15" s="114">
        <v>2381</v>
      </c>
      <c r="F15" s="114">
        <v>2473</v>
      </c>
      <c r="G15" s="114">
        <v>2531</v>
      </c>
      <c r="H15" s="140">
        <v>2398</v>
      </c>
      <c r="I15" s="115">
        <v>-62</v>
      </c>
      <c r="J15" s="116">
        <v>-2.5854879065888241</v>
      </c>
      <c r="K15"/>
      <c r="L15"/>
      <c r="M15"/>
      <c r="N15"/>
      <c r="O15"/>
      <c r="P15"/>
    </row>
    <row r="16" spans="1:16" s="110" customFormat="1" ht="14.45" customHeight="1" x14ac:dyDescent="0.2">
      <c r="A16" s="118"/>
      <c r="B16" s="121" t="s">
        <v>109</v>
      </c>
      <c r="C16" s="113">
        <v>50.32434962883702</v>
      </c>
      <c r="D16" s="115">
        <v>7525</v>
      </c>
      <c r="E16" s="114">
        <v>7757</v>
      </c>
      <c r="F16" s="114">
        <v>7786</v>
      </c>
      <c r="G16" s="114">
        <v>7793</v>
      </c>
      <c r="H16" s="140">
        <v>7714</v>
      </c>
      <c r="I16" s="115">
        <v>-189</v>
      </c>
      <c r="J16" s="116">
        <v>-2.4500907441016335</v>
      </c>
      <c r="K16"/>
      <c r="L16"/>
      <c r="M16"/>
      <c r="N16"/>
      <c r="O16"/>
      <c r="P16"/>
    </row>
    <row r="17" spans="1:16" s="110" customFormat="1" ht="14.45" customHeight="1" x14ac:dyDescent="0.2">
      <c r="A17" s="118"/>
      <c r="B17" s="121" t="s">
        <v>110</v>
      </c>
      <c r="C17" s="113">
        <v>18.250518290644017</v>
      </c>
      <c r="D17" s="115">
        <v>2729</v>
      </c>
      <c r="E17" s="114">
        <v>2767</v>
      </c>
      <c r="F17" s="114">
        <v>2762</v>
      </c>
      <c r="G17" s="114">
        <v>2758</v>
      </c>
      <c r="H17" s="140">
        <v>2710</v>
      </c>
      <c r="I17" s="115">
        <v>19</v>
      </c>
      <c r="J17" s="116">
        <v>0.70110701107011075</v>
      </c>
      <c r="K17"/>
      <c r="L17"/>
      <c r="M17"/>
      <c r="N17"/>
      <c r="O17"/>
      <c r="P17"/>
    </row>
    <row r="18" spans="1:16" s="110" customFormat="1" ht="14.45" customHeight="1" x14ac:dyDescent="0.2">
      <c r="A18" s="120"/>
      <c r="B18" s="121" t="s">
        <v>111</v>
      </c>
      <c r="C18" s="113">
        <v>15.802848926636795</v>
      </c>
      <c r="D18" s="115">
        <v>2363</v>
      </c>
      <c r="E18" s="114">
        <v>2402</v>
      </c>
      <c r="F18" s="114">
        <v>2368</v>
      </c>
      <c r="G18" s="114">
        <v>2356</v>
      </c>
      <c r="H18" s="140">
        <v>2291</v>
      </c>
      <c r="I18" s="115">
        <v>72</v>
      </c>
      <c r="J18" s="116">
        <v>3.1427324312527283</v>
      </c>
      <c r="K18"/>
      <c r="L18"/>
      <c r="M18"/>
      <c r="N18"/>
      <c r="O18"/>
      <c r="P18"/>
    </row>
    <row r="19" spans="1:16" s="110" customFormat="1" ht="14.45" customHeight="1" x14ac:dyDescent="0.2">
      <c r="A19" s="120"/>
      <c r="B19" s="121" t="s">
        <v>112</v>
      </c>
      <c r="C19" s="113">
        <v>1.5114023941683943</v>
      </c>
      <c r="D19" s="115">
        <v>226</v>
      </c>
      <c r="E19" s="114">
        <v>225</v>
      </c>
      <c r="F19" s="114">
        <v>221</v>
      </c>
      <c r="G19" s="114">
        <v>192</v>
      </c>
      <c r="H19" s="140">
        <v>192</v>
      </c>
      <c r="I19" s="115">
        <v>34</v>
      </c>
      <c r="J19" s="116">
        <v>17.708333333333332</v>
      </c>
      <c r="K19"/>
      <c r="L19"/>
      <c r="M19"/>
      <c r="N19"/>
      <c r="O19"/>
      <c r="P19"/>
    </row>
    <row r="20" spans="1:16" s="110" customFormat="1" ht="14.45" customHeight="1" x14ac:dyDescent="0.2">
      <c r="A20" s="120" t="s">
        <v>113</v>
      </c>
      <c r="B20" s="119" t="s">
        <v>116</v>
      </c>
      <c r="C20" s="113">
        <v>85.053166588644416</v>
      </c>
      <c r="D20" s="115">
        <v>12718</v>
      </c>
      <c r="E20" s="114">
        <v>13037</v>
      </c>
      <c r="F20" s="114">
        <v>13126</v>
      </c>
      <c r="G20" s="114">
        <v>13159</v>
      </c>
      <c r="H20" s="140">
        <v>12897</v>
      </c>
      <c r="I20" s="115">
        <v>-179</v>
      </c>
      <c r="J20" s="116">
        <v>-1.3879196712413739</v>
      </c>
      <c r="K20"/>
      <c r="L20"/>
      <c r="M20"/>
      <c r="N20"/>
      <c r="O20"/>
      <c r="P20"/>
    </row>
    <row r="21" spans="1:16" s="110" customFormat="1" ht="14.45" customHeight="1" x14ac:dyDescent="0.2">
      <c r="A21" s="123"/>
      <c r="B21" s="124" t="s">
        <v>117</v>
      </c>
      <c r="C21" s="125">
        <v>14.799705744666623</v>
      </c>
      <c r="D21" s="143">
        <v>2213</v>
      </c>
      <c r="E21" s="144">
        <v>2248</v>
      </c>
      <c r="F21" s="144">
        <v>2241</v>
      </c>
      <c r="G21" s="144">
        <v>2255</v>
      </c>
      <c r="H21" s="145">
        <v>2202</v>
      </c>
      <c r="I21" s="143">
        <v>11</v>
      </c>
      <c r="J21" s="146">
        <v>0.49954586739327883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17482</v>
      </c>
      <c r="E56" s="114">
        <v>17916</v>
      </c>
      <c r="F56" s="114">
        <v>17941</v>
      </c>
      <c r="G56" s="114">
        <v>18029</v>
      </c>
      <c r="H56" s="140">
        <v>17672</v>
      </c>
      <c r="I56" s="115">
        <v>-190</v>
      </c>
      <c r="J56" s="116">
        <v>-1.0751471253961069</v>
      </c>
      <c r="K56"/>
      <c r="L56"/>
      <c r="M56"/>
      <c r="N56"/>
      <c r="O56"/>
      <c r="P56"/>
    </row>
    <row r="57" spans="1:16" s="110" customFormat="1" ht="14.45" customHeight="1" x14ac:dyDescent="0.2">
      <c r="A57" s="120" t="s">
        <v>105</v>
      </c>
      <c r="B57" s="119" t="s">
        <v>106</v>
      </c>
      <c r="C57" s="113">
        <v>40.647523166685737</v>
      </c>
      <c r="D57" s="115">
        <v>7106</v>
      </c>
      <c r="E57" s="114">
        <v>7253</v>
      </c>
      <c r="F57" s="114">
        <v>7310</v>
      </c>
      <c r="G57" s="114">
        <v>7321</v>
      </c>
      <c r="H57" s="140">
        <v>7143</v>
      </c>
      <c r="I57" s="115">
        <v>-37</v>
      </c>
      <c r="J57" s="116">
        <v>-0.51798964020719585</v>
      </c>
    </row>
    <row r="58" spans="1:16" s="110" customFormat="1" ht="14.45" customHeight="1" x14ac:dyDescent="0.2">
      <c r="A58" s="120"/>
      <c r="B58" s="119" t="s">
        <v>107</v>
      </c>
      <c r="C58" s="113">
        <v>59.352476833314263</v>
      </c>
      <c r="D58" s="115">
        <v>10376</v>
      </c>
      <c r="E58" s="114">
        <v>10663</v>
      </c>
      <c r="F58" s="114">
        <v>10631</v>
      </c>
      <c r="G58" s="114">
        <v>10708</v>
      </c>
      <c r="H58" s="140">
        <v>10529</v>
      </c>
      <c r="I58" s="115">
        <v>-153</v>
      </c>
      <c r="J58" s="116">
        <v>-1.4531294519897426</v>
      </c>
    </row>
    <row r="59" spans="1:16" s="110" customFormat="1" ht="14.45" customHeight="1" x14ac:dyDescent="0.2">
      <c r="A59" s="118" t="s">
        <v>105</v>
      </c>
      <c r="B59" s="121" t="s">
        <v>108</v>
      </c>
      <c r="C59" s="113">
        <v>15.976432902413912</v>
      </c>
      <c r="D59" s="115">
        <v>2793</v>
      </c>
      <c r="E59" s="114">
        <v>2884</v>
      </c>
      <c r="F59" s="114">
        <v>2935</v>
      </c>
      <c r="G59" s="114">
        <v>3079</v>
      </c>
      <c r="H59" s="140">
        <v>2919</v>
      </c>
      <c r="I59" s="115">
        <v>-126</v>
      </c>
      <c r="J59" s="116">
        <v>-4.3165467625899279</v>
      </c>
    </row>
    <row r="60" spans="1:16" s="110" customFormat="1" ht="14.45" customHeight="1" x14ac:dyDescent="0.2">
      <c r="A60" s="118"/>
      <c r="B60" s="121" t="s">
        <v>109</v>
      </c>
      <c r="C60" s="113">
        <v>50.022880677268049</v>
      </c>
      <c r="D60" s="115">
        <v>8745</v>
      </c>
      <c r="E60" s="114">
        <v>9016</v>
      </c>
      <c r="F60" s="114">
        <v>9054</v>
      </c>
      <c r="G60" s="114">
        <v>9021</v>
      </c>
      <c r="H60" s="140">
        <v>8929</v>
      </c>
      <c r="I60" s="115">
        <v>-184</v>
      </c>
      <c r="J60" s="116">
        <v>-2.0607010863478554</v>
      </c>
    </row>
    <row r="61" spans="1:16" s="110" customFormat="1" ht="14.45" customHeight="1" x14ac:dyDescent="0.2">
      <c r="A61" s="118"/>
      <c r="B61" s="121" t="s">
        <v>110</v>
      </c>
      <c r="C61" s="113">
        <v>18.361743507607827</v>
      </c>
      <c r="D61" s="115">
        <v>3210</v>
      </c>
      <c r="E61" s="114">
        <v>3246</v>
      </c>
      <c r="F61" s="114">
        <v>3225</v>
      </c>
      <c r="G61" s="114">
        <v>3208</v>
      </c>
      <c r="H61" s="140">
        <v>3173</v>
      </c>
      <c r="I61" s="115">
        <v>37</v>
      </c>
      <c r="J61" s="116">
        <v>1.1660888748818152</v>
      </c>
    </row>
    <row r="62" spans="1:16" s="110" customFormat="1" ht="14.45" customHeight="1" x14ac:dyDescent="0.2">
      <c r="A62" s="120"/>
      <c r="B62" s="121" t="s">
        <v>111</v>
      </c>
      <c r="C62" s="113">
        <v>15.638942912710217</v>
      </c>
      <c r="D62" s="115">
        <v>2734</v>
      </c>
      <c r="E62" s="114">
        <v>2770</v>
      </c>
      <c r="F62" s="114">
        <v>2727</v>
      </c>
      <c r="G62" s="114">
        <v>2721</v>
      </c>
      <c r="H62" s="140">
        <v>2651</v>
      </c>
      <c r="I62" s="115">
        <v>83</v>
      </c>
      <c r="J62" s="116">
        <v>3.1308940022632967</v>
      </c>
    </row>
    <row r="63" spans="1:16" s="110" customFormat="1" ht="14.45" customHeight="1" x14ac:dyDescent="0.2">
      <c r="A63" s="120"/>
      <c r="B63" s="121" t="s">
        <v>112</v>
      </c>
      <c r="C63" s="113">
        <v>1.3957213133508752</v>
      </c>
      <c r="D63" s="115">
        <v>244</v>
      </c>
      <c r="E63" s="114">
        <v>256</v>
      </c>
      <c r="F63" s="114">
        <v>261</v>
      </c>
      <c r="G63" s="114">
        <v>232</v>
      </c>
      <c r="H63" s="140">
        <v>230</v>
      </c>
      <c r="I63" s="115">
        <v>14</v>
      </c>
      <c r="J63" s="116">
        <v>6.0869565217391308</v>
      </c>
    </row>
    <row r="64" spans="1:16" s="110" customFormat="1" ht="14.45" customHeight="1" x14ac:dyDescent="0.2">
      <c r="A64" s="120" t="s">
        <v>113</v>
      </c>
      <c r="B64" s="119" t="s">
        <v>116</v>
      </c>
      <c r="C64" s="113">
        <v>83.440109827250893</v>
      </c>
      <c r="D64" s="115">
        <v>14587</v>
      </c>
      <c r="E64" s="114">
        <v>14964</v>
      </c>
      <c r="F64" s="114">
        <v>15012</v>
      </c>
      <c r="G64" s="114">
        <v>15099</v>
      </c>
      <c r="H64" s="140">
        <v>14804</v>
      </c>
      <c r="I64" s="115">
        <v>-217</v>
      </c>
      <c r="J64" s="116">
        <v>-1.465820048635504</v>
      </c>
    </row>
    <row r="65" spans="1:10" s="110" customFormat="1" ht="14.45" customHeight="1" x14ac:dyDescent="0.2">
      <c r="A65" s="123"/>
      <c r="B65" s="124" t="s">
        <v>117</v>
      </c>
      <c r="C65" s="125">
        <v>16.399725431872785</v>
      </c>
      <c r="D65" s="143">
        <v>2867</v>
      </c>
      <c r="E65" s="144">
        <v>2921</v>
      </c>
      <c r="F65" s="144">
        <v>2898</v>
      </c>
      <c r="G65" s="144">
        <v>2896</v>
      </c>
      <c r="H65" s="145">
        <v>2845</v>
      </c>
      <c r="I65" s="143">
        <v>22</v>
      </c>
      <c r="J65" s="146">
        <v>0.77328646748681895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14953</v>
      </c>
      <c r="G11" s="114">
        <v>15307</v>
      </c>
      <c r="H11" s="114">
        <v>15389</v>
      </c>
      <c r="I11" s="114">
        <v>15438</v>
      </c>
      <c r="J11" s="140">
        <v>15113</v>
      </c>
      <c r="K11" s="114">
        <v>-160</v>
      </c>
      <c r="L11" s="116">
        <v>-1.0586911930126381</v>
      </c>
    </row>
    <row r="12" spans="1:17" s="110" customFormat="1" ht="24" customHeight="1" x14ac:dyDescent="0.2">
      <c r="A12" s="604" t="s">
        <v>185</v>
      </c>
      <c r="B12" s="605"/>
      <c r="C12" s="605"/>
      <c r="D12" s="606"/>
      <c r="E12" s="113">
        <v>39.891660536347224</v>
      </c>
      <c r="F12" s="115">
        <v>5965</v>
      </c>
      <c r="G12" s="114">
        <v>6072</v>
      </c>
      <c r="H12" s="114">
        <v>6157</v>
      </c>
      <c r="I12" s="114">
        <v>6172</v>
      </c>
      <c r="J12" s="140">
        <v>6002</v>
      </c>
      <c r="K12" s="114">
        <v>-37</v>
      </c>
      <c r="L12" s="116">
        <v>-0.61646117960679769</v>
      </c>
    </row>
    <row r="13" spans="1:17" s="110" customFormat="1" ht="15" customHeight="1" x14ac:dyDescent="0.2">
      <c r="A13" s="120"/>
      <c r="B13" s="612" t="s">
        <v>107</v>
      </c>
      <c r="C13" s="612"/>
      <c r="E13" s="113">
        <v>60.108339463652776</v>
      </c>
      <c r="F13" s="115">
        <v>8988</v>
      </c>
      <c r="G13" s="114">
        <v>9235</v>
      </c>
      <c r="H13" s="114">
        <v>9232</v>
      </c>
      <c r="I13" s="114">
        <v>9266</v>
      </c>
      <c r="J13" s="140">
        <v>9111</v>
      </c>
      <c r="K13" s="114">
        <v>-123</v>
      </c>
      <c r="L13" s="116">
        <v>-1.3500164636154099</v>
      </c>
    </row>
    <row r="14" spans="1:17" s="110" customFormat="1" ht="22.5" customHeight="1" x14ac:dyDescent="0.2">
      <c r="A14" s="604" t="s">
        <v>186</v>
      </c>
      <c r="B14" s="605"/>
      <c r="C14" s="605"/>
      <c r="D14" s="606"/>
      <c r="E14" s="113">
        <v>15.622283153882163</v>
      </c>
      <c r="F14" s="115">
        <v>2336</v>
      </c>
      <c r="G14" s="114">
        <v>2381</v>
      </c>
      <c r="H14" s="114">
        <v>2473</v>
      </c>
      <c r="I14" s="114">
        <v>2531</v>
      </c>
      <c r="J14" s="140">
        <v>2398</v>
      </c>
      <c r="K14" s="114">
        <v>-62</v>
      </c>
      <c r="L14" s="116">
        <v>-2.5854879065888241</v>
      </c>
    </row>
    <row r="15" spans="1:17" s="110" customFormat="1" ht="15" customHeight="1" x14ac:dyDescent="0.2">
      <c r="A15" s="120"/>
      <c r="B15" s="119"/>
      <c r="C15" s="258" t="s">
        <v>106</v>
      </c>
      <c r="E15" s="113">
        <v>46.446917808219176</v>
      </c>
      <c r="F15" s="115">
        <v>1085</v>
      </c>
      <c r="G15" s="114">
        <v>1102</v>
      </c>
      <c r="H15" s="114">
        <v>1152</v>
      </c>
      <c r="I15" s="114">
        <v>1196</v>
      </c>
      <c r="J15" s="140">
        <v>1126</v>
      </c>
      <c r="K15" s="114">
        <v>-41</v>
      </c>
      <c r="L15" s="116">
        <v>-3.6412078152753109</v>
      </c>
    </row>
    <row r="16" spans="1:17" s="110" customFormat="1" ht="15" customHeight="1" x14ac:dyDescent="0.2">
      <c r="A16" s="120"/>
      <c r="B16" s="119"/>
      <c r="C16" s="258" t="s">
        <v>107</v>
      </c>
      <c r="E16" s="113">
        <v>53.553082191780824</v>
      </c>
      <c r="F16" s="115">
        <v>1251</v>
      </c>
      <c r="G16" s="114">
        <v>1279</v>
      </c>
      <c r="H16" s="114">
        <v>1321</v>
      </c>
      <c r="I16" s="114">
        <v>1335</v>
      </c>
      <c r="J16" s="140">
        <v>1272</v>
      </c>
      <c r="K16" s="114">
        <v>-21</v>
      </c>
      <c r="L16" s="116">
        <v>-1.6509433962264151</v>
      </c>
    </row>
    <row r="17" spans="1:12" s="110" customFormat="1" ht="15" customHeight="1" x14ac:dyDescent="0.2">
      <c r="A17" s="120"/>
      <c r="B17" s="121" t="s">
        <v>109</v>
      </c>
      <c r="C17" s="258"/>
      <c r="E17" s="113">
        <v>50.32434962883702</v>
      </c>
      <c r="F17" s="115">
        <v>7525</v>
      </c>
      <c r="G17" s="114">
        <v>7757</v>
      </c>
      <c r="H17" s="114">
        <v>7786</v>
      </c>
      <c r="I17" s="114">
        <v>7793</v>
      </c>
      <c r="J17" s="140">
        <v>7714</v>
      </c>
      <c r="K17" s="114">
        <v>-189</v>
      </c>
      <c r="L17" s="116">
        <v>-2.4500907441016335</v>
      </c>
    </row>
    <row r="18" spans="1:12" s="110" customFormat="1" ht="15" customHeight="1" x14ac:dyDescent="0.2">
      <c r="A18" s="120"/>
      <c r="B18" s="119"/>
      <c r="C18" s="258" t="s">
        <v>106</v>
      </c>
      <c r="E18" s="113">
        <v>35.933554817275748</v>
      </c>
      <c r="F18" s="115">
        <v>2704</v>
      </c>
      <c r="G18" s="114">
        <v>2754</v>
      </c>
      <c r="H18" s="114">
        <v>2781</v>
      </c>
      <c r="I18" s="114">
        <v>2739</v>
      </c>
      <c r="J18" s="140">
        <v>2686</v>
      </c>
      <c r="K18" s="114">
        <v>18</v>
      </c>
      <c r="L18" s="116">
        <v>0.67014147431124349</v>
      </c>
    </row>
    <row r="19" spans="1:12" s="110" customFormat="1" ht="15" customHeight="1" x14ac:dyDescent="0.2">
      <c r="A19" s="120"/>
      <c r="B19" s="119"/>
      <c r="C19" s="258" t="s">
        <v>107</v>
      </c>
      <c r="E19" s="113">
        <v>64.066445182724252</v>
      </c>
      <c r="F19" s="115">
        <v>4821</v>
      </c>
      <c r="G19" s="114">
        <v>5003</v>
      </c>
      <c r="H19" s="114">
        <v>5005</v>
      </c>
      <c r="I19" s="114">
        <v>5054</v>
      </c>
      <c r="J19" s="140">
        <v>5028</v>
      </c>
      <c r="K19" s="114">
        <v>-207</v>
      </c>
      <c r="L19" s="116">
        <v>-4.1169451073985677</v>
      </c>
    </row>
    <row r="20" spans="1:12" s="110" customFormat="1" ht="15" customHeight="1" x14ac:dyDescent="0.2">
      <c r="A20" s="120"/>
      <c r="B20" s="121" t="s">
        <v>110</v>
      </c>
      <c r="C20" s="258"/>
      <c r="E20" s="113">
        <v>18.250518290644017</v>
      </c>
      <c r="F20" s="115">
        <v>2729</v>
      </c>
      <c r="G20" s="114">
        <v>2767</v>
      </c>
      <c r="H20" s="114">
        <v>2762</v>
      </c>
      <c r="I20" s="114">
        <v>2758</v>
      </c>
      <c r="J20" s="140">
        <v>2710</v>
      </c>
      <c r="K20" s="114">
        <v>19</v>
      </c>
      <c r="L20" s="116">
        <v>0.70110701107011075</v>
      </c>
    </row>
    <row r="21" spans="1:12" s="110" customFormat="1" ht="15" customHeight="1" x14ac:dyDescent="0.2">
      <c r="A21" s="120"/>
      <c r="B21" s="119"/>
      <c r="C21" s="258" t="s">
        <v>106</v>
      </c>
      <c r="E21" s="113">
        <v>33.858556247709785</v>
      </c>
      <c r="F21" s="115">
        <v>924</v>
      </c>
      <c r="G21" s="114">
        <v>944</v>
      </c>
      <c r="H21" s="114">
        <v>951</v>
      </c>
      <c r="I21" s="114">
        <v>961</v>
      </c>
      <c r="J21" s="140">
        <v>959</v>
      </c>
      <c r="K21" s="114">
        <v>-35</v>
      </c>
      <c r="L21" s="116">
        <v>-3.6496350364963503</v>
      </c>
    </row>
    <row r="22" spans="1:12" s="110" customFormat="1" ht="15" customHeight="1" x14ac:dyDescent="0.2">
      <c r="A22" s="120"/>
      <c r="B22" s="119"/>
      <c r="C22" s="258" t="s">
        <v>107</v>
      </c>
      <c r="E22" s="113">
        <v>66.141443752290215</v>
      </c>
      <c r="F22" s="115">
        <v>1805</v>
      </c>
      <c r="G22" s="114">
        <v>1823</v>
      </c>
      <c r="H22" s="114">
        <v>1811</v>
      </c>
      <c r="I22" s="114">
        <v>1797</v>
      </c>
      <c r="J22" s="140">
        <v>1751</v>
      </c>
      <c r="K22" s="114">
        <v>54</v>
      </c>
      <c r="L22" s="116">
        <v>3.0839520274129071</v>
      </c>
    </row>
    <row r="23" spans="1:12" s="110" customFormat="1" ht="15" customHeight="1" x14ac:dyDescent="0.2">
      <c r="A23" s="120"/>
      <c r="B23" s="121" t="s">
        <v>111</v>
      </c>
      <c r="C23" s="258"/>
      <c r="E23" s="113">
        <v>15.802848926636795</v>
      </c>
      <c r="F23" s="115">
        <v>2363</v>
      </c>
      <c r="G23" s="114">
        <v>2402</v>
      </c>
      <c r="H23" s="114">
        <v>2368</v>
      </c>
      <c r="I23" s="114">
        <v>2356</v>
      </c>
      <c r="J23" s="140">
        <v>2291</v>
      </c>
      <c r="K23" s="114">
        <v>72</v>
      </c>
      <c r="L23" s="116">
        <v>3.1427324312527283</v>
      </c>
    </row>
    <row r="24" spans="1:12" s="110" customFormat="1" ht="15" customHeight="1" x14ac:dyDescent="0.2">
      <c r="A24" s="120"/>
      <c r="B24" s="119"/>
      <c r="C24" s="258" t="s">
        <v>106</v>
      </c>
      <c r="E24" s="113">
        <v>52.983495556495981</v>
      </c>
      <c r="F24" s="115">
        <v>1252</v>
      </c>
      <c r="G24" s="114">
        <v>1272</v>
      </c>
      <c r="H24" s="114">
        <v>1273</v>
      </c>
      <c r="I24" s="114">
        <v>1276</v>
      </c>
      <c r="J24" s="140">
        <v>1231</v>
      </c>
      <c r="K24" s="114">
        <v>21</v>
      </c>
      <c r="L24" s="116">
        <v>1.7059301380991063</v>
      </c>
    </row>
    <row r="25" spans="1:12" s="110" customFormat="1" ht="15" customHeight="1" x14ac:dyDescent="0.2">
      <c r="A25" s="120"/>
      <c r="B25" s="119"/>
      <c r="C25" s="258" t="s">
        <v>107</v>
      </c>
      <c r="E25" s="113">
        <v>47.016504443504019</v>
      </c>
      <c r="F25" s="115">
        <v>1111</v>
      </c>
      <c r="G25" s="114">
        <v>1130</v>
      </c>
      <c r="H25" s="114">
        <v>1095</v>
      </c>
      <c r="I25" s="114">
        <v>1080</v>
      </c>
      <c r="J25" s="140">
        <v>1060</v>
      </c>
      <c r="K25" s="114">
        <v>51</v>
      </c>
      <c r="L25" s="116">
        <v>4.8113207547169807</v>
      </c>
    </row>
    <row r="26" spans="1:12" s="110" customFormat="1" ht="15" customHeight="1" x14ac:dyDescent="0.2">
      <c r="A26" s="120"/>
      <c r="C26" s="121" t="s">
        <v>187</v>
      </c>
      <c r="D26" s="110" t="s">
        <v>188</v>
      </c>
      <c r="E26" s="113">
        <v>1.5114023941683943</v>
      </c>
      <c r="F26" s="115">
        <v>226</v>
      </c>
      <c r="G26" s="114">
        <v>225</v>
      </c>
      <c r="H26" s="114">
        <v>221</v>
      </c>
      <c r="I26" s="114">
        <v>192</v>
      </c>
      <c r="J26" s="140">
        <v>192</v>
      </c>
      <c r="K26" s="114">
        <v>34</v>
      </c>
      <c r="L26" s="116">
        <v>17.708333333333332</v>
      </c>
    </row>
    <row r="27" spans="1:12" s="110" customFormat="1" ht="15" customHeight="1" x14ac:dyDescent="0.2">
      <c r="A27" s="120"/>
      <c r="B27" s="119"/>
      <c r="D27" s="259" t="s">
        <v>106</v>
      </c>
      <c r="E27" s="113">
        <v>45.575221238938056</v>
      </c>
      <c r="F27" s="115">
        <v>103</v>
      </c>
      <c r="G27" s="114">
        <v>111</v>
      </c>
      <c r="H27" s="114">
        <v>110</v>
      </c>
      <c r="I27" s="114">
        <v>94</v>
      </c>
      <c r="J27" s="140">
        <v>104</v>
      </c>
      <c r="K27" s="114">
        <v>-1</v>
      </c>
      <c r="L27" s="116">
        <v>-0.96153846153846156</v>
      </c>
    </row>
    <row r="28" spans="1:12" s="110" customFormat="1" ht="15" customHeight="1" x14ac:dyDescent="0.2">
      <c r="A28" s="120"/>
      <c r="B28" s="119"/>
      <c r="D28" s="259" t="s">
        <v>107</v>
      </c>
      <c r="E28" s="113">
        <v>54.424778761061944</v>
      </c>
      <c r="F28" s="115">
        <v>123</v>
      </c>
      <c r="G28" s="114">
        <v>114</v>
      </c>
      <c r="H28" s="114">
        <v>111</v>
      </c>
      <c r="I28" s="114">
        <v>98</v>
      </c>
      <c r="J28" s="140">
        <v>88</v>
      </c>
      <c r="K28" s="114">
        <v>35</v>
      </c>
      <c r="L28" s="116">
        <v>39.772727272727273</v>
      </c>
    </row>
    <row r="29" spans="1:12" s="110" customFormat="1" ht="24" customHeight="1" x14ac:dyDescent="0.2">
      <c r="A29" s="604" t="s">
        <v>189</v>
      </c>
      <c r="B29" s="605"/>
      <c r="C29" s="605"/>
      <c r="D29" s="606"/>
      <c r="E29" s="113">
        <v>85.053166588644416</v>
      </c>
      <c r="F29" s="115">
        <v>12718</v>
      </c>
      <c r="G29" s="114">
        <v>13037</v>
      </c>
      <c r="H29" s="114">
        <v>13126</v>
      </c>
      <c r="I29" s="114">
        <v>13159</v>
      </c>
      <c r="J29" s="140">
        <v>12897</v>
      </c>
      <c r="K29" s="114">
        <v>-179</v>
      </c>
      <c r="L29" s="116">
        <v>-1.3879196712413739</v>
      </c>
    </row>
    <row r="30" spans="1:12" s="110" customFormat="1" ht="15" customHeight="1" x14ac:dyDescent="0.2">
      <c r="A30" s="120"/>
      <c r="B30" s="119"/>
      <c r="C30" s="258" t="s">
        <v>106</v>
      </c>
      <c r="E30" s="113">
        <v>40.674634376474287</v>
      </c>
      <c r="F30" s="115">
        <v>5173</v>
      </c>
      <c r="G30" s="114">
        <v>5264</v>
      </c>
      <c r="H30" s="114">
        <v>5332</v>
      </c>
      <c r="I30" s="114">
        <v>5347</v>
      </c>
      <c r="J30" s="140">
        <v>5214</v>
      </c>
      <c r="K30" s="114">
        <v>-41</v>
      </c>
      <c r="L30" s="116">
        <v>-0.78634445723053314</v>
      </c>
    </row>
    <row r="31" spans="1:12" s="110" customFormat="1" ht="15" customHeight="1" x14ac:dyDescent="0.2">
      <c r="A31" s="120"/>
      <c r="B31" s="119"/>
      <c r="C31" s="258" t="s">
        <v>107</v>
      </c>
      <c r="E31" s="113">
        <v>59.325365623525713</v>
      </c>
      <c r="F31" s="115">
        <v>7545</v>
      </c>
      <c r="G31" s="114">
        <v>7773</v>
      </c>
      <c r="H31" s="114">
        <v>7794</v>
      </c>
      <c r="I31" s="114">
        <v>7812</v>
      </c>
      <c r="J31" s="140">
        <v>7683</v>
      </c>
      <c r="K31" s="114">
        <v>-138</v>
      </c>
      <c r="L31" s="116">
        <v>-1.7961733697774307</v>
      </c>
    </row>
    <row r="32" spans="1:12" s="110" customFormat="1" ht="15" customHeight="1" x14ac:dyDescent="0.2">
      <c r="A32" s="120"/>
      <c r="B32" s="119" t="s">
        <v>117</v>
      </c>
      <c r="C32" s="258"/>
      <c r="E32" s="113">
        <v>14.799705744666623</v>
      </c>
      <c r="F32" s="114">
        <v>2213</v>
      </c>
      <c r="G32" s="114">
        <v>2248</v>
      </c>
      <c r="H32" s="114">
        <v>2241</v>
      </c>
      <c r="I32" s="114">
        <v>2255</v>
      </c>
      <c r="J32" s="140">
        <v>2202</v>
      </c>
      <c r="K32" s="114">
        <v>11</v>
      </c>
      <c r="L32" s="116">
        <v>0.49954586739327883</v>
      </c>
    </row>
    <row r="33" spans="1:12" s="110" customFormat="1" ht="15" customHeight="1" x14ac:dyDescent="0.2">
      <c r="A33" s="120"/>
      <c r="B33" s="119"/>
      <c r="C33" s="258" t="s">
        <v>106</v>
      </c>
      <c r="E33" s="113">
        <v>35.517397198373246</v>
      </c>
      <c r="F33" s="114">
        <v>786</v>
      </c>
      <c r="G33" s="114">
        <v>804</v>
      </c>
      <c r="H33" s="114">
        <v>821</v>
      </c>
      <c r="I33" s="114">
        <v>820</v>
      </c>
      <c r="J33" s="140">
        <v>786</v>
      </c>
      <c r="K33" s="114">
        <v>0</v>
      </c>
      <c r="L33" s="116">
        <v>0</v>
      </c>
    </row>
    <row r="34" spans="1:12" s="110" customFormat="1" ht="15" customHeight="1" x14ac:dyDescent="0.2">
      <c r="A34" s="120"/>
      <c r="B34" s="119"/>
      <c r="C34" s="258" t="s">
        <v>107</v>
      </c>
      <c r="E34" s="113">
        <v>64.482602801626754</v>
      </c>
      <c r="F34" s="114">
        <v>1427</v>
      </c>
      <c r="G34" s="114">
        <v>1444</v>
      </c>
      <c r="H34" s="114">
        <v>1420</v>
      </c>
      <c r="I34" s="114">
        <v>1435</v>
      </c>
      <c r="J34" s="140">
        <v>1416</v>
      </c>
      <c r="K34" s="114">
        <v>11</v>
      </c>
      <c r="L34" s="116">
        <v>0.7768361581920904</v>
      </c>
    </row>
    <row r="35" spans="1:12" s="110" customFormat="1" ht="24" customHeight="1" x14ac:dyDescent="0.2">
      <c r="A35" s="604" t="s">
        <v>192</v>
      </c>
      <c r="B35" s="605"/>
      <c r="C35" s="605"/>
      <c r="D35" s="606"/>
      <c r="E35" s="113">
        <v>18.564836487661339</v>
      </c>
      <c r="F35" s="114">
        <v>2776</v>
      </c>
      <c r="G35" s="114">
        <v>2868</v>
      </c>
      <c r="H35" s="114">
        <v>2936</v>
      </c>
      <c r="I35" s="114">
        <v>2948</v>
      </c>
      <c r="J35" s="114">
        <v>2803</v>
      </c>
      <c r="K35" s="318">
        <v>-27</v>
      </c>
      <c r="L35" s="319">
        <v>-0.96325365679628971</v>
      </c>
    </row>
    <row r="36" spans="1:12" s="110" customFormat="1" ht="15" customHeight="1" x14ac:dyDescent="0.2">
      <c r="A36" s="120"/>
      <c r="B36" s="119"/>
      <c r="C36" s="258" t="s">
        <v>106</v>
      </c>
      <c r="E36" s="113">
        <v>38.904899135446684</v>
      </c>
      <c r="F36" s="114">
        <v>1080</v>
      </c>
      <c r="G36" s="114">
        <v>1108</v>
      </c>
      <c r="H36" s="114">
        <v>1135</v>
      </c>
      <c r="I36" s="114">
        <v>1143</v>
      </c>
      <c r="J36" s="114">
        <v>1054</v>
      </c>
      <c r="K36" s="318">
        <v>26</v>
      </c>
      <c r="L36" s="116">
        <v>2.4667931688804554</v>
      </c>
    </row>
    <row r="37" spans="1:12" s="110" customFormat="1" ht="15" customHeight="1" x14ac:dyDescent="0.2">
      <c r="A37" s="120"/>
      <c r="B37" s="119"/>
      <c r="C37" s="258" t="s">
        <v>107</v>
      </c>
      <c r="E37" s="113">
        <v>61.095100864553316</v>
      </c>
      <c r="F37" s="114">
        <v>1696</v>
      </c>
      <c r="G37" s="114">
        <v>1760</v>
      </c>
      <c r="H37" s="114">
        <v>1801</v>
      </c>
      <c r="I37" s="114">
        <v>1805</v>
      </c>
      <c r="J37" s="140">
        <v>1749</v>
      </c>
      <c r="K37" s="114">
        <v>-53</v>
      </c>
      <c r="L37" s="116">
        <v>-3.0303030303030303</v>
      </c>
    </row>
    <row r="38" spans="1:12" s="110" customFormat="1" ht="15" customHeight="1" x14ac:dyDescent="0.2">
      <c r="A38" s="120"/>
      <c r="B38" s="119" t="s">
        <v>328</v>
      </c>
      <c r="C38" s="258"/>
      <c r="E38" s="113">
        <v>61.579616130542369</v>
      </c>
      <c r="F38" s="114">
        <v>9208</v>
      </c>
      <c r="G38" s="114">
        <v>9396</v>
      </c>
      <c r="H38" s="114">
        <v>9435</v>
      </c>
      <c r="I38" s="114">
        <v>9459</v>
      </c>
      <c r="J38" s="140">
        <v>9301</v>
      </c>
      <c r="K38" s="114">
        <v>-93</v>
      </c>
      <c r="L38" s="116">
        <v>-0.99989248467906677</v>
      </c>
    </row>
    <row r="39" spans="1:12" s="110" customFormat="1" ht="15" customHeight="1" x14ac:dyDescent="0.2">
      <c r="A39" s="120"/>
      <c r="B39" s="119"/>
      <c r="C39" s="258" t="s">
        <v>106</v>
      </c>
      <c r="E39" s="113">
        <v>41.572545612510858</v>
      </c>
      <c r="F39" s="115">
        <v>3828</v>
      </c>
      <c r="G39" s="114">
        <v>3898</v>
      </c>
      <c r="H39" s="114">
        <v>3964</v>
      </c>
      <c r="I39" s="114">
        <v>3957</v>
      </c>
      <c r="J39" s="140">
        <v>3885</v>
      </c>
      <c r="K39" s="114">
        <v>-57</v>
      </c>
      <c r="L39" s="116">
        <v>-1.4671814671814671</v>
      </c>
    </row>
    <row r="40" spans="1:12" s="110" customFormat="1" ht="15" customHeight="1" x14ac:dyDescent="0.2">
      <c r="A40" s="120"/>
      <c r="B40" s="119"/>
      <c r="C40" s="258" t="s">
        <v>107</v>
      </c>
      <c r="E40" s="113">
        <v>58.427454387489142</v>
      </c>
      <c r="F40" s="115">
        <v>5380</v>
      </c>
      <c r="G40" s="114">
        <v>5498</v>
      </c>
      <c r="H40" s="114">
        <v>5471</v>
      </c>
      <c r="I40" s="114">
        <v>5502</v>
      </c>
      <c r="J40" s="140">
        <v>5416</v>
      </c>
      <c r="K40" s="114">
        <v>-36</v>
      </c>
      <c r="L40" s="116">
        <v>-0.66469719350073853</v>
      </c>
    </row>
    <row r="41" spans="1:12" s="110" customFormat="1" ht="15" customHeight="1" x14ac:dyDescent="0.2">
      <c r="A41" s="120"/>
      <c r="B41" s="320" t="s">
        <v>515</v>
      </c>
      <c r="C41" s="258"/>
      <c r="E41" s="113">
        <v>7.4165719253661475</v>
      </c>
      <c r="F41" s="115">
        <v>1109</v>
      </c>
      <c r="G41" s="114">
        <v>1109</v>
      </c>
      <c r="H41" s="114">
        <v>1079</v>
      </c>
      <c r="I41" s="114">
        <v>1069</v>
      </c>
      <c r="J41" s="140">
        <v>1030</v>
      </c>
      <c r="K41" s="114">
        <v>79</v>
      </c>
      <c r="L41" s="116">
        <v>7.6699029126213594</v>
      </c>
    </row>
    <row r="42" spans="1:12" s="110" customFormat="1" ht="15" customHeight="1" x14ac:dyDescent="0.2">
      <c r="A42" s="120"/>
      <c r="B42" s="119"/>
      <c r="C42" s="268" t="s">
        <v>106</v>
      </c>
      <c r="D42" s="182"/>
      <c r="E42" s="113">
        <v>43.282236248872856</v>
      </c>
      <c r="F42" s="115">
        <v>480</v>
      </c>
      <c r="G42" s="114">
        <v>479</v>
      </c>
      <c r="H42" s="114">
        <v>474</v>
      </c>
      <c r="I42" s="114">
        <v>477</v>
      </c>
      <c r="J42" s="140">
        <v>445</v>
      </c>
      <c r="K42" s="114">
        <v>35</v>
      </c>
      <c r="L42" s="116">
        <v>7.8651685393258424</v>
      </c>
    </row>
    <row r="43" spans="1:12" s="110" customFormat="1" ht="15" customHeight="1" x14ac:dyDescent="0.2">
      <c r="A43" s="120"/>
      <c r="B43" s="119"/>
      <c r="C43" s="268" t="s">
        <v>107</v>
      </c>
      <c r="D43" s="182"/>
      <c r="E43" s="113">
        <v>56.717763751127144</v>
      </c>
      <c r="F43" s="115">
        <v>629</v>
      </c>
      <c r="G43" s="114">
        <v>630</v>
      </c>
      <c r="H43" s="114">
        <v>605</v>
      </c>
      <c r="I43" s="114">
        <v>592</v>
      </c>
      <c r="J43" s="140">
        <v>585</v>
      </c>
      <c r="K43" s="114">
        <v>44</v>
      </c>
      <c r="L43" s="116">
        <v>7.5213675213675213</v>
      </c>
    </row>
    <row r="44" spans="1:12" s="110" customFormat="1" ht="15" customHeight="1" x14ac:dyDescent="0.2">
      <c r="A44" s="120"/>
      <c r="B44" s="119" t="s">
        <v>205</v>
      </c>
      <c r="C44" s="268"/>
      <c r="D44" s="182"/>
      <c r="E44" s="113">
        <v>12.438975456430148</v>
      </c>
      <c r="F44" s="115">
        <v>1860</v>
      </c>
      <c r="G44" s="114">
        <v>1934</v>
      </c>
      <c r="H44" s="114">
        <v>1939</v>
      </c>
      <c r="I44" s="114">
        <v>1962</v>
      </c>
      <c r="J44" s="140">
        <v>1979</v>
      </c>
      <c r="K44" s="114">
        <v>-119</v>
      </c>
      <c r="L44" s="116">
        <v>-6.0131379484588177</v>
      </c>
    </row>
    <row r="45" spans="1:12" s="110" customFormat="1" ht="15" customHeight="1" x14ac:dyDescent="0.2">
      <c r="A45" s="120"/>
      <c r="B45" s="119"/>
      <c r="C45" s="268" t="s">
        <v>106</v>
      </c>
      <c r="D45" s="182"/>
      <c r="E45" s="113">
        <v>31.021505376344088</v>
      </c>
      <c r="F45" s="115">
        <v>577</v>
      </c>
      <c r="G45" s="114">
        <v>587</v>
      </c>
      <c r="H45" s="114">
        <v>584</v>
      </c>
      <c r="I45" s="114">
        <v>595</v>
      </c>
      <c r="J45" s="140">
        <v>618</v>
      </c>
      <c r="K45" s="114">
        <v>-41</v>
      </c>
      <c r="L45" s="116">
        <v>-6.6343042071197411</v>
      </c>
    </row>
    <row r="46" spans="1:12" s="110" customFormat="1" ht="15" customHeight="1" x14ac:dyDescent="0.2">
      <c r="A46" s="123"/>
      <c r="B46" s="124"/>
      <c r="C46" s="260" t="s">
        <v>107</v>
      </c>
      <c r="D46" s="261"/>
      <c r="E46" s="125">
        <v>68.978494623655919</v>
      </c>
      <c r="F46" s="143">
        <v>1283</v>
      </c>
      <c r="G46" s="144">
        <v>1347</v>
      </c>
      <c r="H46" s="144">
        <v>1355</v>
      </c>
      <c r="I46" s="144">
        <v>1367</v>
      </c>
      <c r="J46" s="145">
        <v>1361</v>
      </c>
      <c r="K46" s="144">
        <v>-78</v>
      </c>
      <c r="L46" s="146">
        <v>-5.7310800881704633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14953</v>
      </c>
      <c r="E11" s="114">
        <v>15307</v>
      </c>
      <c r="F11" s="114">
        <v>15389</v>
      </c>
      <c r="G11" s="114">
        <v>15438</v>
      </c>
      <c r="H11" s="140">
        <v>15113</v>
      </c>
      <c r="I11" s="115">
        <v>-160</v>
      </c>
      <c r="J11" s="116">
        <v>-1.0586911930126381</v>
      </c>
    </row>
    <row r="12" spans="1:15" s="110" customFormat="1" ht="24.95" customHeight="1" x14ac:dyDescent="0.2">
      <c r="A12" s="193" t="s">
        <v>132</v>
      </c>
      <c r="B12" s="194" t="s">
        <v>133</v>
      </c>
      <c r="C12" s="113">
        <v>1.2171470607904769</v>
      </c>
      <c r="D12" s="115">
        <v>182</v>
      </c>
      <c r="E12" s="114">
        <v>177</v>
      </c>
      <c r="F12" s="114">
        <v>178</v>
      </c>
      <c r="G12" s="114">
        <v>186</v>
      </c>
      <c r="H12" s="140">
        <v>172</v>
      </c>
      <c r="I12" s="115">
        <v>10</v>
      </c>
      <c r="J12" s="116">
        <v>5.8139534883720927</v>
      </c>
    </row>
    <row r="13" spans="1:15" s="110" customFormat="1" ht="24.95" customHeight="1" x14ac:dyDescent="0.2">
      <c r="A13" s="193" t="s">
        <v>134</v>
      </c>
      <c r="B13" s="199" t="s">
        <v>214</v>
      </c>
      <c r="C13" s="113">
        <v>1.2238346820036112</v>
      </c>
      <c r="D13" s="115">
        <v>183</v>
      </c>
      <c r="E13" s="114">
        <v>180</v>
      </c>
      <c r="F13" s="114">
        <v>185</v>
      </c>
      <c r="G13" s="114">
        <v>190</v>
      </c>
      <c r="H13" s="140">
        <v>185</v>
      </c>
      <c r="I13" s="115">
        <v>-2</v>
      </c>
      <c r="J13" s="116">
        <v>-1.0810810810810811</v>
      </c>
    </row>
    <row r="14" spans="1:15" s="287" customFormat="1" ht="24.95" customHeight="1" x14ac:dyDescent="0.2">
      <c r="A14" s="193" t="s">
        <v>215</v>
      </c>
      <c r="B14" s="199" t="s">
        <v>137</v>
      </c>
      <c r="C14" s="113">
        <v>12.933859426202099</v>
      </c>
      <c r="D14" s="115">
        <v>1934</v>
      </c>
      <c r="E14" s="114">
        <v>1958</v>
      </c>
      <c r="F14" s="114">
        <v>1999</v>
      </c>
      <c r="G14" s="114">
        <v>1993</v>
      </c>
      <c r="H14" s="140">
        <v>1991</v>
      </c>
      <c r="I14" s="115">
        <v>-57</v>
      </c>
      <c r="J14" s="116">
        <v>-2.862882973380211</v>
      </c>
      <c r="K14" s="110"/>
      <c r="L14" s="110"/>
      <c r="M14" s="110"/>
      <c r="N14" s="110"/>
      <c r="O14" s="110"/>
    </row>
    <row r="15" spans="1:15" s="110" customFormat="1" ht="24.95" customHeight="1" x14ac:dyDescent="0.2">
      <c r="A15" s="193" t="s">
        <v>216</v>
      </c>
      <c r="B15" s="199" t="s">
        <v>217</v>
      </c>
      <c r="C15" s="113">
        <v>5.5105998796228182</v>
      </c>
      <c r="D15" s="115">
        <v>824</v>
      </c>
      <c r="E15" s="114">
        <v>819</v>
      </c>
      <c r="F15" s="114">
        <v>815</v>
      </c>
      <c r="G15" s="114">
        <v>776</v>
      </c>
      <c r="H15" s="140">
        <v>781</v>
      </c>
      <c r="I15" s="115">
        <v>43</v>
      </c>
      <c r="J15" s="116">
        <v>5.5057618437900127</v>
      </c>
    </row>
    <row r="16" spans="1:15" s="287" customFormat="1" ht="24.95" customHeight="1" x14ac:dyDescent="0.2">
      <c r="A16" s="193" t="s">
        <v>218</v>
      </c>
      <c r="B16" s="199" t="s">
        <v>141</v>
      </c>
      <c r="C16" s="113">
        <v>5.6577275463117767</v>
      </c>
      <c r="D16" s="115">
        <v>846</v>
      </c>
      <c r="E16" s="114">
        <v>878</v>
      </c>
      <c r="F16" s="114">
        <v>903</v>
      </c>
      <c r="G16" s="114">
        <v>935</v>
      </c>
      <c r="H16" s="140">
        <v>936</v>
      </c>
      <c r="I16" s="115">
        <v>-90</v>
      </c>
      <c r="J16" s="116">
        <v>-9.615384615384615</v>
      </c>
      <c r="K16" s="110"/>
      <c r="L16" s="110"/>
      <c r="M16" s="110"/>
      <c r="N16" s="110"/>
      <c r="O16" s="110"/>
    </row>
    <row r="17" spans="1:15" s="110" customFormat="1" ht="24.95" customHeight="1" x14ac:dyDescent="0.2">
      <c r="A17" s="193" t="s">
        <v>142</v>
      </c>
      <c r="B17" s="199" t="s">
        <v>220</v>
      </c>
      <c r="C17" s="113">
        <v>1.7655320002675048</v>
      </c>
      <c r="D17" s="115">
        <v>264</v>
      </c>
      <c r="E17" s="114">
        <v>261</v>
      </c>
      <c r="F17" s="114">
        <v>281</v>
      </c>
      <c r="G17" s="114">
        <v>282</v>
      </c>
      <c r="H17" s="140">
        <v>274</v>
      </c>
      <c r="I17" s="115">
        <v>-10</v>
      </c>
      <c r="J17" s="116">
        <v>-3.6496350364963503</v>
      </c>
    </row>
    <row r="18" spans="1:15" s="287" customFormat="1" ht="24.95" customHeight="1" x14ac:dyDescent="0.2">
      <c r="A18" s="201" t="s">
        <v>144</v>
      </c>
      <c r="B18" s="202" t="s">
        <v>145</v>
      </c>
      <c r="C18" s="113">
        <v>6.6140573797900091</v>
      </c>
      <c r="D18" s="115">
        <v>989</v>
      </c>
      <c r="E18" s="114">
        <v>978</v>
      </c>
      <c r="F18" s="114">
        <v>974</v>
      </c>
      <c r="G18" s="114">
        <v>980</v>
      </c>
      <c r="H18" s="140">
        <v>920</v>
      </c>
      <c r="I18" s="115">
        <v>69</v>
      </c>
      <c r="J18" s="116">
        <v>7.5</v>
      </c>
      <c r="K18" s="110"/>
      <c r="L18" s="110"/>
      <c r="M18" s="110"/>
      <c r="N18" s="110"/>
      <c r="O18" s="110"/>
    </row>
    <row r="19" spans="1:15" s="110" customFormat="1" ht="24.95" customHeight="1" x14ac:dyDescent="0.2">
      <c r="A19" s="193" t="s">
        <v>146</v>
      </c>
      <c r="B19" s="199" t="s">
        <v>147</v>
      </c>
      <c r="C19" s="113">
        <v>16.418110078245167</v>
      </c>
      <c r="D19" s="115">
        <v>2455</v>
      </c>
      <c r="E19" s="114">
        <v>2487</v>
      </c>
      <c r="F19" s="114">
        <v>2471</v>
      </c>
      <c r="G19" s="114">
        <v>2458</v>
      </c>
      <c r="H19" s="140">
        <v>2455</v>
      </c>
      <c r="I19" s="115">
        <v>0</v>
      </c>
      <c r="J19" s="116">
        <v>0</v>
      </c>
    </row>
    <row r="20" spans="1:15" s="287" customFormat="1" ht="24.95" customHeight="1" x14ac:dyDescent="0.2">
      <c r="A20" s="193" t="s">
        <v>148</v>
      </c>
      <c r="B20" s="199" t="s">
        <v>149</v>
      </c>
      <c r="C20" s="113">
        <v>5.7246037584431217</v>
      </c>
      <c r="D20" s="115">
        <v>856</v>
      </c>
      <c r="E20" s="114">
        <v>858</v>
      </c>
      <c r="F20" s="114">
        <v>859</v>
      </c>
      <c r="G20" s="114">
        <v>873</v>
      </c>
      <c r="H20" s="140">
        <v>850</v>
      </c>
      <c r="I20" s="115">
        <v>6</v>
      </c>
      <c r="J20" s="116">
        <v>0.70588235294117652</v>
      </c>
      <c r="K20" s="110"/>
      <c r="L20" s="110"/>
      <c r="M20" s="110"/>
      <c r="N20" s="110"/>
      <c r="O20" s="110"/>
    </row>
    <row r="21" spans="1:15" s="110" customFormat="1" ht="24.95" customHeight="1" x14ac:dyDescent="0.2">
      <c r="A21" s="201" t="s">
        <v>150</v>
      </c>
      <c r="B21" s="202" t="s">
        <v>151</v>
      </c>
      <c r="C21" s="113">
        <v>11.649836153280278</v>
      </c>
      <c r="D21" s="115">
        <v>1742</v>
      </c>
      <c r="E21" s="114">
        <v>1951</v>
      </c>
      <c r="F21" s="114">
        <v>1968</v>
      </c>
      <c r="G21" s="114">
        <v>2066</v>
      </c>
      <c r="H21" s="140">
        <v>1921</v>
      </c>
      <c r="I21" s="115">
        <v>-179</v>
      </c>
      <c r="J21" s="116">
        <v>-9.318063508589276</v>
      </c>
    </row>
    <row r="22" spans="1:15" s="110" customFormat="1" ht="24.95" customHeight="1" x14ac:dyDescent="0.2">
      <c r="A22" s="201" t="s">
        <v>152</v>
      </c>
      <c r="B22" s="199" t="s">
        <v>153</v>
      </c>
      <c r="C22" s="113">
        <v>0.7757640607236006</v>
      </c>
      <c r="D22" s="115">
        <v>116</v>
      </c>
      <c r="E22" s="114">
        <v>117</v>
      </c>
      <c r="F22" s="114">
        <v>118</v>
      </c>
      <c r="G22" s="114">
        <v>123</v>
      </c>
      <c r="H22" s="140">
        <v>130</v>
      </c>
      <c r="I22" s="115">
        <v>-14</v>
      </c>
      <c r="J22" s="116">
        <v>-10.76923076923077</v>
      </c>
    </row>
    <row r="23" spans="1:15" s="110" customFormat="1" ht="24.95" customHeight="1" x14ac:dyDescent="0.2">
      <c r="A23" s="193" t="s">
        <v>154</v>
      </c>
      <c r="B23" s="199" t="s">
        <v>155</v>
      </c>
      <c r="C23" s="113">
        <v>0.84932789406807996</v>
      </c>
      <c r="D23" s="115">
        <v>127</v>
      </c>
      <c r="E23" s="114">
        <v>133</v>
      </c>
      <c r="F23" s="114">
        <v>132</v>
      </c>
      <c r="G23" s="114">
        <v>133</v>
      </c>
      <c r="H23" s="140">
        <v>135</v>
      </c>
      <c r="I23" s="115">
        <v>-8</v>
      </c>
      <c r="J23" s="116">
        <v>-5.9259259259259256</v>
      </c>
    </row>
    <row r="24" spans="1:15" s="110" customFormat="1" ht="24.95" customHeight="1" x14ac:dyDescent="0.2">
      <c r="A24" s="193" t="s">
        <v>156</v>
      </c>
      <c r="B24" s="199" t="s">
        <v>221</v>
      </c>
      <c r="C24" s="113">
        <v>8.5935932588778172</v>
      </c>
      <c r="D24" s="115">
        <v>1285</v>
      </c>
      <c r="E24" s="114">
        <v>1296</v>
      </c>
      <c r="F24" s="114">
        <v>1282</v>
      </c>
      <c r="G24" s="114">
        <v>1291</v>
      </c>
      <c r="H24" s="140">
        <v>1290</v>
      </c>
      <c r="I24" s="115">
        <v>-5</v>
      </c>
      <c r="J24" s="116">
        <v>-0.38759689922480622</v>
      </c>
    </row>
    <row r="25" spans="1:15" s="110" customFormat="1" ht="24.95" customHeight="1" x14ac:dyDescent="0.2">
      <c r="A25" s="193" t="s">
        <v>222</v>
      </c>
      <c r="B25" s="204" t="s">
        <v>159</v>
      </c>
      <c r="C25" s="113">
        <v>7.2560690162509198</v>
      </c>
      <c r="D25" s="115">
        <v>1085</v>
      </c>
      <c r="E25" s="114">
        <v>1100</v>
      </c>
      <c r="F25" s="114">
        <v>1132</v>
      </c>
      <c r="G25" s="114">
        <v>1040</v>
      </c>
      <c r="H25" s="140">
        <v>1061</v>
      </c>
      <c r="I25" s="115">
        <v>24</v>
      </c>
      <c r="J25" s="116">
        <v>2.2620169651272386</v>
      </c>
    </row>
    <row r="26" spans="1:15" s="110" customFormat="1" ht="24.95" customHeight="1" x14ac:dyDescent="0.2">
      <c r="A26" s="201">
        <v>782.78300000000002</v>
      </c>
      <c r="B26" s="203" t="s">
        <v>160</v>
      </c>
      <c r="C26" s="113">
        <v>0.19394101518090015</v>
      </c>
      <c r="D26" s="115">
        <v>29</v>
      </c>
      <c r="E26" s="114">
        <v>24</v>
      </c>
      <c r="F26" s="114">
        <v>24</v>
      </c>
      <c r="G26" s="114">
        <v>24</v>
      </c>
      <c r="H26" s="140">
        <v>31</v>
      </c>
      <c r="I26" s="115">
        <v>-2</v>
      </c>
      <c r="J26" s="116">
        <v>-6.4516129032258061</v>
      </c>
    </row>
    <row r="27" spans="1:15" s="110" customFormat="1" ht="24.95" customHeight="1" x14ac:dyDescent="0.2">
      <c r="A27" s="193" t="s">
        <v>161</v>
      </c>
      <c r="B27" s="199" t="s">
        <v>162</v>
      </c>
      <c r="C27" s="113">
        <v>3.3973115762723198</v>
      </c>
      <c r="D27" s="115">
        <v>508</v>
      </c>
      <c r="E27" s="114">
        <v>511</v>
      </c>
      <c r="F27" s="114">
        <v>527</v>
      </c>
      <c r="G27" s="114">
        <v>524</v>
      </c>
      <c r="H27" s="140">
        <v>485</v>
      </c>
      <c r="I27" s="115">
        <v>23</v>
      </c>
      <c r="J27" s="116">
        <v>4.7422680412371134</v>
      </c>
    </row>
    <row r="28" spans="1:15" s="110" customFormat="1" ht="24.95" customHeight="1" x14ac:dyDescent="0.2">
      <c r="A28" s="193" t="s">
        <v>163</v>
      </c>
      <c r="B28" s="199" t="s">
        <v>164</v>
      </c>
      <c r="C28" s="113">
        <v>1.357587106266301</v>
      </c>
      <c r="D28" s="115">
        <v>203</v>
      </c>
      <c r="E28" s="114">
        <v>209</v>
      </c>
      <c r="F28" s="114">
        <v>209</v>
      </c>
      <c r="G28" s="114">
        <v>215</v>
      </c>
      <c r="H28" s="140">
        <v>208</v>
      </c>
      <c r="I28" s="115">
        <v>-5</v>
      </c>
      <c r="J28" s="116">
        <v>-2.4038461538461537</v>
      </c>
    </row>
    <row r="29" spans="1:15" s="110" customFormat="1" ht="24.95" customHeight="1" x14ac:dyDescent="0.2">
      <c r="A29" s="193">
        <v>86</v>
      </c>
      <c r="B29" s="199" t="s">
        <v>165</v>
      </c>
      <c r="C29" s="113">
        <v>7.1356918344144988</v>
      </c>
      <c r="D29" s="115">
        <v>1067</v>
      </c>
      <c r="E29" s="114">
        <v>1054</v>
      </c>
      <c r="F29" s="114">
        <v>1043</v>
      </c>
      <c r="G29" s="114">
        <v>1069</v>
      </c>
      <c r="H29" s="140">
        <v>1072</v>
      </c>
      <c r="I29" s="115">
        <v>-5</v>
      </c>
      <c r="J29" s="116">
        <v>-0.46641791044776121</v>
      </c>
    </row>
    <row r="30" spans="1:15" s="110" customFormat="1" ht="24.95" customHeight="1" x14ac:dyDescent="0.2">
      <c r="A30" s="193">
        <v>87.88</v>
      </c>
      <c r="B30" s="204" t="s">
        <v>166</v>
      </c>
      <c r="C30" s="113">
        <v>4.4004547582424935</v>
      </c>
      <c r="D30" s="115">
        <v>658</v>
      </c>
      <c r="E30" s="114">
        <v>671</v>
      </c>
      <c r="F30" s="114">
        <v>671</v>
      </c>
      <c r="G30" s="114">
        <v>635</v>
      </c>
      <c r="H30" s="140">
        <v>636</v>
      </c>
      <c r="I30" s="115">
        <v>22</v>
      </c>
      <c r="J30" s="116">
        <v>3.459119496855346</v>
      </c>
    </row>
    <row r="31" spans="1:15" s="110" customFormat="1" ht="24.95" customHeight="1" x14ac:dyDescent="0.2">
      <c r="A31" s="193" t="s">
        <v>167</v>
      </c>
      <c r="B31" s="199" t="s">
        <v>168</v>
      </c>
      <c r="C31" s="113">
        <v>10.258810940948305</v>
      </c>
      <c r="D31" s="115">
        <v>1534</v>
      </c>
      <c r="E31" s="114">
        <v>1603</v>
      </c>
      <c r="F31" s="114">
        <v>1617</v>
      </c>
      <c r="G31" s="114">
        <v>1638</v>
      </c>
      <c r="H31" s="140">
        <v>1571</v>
      </c>
      <c r="I31" s="115">
        <v>-37</v>
      </c>
      <c r="J31" s="116">
        <v>-2.3551877784850412</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1.2171470607904769</v>
      </c>
      <c r="D34" s="115">
        <v>182</v>
      </c>
      <c r="E34" s="114">
        <v>177</v>
      </c>
      <c r="F34" s="114">
        <v>178</v>
      </c>
      <c r="G34" s="114">
        <v>186</v>
      </c>
      <c r="H34" s="140">
        <v>172</v>
      </c>
      <c r="I34" s="115">
        <v>10</v>
      </c>
      <c r="J34" s="116">
        <v>5.8139534883720927</v>
      </c>
    </row>
    <row r="35" spans="1:10" s="110" customFormat="1" ht="24.95" customHeight="1" x14ac:dyDescent="0.2">
      <c r="A35" s="292" t="s">
        <v>171</v>
      </c>
      <c r="B35" s="293" t="s">
        <v>172</v>
      </c>
      <c r="C35" s="113">
        <v>20.771751487995719</v>
      </c>
      <c r="D35" s="115">
        <v>3106</v>
      </c>
      <c r="E35" s="114">
        <v>3116</v>
      </c>
      <c r="F35" s="114">
        <v>3158</v>
      </c>
      <c r="G35" s="114">
        <v>3163</v>
      </c>
      <c r="H35" s="140">
        <v>3096</v>
      </c>
      <c r="I35" s="115">
        <v>10</v>
      </c>
      <c r="J35" s="116">
        <v>0.32299741602067183</v>
      </c>
    </row>
    <row r="36" spans="1:10" s="110" customFormat="1" ht="24.95" customHeight="1" x14ac:dyDescent="0.2">
      <c r="A36" s="294" t="s">
        <v>173</v>
      </c>
      <c r="B36" s="295" t="s">
        <v>174</v>
      </c>
      <c r="C36" s="125">
        <v>78.011101451213804</v>
      </c>
      <c r="D36" s="143">
        <v>11665</v>
      </c>
      <c r="E36" s="144">
        <v>12014</v>
      </c>
      <c r="F36" s="144">
        <v>12053</v>
      </c>
      <c r="G36" s="144">
        <v>12089</v>
      </c>
      <c r="H36" s="145">
        <v>11845</v>
      </c>
      <c r="I36" s="143">
        <v>-180</v>
      </c>
      <c r="J36" s="146">
        <v>-1.5196285352469396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14953</v>
      </c>
      <c r="F11" s="264">
        <v>15307</v>
      </c>
      <c r="G11" s="264">
        <v>15389</v>
      </c>
      <c r="H11" s="264">
        <v>15438</v>
      </c>
      <c r="I11" s="265">
        <v>15113</v>
      </c>
      <c r="J11" s="263">
        <v>-160</v>
      </c>
      <c r="K11" s="266">
        <v>-1.0586911930126381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38.326757172473748</v>
      </c>
      <c r="E13" s="115">
        <v>5731</v>
      </c>
      <c r="F13" s="114">
        <v>5945</v>
      </c>
      <c r="G13" s="114">
        <v>5985</v>
      </c>
      <c r="H13" s="114">
        <v>5990</v>
      </c>
      <c r="I13" s="140">
        <v>5902</v>
      </c>
      <c r="J13" s="115">
        <v>-171</v>
      </c>
      <c r="K13" s="116">
        <v>-2.8973229413758048</v>
      </c>
    </row>
    <row r="14" spans="1:15" ht="15.95" customHeight="1" x14ac:dyDescent="0.2">
      <c r="A14" s="306" t="s">
        <v>230</v>
      </c>
      <c r="B14" s="307"/>
      <c r="C14" s="308"/>
      <c r="D14" s="113">
        <v>49.167391158964755</v>
      </c>
      <c r="E14" s="115">
        <v>7352</v>
      </c>
      <c r="F14" s="114">
        <v>7444</v>
      </c>
      <c r="G14" s="114">
        <v>7509</v>
      </c>
      <c r="H14" s="114">
        <v>7540</v>
      </c>
      <c r="I14" s="140">
        <v>7358</v>
      </c>
      <c r="J14" s="115">
        <v>-6</v>
      </c>
      <c r="K14" s="116">
        <v>-8.1543897798314766E-2</v>
      </c>
    </row>
    <row r="15" spans="1:15" ht="15.95" customHeight="1" x14ac:dyDescent="0.2">
      <c r="A15" s="306" t="s">
        <v>231</v>
      </c>
      <c r="B15" s="307"/>
      <c r="C15" s="308"/>
      <c r="D15" s="113">
        <v>6.3331772888383604</v>
      </c>
      <c r="E15" s="115">
        <v>947</v>
      </c>
      <c r="F15" s="114">
        <v>952</v>
      </c>
      <c r="G15" s="114">
        <v>955</v>
      </c>
      <c r="H15" s="114">
        <v>955</v>
      </c>
      <c r="I15" s="140">
        <v>934</v>
      </c>
      <c r="J15" s="115">
        <v>13</v>
      </c>
      <c r="K15" s="116">
        <v>1.39186295503212</v>
      </c>
    </row>
    <row r="16" spans="1:15" ht="15.95" customHeight="1" x14ac:dyDescent="0.2">
      <c r="A16" s="306" t="s">
        <v>232</v>
      </c>
      <c r="B16" s="307"/>
      <c r="C16" s="308"/>
      <c r="D16" s="113">
        <v>2.7887380458770816</v>
      </c>
      <c r="E16" s="115">
        <v>417</v>
      </c>
      <c r="F16" s="114">
        <v>419</v>
      </c>
      <c r="G16" s="114">
        <v>419</v>
      </c>
      <c r="H16" s="114">
        <v>397</v>
      </c>
      <c r="I16" s="140">
        <v>400</v>
      </c>
      <c r="J16" s="115">
        <v>17</v>
      </c>
      <c r="K16" s="116">
        <v>4.25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1.0700193941015181</v>
      </c>
      <c r="E18" s="115">
        <v>160</v>
      </c>
      <c r="F18" s="114">
        <v>163</v>
      </c>
      <c r="G18" s="114">
        <v>163</v>
      </c>
      <c r="H18" s="114">
        <v>176</v>
      </c>
      <c r="I18" s="140">
        <v>163</v>
      </c>
      <c r="J18" s="115">
        <v>-3</v>
      </c>
      <c r="K18" s="116">
        <v>-1.8404907975460123</v>
      </c>
    </row>
    <row r="19" spans="1:11" ht="14.1" customHeight="1" x14ac:dyDescent="0.2">
      <c r="A19" s="306" t="s">
        <v>235</v>
      </c>
      <c r="B19" s="307" t="s">
        <v>236</v>
      </c>
      <c r="C19" s="308"/>
      <c r="D19" s="113">
        <v>0.58182304554270048</v>
      </c>
      <c r="E19" s="115">
        <v>87</v>
      </c>
      <c r="F19" s="114">
        <v>82</v>
      </c>
      <c r="G19" s="114">
        <v>86</v>
      </c>
      <c r="H19" s="114">
        <v>93</v>
      </c>
      <c r="I19" s="140">
        <v>84</v>
      </c>
      <c r="J19" s="115">
        <v>3</v>
      </c>
      <c r="K19" s="116">
        <v>3.5714285714285716</v>
      </c>
    </row>
    <row r="20" spans="1:11" ht="14.1" customHeight="1" x14ac:dyDescent="0.2">
      <c r="A20" s="306">
        <v>12</v>
      </c>
      <c r="B20" s="307" t="s">
        <v>237</v>
      </c>
      <c r="C20" s="308"/>
      <c r="D20" s="113">
        <v>1.3776499699057045</v>
      </c>
      <c r="E20" s="115">
        <v>206</v>
      </c>
      <c r="F20" s="114">
        <v>217</v>
      </c>
      <c r="G20" s="114">
        <v>230</v>
      </c>
      <c r="H20" s="114">
        <v>235</v>
      </c>
      <c r="I20" s="140">
        <v>212</v>
      </c>
      <c r="J20" s="115">
        <v>-6</v>
      </c>
      <c r="K20" s="116">
        <v>-2.8301886792452828</v>
      </c>
    </row>
    <row r="21" spans="1:11" ht="14.1" customHeight="1" x14ac:dyDescent="0.2">
      <c r="A21" s="306">
        <v>21</v>
      </c>
      <c r="B21" s="307" t="s">
        <v>238</v>
      </c>
      <c r="C21" s="308"/>
      <c r="D21" s="113">
        <v>0.12706480304955528</v>
      </c>
      <c r="E21" s="115">
        <v>19</v>
      </c>
      <c r="F21" s="114">
        <v>14</v>
      </c>
      <c r="G21" s="114">
        <v>13</v>
      </c>
      <c r="H21" s="114">
        <v>13</v>
      </c>
      <c r="I21" s="140">
        <v>16</v>
      </c>
      <c r="J21" s="115">
        <v>3</v>
      </c>
      <c r="K21" s="116">
        <v>18.75</v>
      </c>
    </row>
    <row r="22" spans="1:11" ht="14.1" customHeight="1" x14ac:dyDescent="0.2">
      <c r="A22" s="306">
        <v>22</v>
      </c>
      <c r="B22" s="307" t="s">
        <v>239</v>
      </c>
      <c r="C22" s="308"/>
      <c r="D22" s="113">
        <v>1.437838560823915</v>
      </c>
      <c r="E22" s="115">
        <v>215</v>
      </c>
      <c r="F22" s="114">
        <v>221</v>
      </c>
      <c r="G22" s="114">
        <v>234</v>
      </c>
      <c r="H22" s="114">
        <v>234</v>
      </c>
      <c r="I22" s="140">
        <v>242</v>
      </c>
      <c r="J22" s="115">
        <v>-27</v>
      </c>
      <c r="K22" s="116">
        <v>-11.15702479338843</v>
      </c>
    </row>
    <row r="23" spans="1:11" ht="14.1" customHeight="1" x14ac:dyDescent="0.2">
      <c r="A23" s="306">
        <v>23</v>
      </c>
      <c r="B23" s="307" t="s">
        <v>240</v>
      </c>
      <c r="C23" s="308"/>
      <c r="D23" s="113">
        <v>0.30763057580418646</v>
      </c>
      <c r="E23" s="115">
        <v>46</v>
      </c>
      <c r="F23" s="114">
        <v>62</v>
      </c>
      <c r="G23" s="114">
        <v>60</v>
      </c>
      <c r="H23" s="114">
        <v>49</v>
      </c>
      <c r="I23" s="140">
        <v>42</v>
      </c>
      <c r="J23" s="115">
        <v>4</v>
      </c>
      <c r="K23" s="116">
        <v>9.5238095238095237</v>
      </c>
    </row>
    <row r="24" spans="1:11" ht="14.1" customHeight="1" x14ac:dyDescent="0.2">
      <c r="A24" s="306">
        <v>24</v>
      </c>
      <c r="B24" s="307" t="s">
        <v>241</v>
      </c>
      <c r="C24" s="308"/>
      <c r="D24" s="113">
        <v>1.6785929244967566</v>
      </c>
      <c r="E24" s="115">
        <v>251</v>
      </c>
      <c r="F24" s="114">
        <v>260</v>
      </c>
      <c r="G24" s="114">
        <v>274</v>
      </c>
      <c r="H24" s="114">
        <v>304</v>
      </c>
      <c r="I24" s="140">
        <v>297</v>
      </c>
      <c r="J24" s="115">
        <v>-46</v>
      </c>
      <c r="K24" s="116">
        <v>-15.488215488215488</v>
      </c>
    </row>
    <row r="25" spans="1:11" ht="14.1" customHeight="1" x14ac:dyDescent="0.2">
      <c r="A25" s="306">
        <v>25</v>
      </c>
      <c r="B25" s="307" t="s">
        <v>242</v>
      </c>
      <c r="C25" s="308"/>
      <c r="D25" s="113">
        <v>2.4543569852203571</v>
      </c>
      <c r="E25" s="115">
        <v>367</v>
      </c>
      <c r="F25" s="114">
        <v>370</v>
      </c>
      <c r="G25" s="114">
        <v>377</v>
      </c>
      <c r="H25" s="114">
        <v>375</v>
      </c>
      <c r="I25" s="140">
        <v>360</v>
      </c>
      <c r="J25" s="115">
        <v>7</v>
      </c>
      <c r="K25" s="116">
        <v>1.9444444444444444</v>
      </c>
    </row>
    <row r="26" spans="1:11" ht="14.1" customHeight="1" x14ac:dyDescent="0.2">
      <c r="A26" s="306">
        <v>26</v>
      </c>
      <c r="B26" s="307" t="s">
        <v>243</v>
      </c>
      <c r="C26" s="308"/>
      <c r="D26" s="113">
        <v>1.2840232729218217</v>
      </c>
      <c r="E26" s="115">
        <v>192</v>
      </c>
      <c r="F26" s="114">
        <v>191</v>
      </c>
      <c r="G26" s="114">
        <v>193</v>
      </c>
      <c r="H26" s="114">
        <v>201</v>
      </c>
      <c r="I26" s="140">
        <v>188</v>
      </c>
      <c r="J26" s="115">
        <v>4</v>
      </c>
      <c r="K26" s="116">
        <v>2.1276595744680851</v>
      </c>
    </row>
    <row r="27" spans="1:11" ht="14.1" customHeight="1" x14ac:dyDescent="0.2">
      <c r="A27" s="306">
        <v>27</v>
      </c>
      <c r="B27" s="307" t="s">
        <v>244</v>
      </c>
      <c r="C27" s="308"/>
      <c r="D27" s="113">
        <v>0.4413830000668762</v>
      </c>
      <c r="E27" s="115">
        <v>66</v>
      </c>
      <c r="F27" s="114">
        <v>67</v>
      </c>
      <c r="G27" s="114">
        <v>66</v>
      </c>
      <c r="H27" s="114">
        <v>63</v>
      </c>
      <c r="I27" s="140">
        <v>63</v>
      </c>
      <c r="J27" s="115">
        <v>3</v>
      </c>
      <c r="K27" s="116">
        <v>4.7619047619047619</v>
      </c>
    </row>
    <row r="28" spans="1:11" ht="14.1" customHeight="1" x14ac:dyDescent="0.2">
      <c r="A28" s="306">
        <v>28</v>
      </c>
      <c r="B28" s="307" t="s">
        <v>245</v>
      </c>
      <c r="C28" s="308"/>
      <c r="D28" s="113">
        <v>0.46144586370627966</v>
      </c>
      <c r="E28" s="115">
        <v>69</v>
      </c>
      <c r="F28" s="114">
        <v>71</v>
      </c>
      <c r="G28" s="114">
        <v>72</v>
      </c>
      <c r="H28" s="114">
        <v>92</v>
      </c>
      <c r="I28" s="140">
        <v>86</v>
      </c>
      <c r="J28" s="115">
        <v>-17</v>
      </c>
      <c r="K28" s="116">
        <v>-19.767441860465116</v>
      </c>
    </row>
    <row r="29" spans="1:11" ht="14.1" customHeight="1" x14ac:dyDescent="0.2">
      <c r="A29" s="306">
        <v>29</v>
      </c>
      <c r="B29" s="307" t="s">
        <v>246</v>
      </c>
      <c r="C29" s="308"/>
      <c r="D29" s="113">
        <v>3.4708754096167995</v>
      </c>
      <c r="E29" s="115">
        <v>519</v>
      </c>
      <c r="F29" s="114">
        <v>591</v>
      </c>
      <c r="G29" s="114">
        <v>587</v>
      </c>
      <c r="H29" s="114">
        <v>602</v>
      </c>
      <c r="I29" s="140">
        <v>591</v>
      </c>
      <c r="J29" s="115">
        <v>-72</v>
      </c>
      <c r="K29" s="116">
        <v>-12.182741116751268</v>
      </c>
    </row>
    <row r="30" spans="1:11" ht="14.1" customHeight="1" x14ac:dyDescent="0.2">
      <c r="A30" s="306" t="s">
        <v>247</v>
      </c>
      <c r="B30" s="307" t="s">
        <v>248</v>
      </c>
      <c r="C30" s="308"/>
      <c r="D30" s="113">
        <v>0.79582692436300406</v>
      </c>
      <c r="E30" s="115">
        <v>119</v>
      </c>
      <c r="F30" s="114">
        <v>136</v>
      </c>
      <c r="G30" s="114">
        <v>128</v>
      </c>
      <c r="H30" s="114">
        <v>127</v>
      </c>
      <c r="I30" s="140">
        <v>137</v>
      </c>
      <c r="J30" s="115">
        <v>-18</v>
      </c>
      <c r="K30" s="116">
        <v>-13.138686131386862</v>
      </c>
    </row>
    <row r="31" spans="1:11" ht="14.1" customHeight="1" x14ac:dyDescent="0.2">
      <c r="A31" s="306" t="s">
        <v>249</v>
      </c>
      <c r="B31" s="307" t="s">
        <v>250</v>
      </c>
      <c r="C31" s="308"/>
      <c r="D31" s="113">
        <v>2.6482980004012573</v>
      </c>
      <c r="E31" s="115">
        <v>396</v>
      </c>
      <c r="F31" s="114">
        <v>451</v>
      </c>
      <c r="G31" s="114">
        <v>454</v>
      </c>
      <c r="H31" s="114">
        <v>469</v>
      </c>
      <c r="I31" s="140">
        <v>448</v>
      </c>
      <c r="J31" s="115">
        <v>-52</v>
      </c>
      <c r="K31" s="116">
        <v>-11.607142857142858</v>
      </c>
    </row>
    <row r="32" spans="1:11" ht="14.1" customHeight="1" x14ac:dyDescent="0.2">
      <c r="A32" s="306">
        <v>31</v>
      </c>
      <c r="B32" s="307" t="s">
        <v>251</v>
      </c>
      <c r="C32" s="308"/>
      <c r="D32" s="113">
        <v>0.21400387882030361</v>
      </c>
      <c r="E32" s="115">
        <v>32</v>
      </c>
      <c r="F32" s="114">
        <v>35</v>
      </c>
      <c r="G32" s="114">
        <v>41</v>
      </c>
      <c r="H32" s="114">
        <v>37</v>
      </c>
      <c r="I32" s="140">
        <v>38</v>
      </c>
      <c r="J32" s="115">
        <v>-6</v>
      </c>
      <c r="K32" s="116">
        <v>-15.789473684210526</v>
      </c>
    </row>
    <row r="33" spans="1:11" ht="14.1" customHeight="1" x14ac:dyDescent="0.2">
      <c r="A33" s="306">
        <v>32</v>
      </c>
      <c r="B33" s="307" t="s">
        <v>252</v>
      </c>
      <c r="C33" s="308"/>
      <c r="D33" s="113">
        <v>1.1569584698722664</v>
      </c>
      <c r="E33" s="115">
        <v>173</v>
      </c>
      <c r="F33" s="114">
        <v>171</v>
      </c>
      <c r="G33" s="114">
        <v>174</v>
      </c>
      <c r="H33" s="114">
        <v>173</v>
      </c>
      <c r="I33" s="140">
        <v>177</v>
      </c>
      <c r="J33" s="115">
        <v>-4</v>
      </c>
      <c r="K33" s="116">
        <v>-2.2598870056497176</v>
      </c>
    </row>
    <row r="34" spans="1:11" ht="14.1" customHeight="1" x14ac:dyDescent="0.2">
      <c r="A34" s="306">
        <v>33</v>
      </c>
      <c r="B34" s="307" t="s">
        <v>253</v>
      </c>
      <c r="C34" s="308"/>
      <c r="D34" s="113">
        <v>1.0165184243964422</v>
      </c>
      <c r="E34" s="115">
        <v>152</v>
      </c>
      <c r="F34" s="114">
        <v>142</v>
      </c>
      <c r="G34" s="114">
        <v>142</v>
      </c>
      <c r="H34" s="114">
        <v>152</v>
      </c>
      <c r="I34" s="140">
        <v>144</v>
      </c>
      <c r="J34" s="115">
        <v>8</v>
      </c>
      <c r="K34" s="116">
        <v>5.5555555555555554</v>
      </c>
    </row>
    <row r="35" spans="1:11" ht="14.1" customHeight="1" x14ac:dyDescent="0.2">
      <c r="A35" s="306">
        <v>34</v>
      </c>
      <c r="B35" s="307" t="s">
        <v>254</v>
      </c>
      <c r="C35" s="308"/>
      <c r="D35" s="113">
        <v>6.5404935464455294</v>
      </c>
      <c r="E35" s="115">
        <v>978</v>
      </c>
      <c r="F35" s="114">
        <v>1010</v>
      </c>
      <c r="G35" s="114">
        <v>1010</v>
      </c>
      <c r="H35" s="114">
        <v>1014</v>
      </c>
      <c r="I35" s="140">
        <v>1002</v>
      </c>
      <c r="J35" s="115">
        <v>-24</v>
      </c>
      <c r="K35" s="116">
        <v>-2.3952095808383231</v>
      </c>
    </row>
    <row r="36" spans="1:11" ht="14.1" customHeight="1" x14ac:dyDescent="0.2">
      <c r="A36" s="306">
        <v>41</v>
      </c>
      <c r="B36" s="307" t="s">
        <v>255</v>
      </c>
      <c r="C36" s="308"/>
      <c r="D36" s="113">
        <v>2.6750484852537951E-2</v>
      </c>
      <c r="E36" s="115">
        <v>4</v>
      </c>
      <c r="F36" s="114">
        <v>5</v>
      </c>
      <c r="G36" s="114">
        <v>6</v>
      </c>
      <c r="H36" s="114">
        <v>5</v>
      </c>
      <c r="I36" s="140" t="s">
        <v>513</v>
      </c>
      <c r="J36" s="115" t="s">
        <v>513</v>
      </c>
      <c r="K36" s="116" t="s">
        <v>513</v>
      </c>
    </row>
    <row r="37" spans="1:11" ht="14.1" customHeight="1" x14ac:dyDescent="0.2">
      <c r="A37" s="306">
        <v>42</v>
      </c>
      <c r="B37" s="307" t="s">
        <v>256</v>
      </c>
      <c r="C37" s="308"/>
      <c r="D37" s="113" t="s">
        <v>513</v>
      </c>
      <c r="E37" s="115" t="s">
        <v>513</v>
      </c>
      <c r="F37" s="114">
        <v>4</v>
      </c>
      <c r="G37" s="114">
        <v>4</v>
      </c>
      <c r="H37" s="114" t="s">
        <v>513</v>
      </c>
      <c r="I37" s="140">
        <v>7</v>
      </c>
      <c r="J37" s="115" t="s">
        <v>513</v>
      </c>
      <c r="K37" s="116" t="s">
        <v>513</v>
      </c>
    </row>
    <row r="38" spans="1:11" ht="14.1" customHeight="1" x14ac:dyDescent="0.2">
      <c r="A38" s="306">
        <v>43</v>
      </c>
      <c r="B38" s="307" t="s">
        <v>257</v>
      </c>
      <c r="C38" s="308"/>
      <c r="D38" s="113">
        <v>0.40125727278806927</v>
      </c>
      <c r="E38" s="115">
        <v>60</v>
      </c>
      <c r="F38" s="114">
        <v>62</v>
      </c>
      <c r="G38" s="114">
        <v>54</v>
      </c>
      <c r="H38" s="114">
        <v>54</v>
      </c>
      <c r="I38" s="140">
        <v>50</v>
      </c>
      <c r="J38" s="115">
        <v>10</v>
      </c>
      <c r="K38" s="116">
        <v>20</v>
      </c>
    </row>
    <row r="39" spans="1:11" ht="14.1" customHeight="1" x14ac:dyDescent="0.2">
      <c r="A39" s="306">
        <v>51</v>
      </c>
      <c r="B39" s="307" t="s">
        <v>258</v>
      </c>
      <c r="C39" s="308"/>
      <c r="D39" s="113">
        <v>4.153012773356517</v>
      </c>
      <c r="E39" s="115">
        <v>621</v>
      </c>
      <c r="F39" s="114">
        <v>630</v>
      </c>
      <c r="G39" s="114">
        <v>622</v>
      </c>
      <c r="H39" s="114">
        <v>593</v>
      </c>
      <c r="I39" s="140">
        <v>593</v>
      </c>
      <c r="J39" s="115">
        <v>28</v>
      </c>
      <c r="K39" s="116">
        <v>4.7217537942664416</v>
      </c>
    </row>
    <row r="40" spans="1:11" ht="14.1" customHeight="1" x14ac:dyDescent="0.2">
      <c r="A40" s="306" t="s">
        <v>259</v>
      </c>
      <c r="B40" s="307" t="s">
        <v>260</v>
      </c>
      <c r="C40" s="308"/>
      <c r="D40" s="113">
        <v>3.8052564702735237</v>
      </c>
      <c r="E40" s="115">
        <v>569</v>
      </c>
      <c r="F40" s="114">
        <v>581</v>
      </c>
      <c r="G40" s="114">
        <v>583</v>
      </c>
      <c r="H40" s="114">
        <v>558</v>
      </c>
      <c r="I40" s="140">
        <v>561</v>
      </c>
      <c r="J40" s="115">
        <v>8</v>
      </c>
      <c r="K40" s="116">
        <v>1.4260249554367201</v>
      </c>
    </row>
    <row r="41" spans="1:11" ht="14.1" customHeight="1" x14ac:dyDescent="0.2">
      <c r="A41" s="306"/>
      <c r="B41" s="307" t="s">
        <v>261</v>
      </c>
      <c r="C41" s="308"/>
      <c r="D41" s="113">
        <v>3.0829933792549991</v>
      </c>
      <c r="E41" s="115">
        <v>461</v>
      </c>
      <c r="F41" s="114">
        <v>480</v>
      </c>
      <c r="G41" s="114">
        <v>484</v>
      </c>
      <c r="H41" s="114">
        <v>463</v>
      </c>
      <c r="I41" s="140">
        <v>463</v>
      </c>
      <c r="J41" s="115">
        <v>-2</v>
      </c>
      <c r="K41" s="116">
        <v>-0.43196544276457882</v>
      </c>
    </row>
    <row r="42" spans="1:11" ht="14.1" customHeight="1" x14ac:dyDescent="0.2">
      <c r="A42" s="306">
        <v>52</v>
      </c>
      <c r="B42" s="307" t="s">
        <v>262</v>
      </c>
      <c r="C42" s="308"/>
      <c r="D42" s="113">
        <v>5.0424663947034043</v>
      </c>
      <c r="E42" s="115">
        <v>754</v>
      </c>
      <c r="F42" s="114">
        <v>754</v>
      </c>
      <c r="G42" s="114">
        <v>779</v>
      </c>
      <c r="H42" s="114">
        <v>779</v>
      </c>
      <c r="I42" s="140">
        <v>781</v>
      </c>
      <c r="J42" s="115">
        <v>-27</v>
      </c>
      <c r="K42" s="116">
        <v>-3.4571062740076823</v>
      </c>
    </row>
    <row r="43" spans="1:11" ht="14.1" customHeight="1" x14ac:dyDescent="0.2">
      <c r="A43" s="306" t="s">
        <v>263</v>
      </c>
      <c r="B43" s="307" t="s">
        <v>264</v>
      </c>
      <c r="C43" s="308"/>
      <c r="D43" s="113">
        <v>4.8886511068013112</v>
      </c>
      <c r="E43" s="115">
        <v>731</v>
      </c>
      <c r="F43" s="114">
        <v>728</v>
      </c>
      <c r="G43" s="114">
        <v>751</v>
      </c>
      <c r="H43" s="114">
        <v>753</v>
      </c>
      <c r="I43" s="140">
        <v>757</v>
      </c>
      <c r="J43" s="115">
        <v>-26</v>
      </c>
      <c r="K43" s="116">
        <v>-3.4346103038309117</v>
      </c>
    </row>
    <row r="44" spans="1:11" ht="14.1" customHeight="1" x14ac:dyDescent="0.2">
      <c r="A44" s="306">
        <v>53</v>
      </c>
      <c r="B44" s="307" t="s">
        <v>265</v>
      </c>
      <c r="C44" s="308"/>
      <c r="D44" s="113">
        <v>1.645154818431084</v>
      </c>
      <c r="E44" s="115">
        <v>246</v>
      </c>
      <c r="F44" s="114">
        <v>244</v>
      </c>
      <c r="G44" s="114">
        <v>266</v>
      </c>
      <c r="H44" s="114">
        <v>282</v>
      </c>
      <c r="I44" s="140">
        <v>262</v>
      </c>
      <c r="J44" s="115">
        <v>-16</v>
      </c>
      <c r="K44" s="116">
        <v>-6.106870229007634</v>
      </c>
    </row>
    <row r="45" spans="1:11" ht="14.1" customHeight="1" x14ac:dyDescent="0.2">
      <c r="A45" s="306" t="s">
        <v>266</v>
      </c>
      <c r="B45" s="307" t="s">
        <v>267</v>
      </c>
      <c r="C45" s="308"/>
      <c r="D45" s="113">
        <v>1.5916538487260081</v>
      </c>
      <c r="E45" s="115">
        <v>238</v>
      </c>
      <c r="F45" s="114">
        <v>236</v>
      </c>
      <c r="G45" s="114">
        <v>258</v>
      </c>
      <c r="H45" s="114">
        <v>272</v>
      </c>
      <c r="I45" s="140">
        <v>252</v>
      </c>
      <c r="J45" s="115">
        <v>-14</v>
      </c>
      <c r="K45" s="116">
        <v>-5.5555555555555554</v>
      </c>
    </row>
    <row r="46" spans="1:11" ht="14.1" customHeight="1" x14ac:dyDescent="0.2">
      <c r="A46" s="306">
        <v>54</v>
      </c>
      <c r="B46" s="307" t="s">
        <v>268</v>
      </c>
      <c r="C46" s="308"/>
      <c r="D46" s="113">
        <v>13.682873002073162</v>
      </c>
      <c r="E46" s="115">
        <v>2046</v>
      </c>
      <c r="F46" s="114">
        <v>2055</v>
      </c>
      <c r="G46" s="114">
        <v>2060</v>
      </c>
      <c r="H46" s="114">
        <v>2008</v>
      </c>
      <c r="I46" s="140">
        <v>2019</v>
      </c>
      <c r="J46" s="115">
        <v>27</v>
      </c>
      <c r="K46" s="116">
        <v>1.3372956909361069</v>
      </c>
    </row>
    <row r="47" spans="1:11" ht="14.1" customHeight="1" x14ac:dyDescent="0.2">
      <c r="A47" s="306">
        <v>61</v>
      </c>
      <c r="B47" s="307" t="s">
        <v>269</v>
      </c>
      <c r="C47" s="308"/>
      <c r="D47" s="113">
        <v>0.66876212131344881</v>
      </c>
      <c r="E47" s="115">
        <v>100</v>
      </c>
      <c r="F47" s="114">
        <v>88</v>
      </c>
      <c r="G47" s="114">
        <v>84</v>
      </c>
      <c r="H47" s="114">
        <v>82</v>
      </c>
      <c r="I47" s="140">
        <v>85</v>
      </c>
      <c r="J47" s="115">
        <v>15</v>
      </c>
      <c r="K47" s="116">
        <v>17.647058823529413</v>
      </c>
    </row>
    <row r="48" spans="1:11" ht="14.1" customHeight="1" x14ac:dyDescent="0.2">
      <c r="A48" s="306">
        <v>62</v>
      </c>
      <c r="B48" s="307" t="s">
        <v>270</v>
      </c>
      <c r="C48" s="308"/>
      <c r="D48" s="113">
        <v>11.302079850197284</v>
      </c>
      <c r="E48" s="115">
        <v>1690</v>
      </c>
      <c r="F48" s="114">
        <v>1684</v>
      </c>
      <c r="G48" s="114">
        <v>1666</v>
      </c>
      <c r="H48" s="114">
        <v>1638</v>
      </c>
      <c r="I48" s="140">
        <v>1605</v>
      </c>
      <c r="J48" s="115">
        <v>85</v>
      </c>
      <c r="K48" s="116">
        <v>5.29595015576324</v>
      </c>
    </row>
    <row r="49" spans="1:11" ht="14.1" customHeight="1" x14ac:dyDescent="0.2">
      <c r="A49" s="306">
        <v>63</v>
      </c>
      <c r="B49" s="307" t="s">
        <v>271</v>
      </c>
      <c r="C49" s="308"/>
      <c r="D49" s="113">
        <v>8.6470942285828922</v>
      </c>
      <c r="E49" s="115">
        <v>1293</v>
      </c>
      <c r="F49" s="114">
        <v>1435</v>
      </c>
      <c r="G49" s="114">
        <v>1466</v>
      </c>
      <c r="H49" s="114">
        <v>1550</v>
      </c>
      <c r="I49" s="140">
        <v>1422</v>
      </c>
      <c r="J49" s="115">
        <v>-129</v>
      </c>
      <c r="K49" s="116">
        <v>-9.071729957805907</v>
      </c>
    </row>
    <row r="50" spans="1:11" ht="14.1" customHeight="1" x14ac:dyDescent="0.2">
      <c r="A50" s="306" t="s">
        <v>272</v>
      </c>
      <c r="B50" s="307" t="s">
        <v>273</v>
      </c>
      <c r="C50" s="308"/>
      <c r="D50" s="113">
        <v>0.65538687888717984</v>
      </c>
      <c r="E50" s="115">
        <v>98</v>
      </c>
      <c r="F50" s="114">
        <v>110</v>
      </c>
      <c r="G50" s="114">
        <v>104</v>
      </c>
      <c r="H50" s="114">
        <v>125</v>
      </c>
      <c r="I50" s="140">
        <v>112</v>
      </c>
      <c r="J50" s="115">
        <v>-14</v>
      </c>
      <c r="K50" s="116">
        <v>-12.5</v>
      </c>
    </row>
    <row r="51" spans="1:11" ht="14.1" customHeight="1" x14ac:dyDescent="0.2">
      <c r="A51" s="306" t="s">
        <v>274</v>
      </c>
      <c r="B51" s="307" t="s">
        <v>275</v>
      </c>
      <c r="C51" s="308"/>
      <c r="D51" s="113">
        <v>7.650638667825854</v>
      </c>
      <c r="E51" s="115">
        <v>1144</v>
      </c>
      <c r="F51" s="114">
        <v>1263</v>
      </c>
      <c r="G51" s="114">
        <v>1298</v>
      </c>
      <c r="H51" s="114">
        <v>1360</v>
      </c>
      <c r="I51" s="140">
        <v>1244</v>
      </c>
      <c r="J51" s="115">
        <v>-100</v>
      </c>
      <c r="K51" s="116">
        <v>-8.0385852090032159</v>
      </c>
    </row>
    <row r="52" spans="1:11" ht="14.1" customHeight="1" x14ac:dyDescent="0.2">
      <c r="A52" s="306">
        <v>71</v>
      </c>
      <c r="B52" s="307" t="s">
        <v>276</v>
      </c>
      <c r="C52" s="308"/>
      <c r="D52" s="113">
        <v>12.298535410954324</v>
      </c>
      <c r="E52" s="115">
        <v>1839</v>
      </c>
      <c r="F52" s="114">
        <v>1837</v>
      </c>
      <c r="G52" s="114">
        <v>1836</v>
      </c>
      <c r="H52" s="114">
        <v>1823</v>
      </c>
      <c r="I52" s="140">
        <v>1813</v>
      </c>
      <c r="J52" s="115">
        <v>26</v>
      </c>
      <c r="K52" s="116">
        <v>1.4340871483728626</v>
      </c>
    </row>
    <row r="53" spans="1:11" ht="14.1" customHeight="1" x14ac:dyDescent="0.2">
      <c r="A53" s="306" t="s">
        <v>277</v>
      </c>
      <c r="B53" s="307" t="s">
        <v>278</v>
      </c>
      <c r="C53" s="308"/>
      <c r="D53" s="113">
        <v>0.94964221226509726</v>
      </c>
      <c r="E53" s="115">
        <v>142</v>
      </c>
      <c r="F53" s="114">
        <v>144</v>
      </c>
      <c r="G53" s="114">
        <v>149</v>
      </c>
      <c r="H53" s="114">
        <v>151</v>
      </c>
      <c r="I53" s="140">
        <v>150</v>
      </c>
      <c r="J53" s="115">
        <v>-8</v>
      </c>
      <c r="K53" s="116">
        <v>-5.333333333333333</v>
      </c>
    </row>
    <row r="54" spans="1:11" ht="14.1" customHeight="1" x14ac:dyDescent="0.2">
      <c r="A54" s="306" t="s">
        <v>279</v>
      </c>
      <c r="B54" s="307" t="s">
        <v>280</v>
      </c>
      <c r="C54" s="308"/>
      <c r="D54" s="113">
        <v>10.961011168327426</v>
      </c>
      <c r="E54" s="115">
        <v>1639</v>
      </c>
      <c r="F54" s="114">
        <v>1634</v>
      </c>
      <c r="G54" s="114">
        <v>1627</v>
      </c>
      <c r="H54" s="114">
        <v>1615</v>
      </c>
      <c r="I54" s="140">
        <v>1607</v>
      </c>
      <c r="J54" s="115">
        <v>32</v>
      </c>
      <c r="K54" s="116">
        <v>1.9912881144990666</v>
      </c>
    </row>
    <row r="55" spans="1:11" ht="14.1" customHeight="1" x14ac:dyDescent="0.2">
      <c r="A55" s="306">
        <v>72</v>
      </c>
      <c r="B55" s="307" t="s">
        <v>281</v>
      </c>
      <c r="C55" s="308"/>
      <c r="D55" s="113">
        <v>1.1770213335116699</v>
      </c>
      <c r="E55" s="115">
        <v>176</v>
      </c>
      <c r="F55" s="114">
        <v>187</v>
      </c>
      <c r="G55" s="114">
        <v>186</v>
      </c>
      <c r="H55" s="114">
        <v>196</v>
      </c>
      <c r="I55" s="140">
        <v>194</v>
      </c>
      <c r="J55" s="115">
        <v>-18</v>
      </c>
      <c r="K55" s="116">
        <v>-9.2783505154639183</v>
      </c>
    </row>
    <row r="56" spans="1:11" ht="14.1" customHeight="1" x14ac:dyDescent="0.2">
      <c r="A56" s="306" t="s">
        <v>282</v>
      </c>
      <c r="B56" s="307" t="s">
        <v>283</v>
      </c>
      <c r="C56" s="308"/>
      <c r="D56" s="113">
        <v>0.15381528790209323</v>
      </c>
      <c r="E56" s="115">
        <v>23</v>
      </c>
      <c r="F56" s="114">
        <v>25</v>
      </c>
      <c r="G56" s="114">
        <v>25</v>
      </c>
      <c r="H56" s="114">
        <v>25</v>
      </c>
      <c r="I56" s="140">
        <v>26</v>
      </c>
      <c r="J56" s="115">
        <v>-3</v>
      </c>
      <c r="K56" s="116">
        <v>-11.538461538461538</v>
      </c>
    </row>
    <row r="57" spans="1:11" ht="14.1" customHeight="1" x14ac:dyDescent="0.2">
      <c r="A57" s="306" t="s">
        <v>284</v>
      </c>
      <c r="B57" s="307" t="s">
        <v>285</v>
      </c>
      <c r="C57" s="308"/>
      <c r="D57" s="113">
        <v>0.80920216678927304</v>
      </c>
      <c r="E57" s="115">
        <v>121</v>
      </c>
      <c r="F57" s="114">
        <v>130</v>
      </c>
      <c r="G57" s="114">
        <v>133</v>
      </c>
      <c r="H57" s="114">
        <v>139</v>
      </c>
      <c r="I57" s="140">
        <v>136</v>
      </c>
      <c r="J57" s="115">
        <v>-15</v>
      </c>
      <c r="K57" s="116">
        <v>-11.029411764705882</v>
      </c>
    </row>
    <row r="58" spans="1:11" ht="14.1" customHeight="1" x14ac:dyDescent="0.2">
      <c r="A58" s="306">
        <v>73</v>
      </c>
      <c r="B58" s="307" t="s">
        <v>286</v>
      </c>
      <c r="C58" s="308"/>
      <c r="D58" s="113">
        <v>1.0098308031833076</v>
      </c>
      <c r="E58" s="115">
        <v>151</v>
      </c>
      <c r="F58" s="114">
        <v>145</v>
      </c>
      <c r="G58" s="114">
        <v>149</v>
      </c>
      <c r="H58" s="114">
        <v>148</v>
      </c>
      <c r="I58" s="140">
        <v>139</v>
      </c>
      <c r="J58" s="115">
        <v>12</v>
      </c>
      <c r="K58" s="116">
        <v>8.6330935251798557</v>
      </c>
    </row>
    <row r="59" spans="1:11" ht="14.1" customHeight="1" x14ac:dyDescent="0.2">
      <c r="A59" s="306" t="s">
        <v>287</v>
      </c>
      <c r="B59" s="307" t="s">
        <v>288</v>
      </c>
      <c r="C59" s="308"/>
      <c r="D59" s="113">
        <v>0.74232595465792817</v>
      </c>
      <c r="E59" s="115">
        <v>111</v>
      </c>
      <c r="F59" s="114">
        <v>109</v>
      </c>
      <c r="G59" s="114">
        <v>115</v>
      </c>
      <c r="H59" s="114">
        <v>109</v>
      </c>
      <c r="I59" s="140">
        <v>106</v>
      </c>
      <c r="J59" s="115">
        <v>5</v>
      </c>
      <c r="K59" s="116">
        <v>4.716981132075472</v>
      </c>
    </row>
    <row r="60" spans="1:11" ht="14.1" customHeight="1" x14ac:dyDescent="0.2">
      <c r="A60" s="306">
        <v>81</v>
      </c>
      <c r="B60" s="307" t="s">
        <v>289</v>
      </c>
      <c r="C60" s="308"/>
      <c r="D60" s="113">
        <v>4.7950244098174277</v>
      </c>
      <c r="E60" s="115">
        <v>717</v>
      </c>
      <c r="F60" s="114">
        <v>718</v>
      </c>
      <c r="G60" s="114">
        <v>720</v>
      </c>
      <c r="H60" s="114">
        <v>726</v>
      </c>
      <c r="I60" s="140">
        <v>727</v>
      </c>
      <c r="J60" s="115">
        <v>-10</v>
      </c>
      <c r="K60" s="116">
        <v>-1.3755158184319121</v>
      </c>
    </row>
    <row r="61" spans="1:11" ht="14.1" customHeight="1" x14ac:dyDescent="0.2">
      <c r="A61" s="306" t="s">
        <v>290</v>
      </c>
      <c r="B61" s="307" t="s">
        <v>291</v>
      </c>
      <c r="C61" s="308"/>
      <c r="D61" s="113">
        <v>1.477964288102722</v>
      </c>
      <c r="E61" s="115">
        <v>221</v>
      </c>
      <c r="F61" s="114">
        <v>220</v>
      </c>
      <c r="G61" s="114">
        <v>222</v>
      </c>
      <c r="H61" s="114">
        <v>227</v>
      </c>
      <c r="I61" s="140">
        <v>224</v>
      </c>
      <c r="J61" s="115">
        <v>-3</v>
      </c>
      <c r="K61" s="116">
        <v>-1.3392857142857142</v>
      </c>
    </row>
    <row r="62" spans="1:11" ht="14.1" customHeight="1" x14ac:dyDescent="0.2">
      <c r="A62" s="306" t="s">
        <v>292</v>
      </c>
      <c r="B62" s="307" t="s">
        <v>293</v>
      </c>
      <c r="C62" s="308"/>
      <c r="D62" s="113">
        <v>1.8992844245301945</v>
      </c>
      <c r="E62" s="115">
        <v>284</v>
      </c>
      <c r="F62" s="114">
        <v>279</v>
      </c>
      <c r="G62" s="114">
        <v>280</v>
      </c>
      <c r="H62" s="114">
        <v>283</v>
      </c>
      <c r="I62" s="140">
        <v>289</v>
      </c>
      <c r="J62" s="115">
        <v>-5</v>
      </c>
      <c r="K62" s="116">
        <v>-1.7301038062283738</v>
      </c>
    </row>
    <row r="63" spans="1:11" ht="14.1" customHeight="1" x14ac:dyDescent="0.2">
      <c r="A63" s="306"/>
      <c r="B63" s="307" t="s">
        <v>294</v>
      </c>
      <c r="C63" s="308"/>
      <c r="D63" s="113">
        <v>1.6852805457098909</v>
      </c>
      <c r="E63" s="115">
        <v>252</v>
      </c>
      <c r="F63" s="114">
        <v>243</v>
      </c>
      <c r="G63" s="114">
        <v>238</v>
      </c>
      <c r="H63" s="114">
        <v>243</v>
      </c>
      <c r="I63" s="140">
        <v>249</v>
      </c>
      <c r="J63" s="115">
        <v>3</v>
      </c>
      <c r="K63" s="116">
        <v>1.2048192771084338</v>
      </c>
    </row>
    <row r="64" spans="1:11" ht="14.1" customHeight="1" x14ac:dyDescent="0.2">
      <c r="A64" s="306" t="s">
        <v>295</v>
      </c>
      <c r="B64" s="307" t="s">
        <v>296</v>
      </c>
      <c r="C64" s="308"/>
      <c r="D64" s="113">
        <v>0.18056577275463118</v>
      </c>
      <c r="E64" s="115">
        <v>27</v>
      </c>
      <c r="F64" s="114">
        <v>28</v>
      </c>
      <c r="G64" s="114">
        <v>30</v>
      </c>
      <c r="H64" s="114">
        <v>28</v>
      </c>
      <c r="I64" s="140">
        <v>27</v>
      </c>
      <c r="J64" s="115">
        <v>0</v>
      </c>
      <c r="K64" s="116">
        <v>0</v>
      </c>
    </row>
    <row r="65" spans="1:11" ht="14.1" customHeight="1" x14ac:dyDescent="0.2">
      <c r="A65" s="306" t="s">
        <v>297</v>
      </c>
      <c r="B65" s="307" t="s">
        <v>298</v>
      </c>
      <c r="C65" s="308"/>
      <c r="D65" s="113">
        <v>0.91620410619942483</v>
      </c>
      <c r="E65" s="115">
        <v>137</v>
      </c>
      <c r="F65" s="114">
        <v>140</v>
      </c>
      <c r="G65" s="114">
        <v>138</v>
      </c>
      <c r="H65" s="114">
        <v>137</v>
      </c>
      <c r="I65" s="140">
        <v>138</v>
      </c>
      <c r="J65" s="115">
        <v>-1</v>
      </c>
      <c r="K65" s="116">
        <v>-0.72463768115942029</v>
      </c>
    </row>
    <row r="66" spans="1:11" ht="14.1" customHeight="1" x14ac:dyDescent="0.2">
      <c r="A66" s="306">
        <v>82</v>
      </c>
      <c r="B66" s="307" t="s">
        <v>299</v>
      </c>
      <c r="C66" s="308"/>
      <c r="D66" s="113">
        <v>2.1734768942687088</v>
      </c>
      <c r="E66" s="115">
        <v>325</v>
      </c>
      <c r="F66" s="114">
        <v>340</v>
      </c>
      <c r="G66" s="114">
        <v>340</v>
      </c>
      <c r="H66" s="114">
        <v>332</v>
      </c>
      <c r="I66" s="140">
        <v>328</v>
      </c>
      <c r="J66" s="115">
        <v>-3</v>
      </c>
      <c r="K66" s="116">
        <v>-0.91463414634146345</v>
      </c>
    </row>
    <row r="67" spans="1:11" ht="14.1" customHeight="1" x14ac:dyDescent="0.2">
      <c r="A67" s="306" t="s">
        <v>300</v>
      </c>
      <c r="B67" s="307" t="s">
        <v>301</v>
      </c>
      <c r="C67" s="308"/>
      <c r="D67" s="113">
        <v>0.99645556075703867</v>
      </c>
      <c r="E67" s="115">
        <v>149</v>
      </c>
      <c r="F67" s="114">
        <v>156</v>
      </c>
      <c r="G67" s="114">
        <v>151</v>
      </c>
      <c r="H67" s="114">
        <v>149</v>
      </c>
      <c r="I67" s="140">
        <v>149</v>
      </c>
      <c r="J67" s="115">
        <v>0</v>
      </c>
      <c r="K67" s="116">
        <v>0</v>
      </c>
    </row>
    <row r="68" spans="1:11" ht="14.1" customHeight="1" x14ac:dyDescent="0.2">
      <c r="A68" s="306" t="s">
        <v>302</v>
      </c>
      <c r="B68" s="307" t="s">
        <v>303</v>
      </c>
      <c r="C68" s="308"/>
      <c r="D68" s="113">
        <v>0.82257740921554201</v>
      </c>
      <c r="E68" s="115">
        <v>123</v>
      </c>
      <c r="F68" s="114">
        <v>126</v>
      </c>
      <c r="G68" s="114">
        <v>128</v>
      </c>
      <c r="H68" s="114">
        <v>119</v>
      </c>
      <c r="I68" s="140">
        <v>114</v>
      </c>
      <c r="J68" s="115">
        <v>9</v>
      </c>
      <c r="K68" s="116">
        <v>7.8947368421052628</v>
      </c>
    </row>
    <row r="69" spans="1:11" ht="14.1" customHeight="1" x14ac:dyDescent="0.2">
      <c r="A69" s="306">
        <v>83</v>
      </c>
      <c r="B69" s="307" t="s">
        <v>304</v>
      </c>
      <c r="C69" s="308"/>
      <c r="D69" s="113">
        <v>3.9991974854544239</v>
      </c>
      <c r="E69" s="115">
        <v>598</v>
      </c>
      <c r="F69" s="114">
        <v>602</v>
      </c>
      <c r="G69" s="114">
        <v>597</v>
      </c>
      <c r="H69" s="114">
        <v>570</v>
      </c>
      <c r="I69" s="140">
        <v>572</v>
      </c>
      <c r="J69" s="115">
        <v>26</v>
      </c>
      <c r="K69" s="116">
        <v>4.5454545454545459</v>
      </c>
    </row>
    <row r="70" spans="1:11" ht="14.1" customHeight="1" x14ac:dyDescent="0.2">
      <c r="A70" s="306" t="s">
        <v>305</v>
      </c>
      <c r="B70" s="307" t="s">
        <v>306</v>
      </c>
      <c r="C70" s="308"/>
      <c r="D70" s="113">
        <v>1.7254062729886979</v>
      </c>
      <c r="E70" s="115">
        <v>258</v>
      </c>
      <c r="F70" s="114">
        <v>241</v>
      </c>
      <c r="G70" s="114">
        <v>245</v>
      </c>
      <c r="H70" s="114">
        <v>241</v>
      </c>
      <c r="I70" s="140">
        <v>243</v>
      </c>
      <c r="J70" s="115">
        <v>15</v>
      </c>
      <c r="K70" s="116">
        <v>6.1728395061728394</v>
      </c>
    </row>
    <row r="71" spans="1:11" ht="14.1" customHeight="1" x14ac:dyDescent="0.2">
      <c r="A71" s="306"/>
      <c r="B71" s="307" t="s">
        <v>307</v>
      </c>
      <c r="C71" s="308"/>
      <c r="D71" s="113">
        <v>1.0767070153146525</v>
      </c>
      <c r="E71" s="115">
        <v>161</v>
      </c>
      <c r="F71" s="114">
        <v>162</v>
      </c>
      <c r="G71" s="114">
        <v>162</v>
      </c>
      <c r="H71" s="114">
        <v>160</v>
      </c>
      <c r="I71" s="140">
        <v>158</v>
      </c>
      <c r="J71" s="115">
        <v>3</v>
      </c>
      <c r="K71" s="116">
        <v>1.8987341772151898</v>
      </c>
    </row>
    <row r="72" spans="1:11" ht="14.1" customHeight="1" x14ac:dyDescent="0.2">
      <c r="A72" s="306">
        <v>84</v>
      </c>
      <c r="B72" s="307" t="s">
        <v>308</v>
      </c>
      <c r="C72" s="308"/>
      <c r="D72" s="113">
        <v>1.4980271517421253</v>
      </c>
      <c r="E72" s="115">
        <v>224</v>
      </c>
      <c r="F72" s="114">
        <v>224</v>
      </c>
      <c r="G72" s="114">
        <v>236</v>
      </c>
      <c r="H72" s="114">
        <v>214</v>
      </c>
      <c r="I72" s="140">
        <v>210</v>
      </c>
      <c r="J72" s="115">
        <v>14</v>
      </c>
      <c r="K72" s="116">
        <v>6.666666666666667</v>
      </c>
    </row>
    <row r="73" spans="1:11" ht="14.1" customHeight="1" x14ac:dyDescent="0.2">
      <c r="A73" s="306" t="s">
        <v>309</v>
      </c>
      <c r="B73" s="307" t="s">
        <v>310</v>
      </c>
      <c r="C73" s="308"/>
      <c r="D73" s="113">
        <v>0.1671905303283622</v>
      </c>
      <c r="E73" s="115">
        <v>25</v>
      </c>
      <c r="F73" s="114">
        <v>19</v>
      </c>
      <c r="G73" s="114">
        <v>19</v>
      </c>
      <c r="H73" s="114">
        <v>16</v>
      </c>
      <c r="I73" s="140">
        <v>17</v>
      </c>
      <c r="J73" s="115">
        <v>8</v>
      </c>
      <c r="K73" s="116">
        <v>47.058823529411768</v>
      </c>
    </row>
    <row r="74" spans="1:11" ht="14.1" customHeight="1" x14ac:dyDescent="0.2">
      <c r="A74" s="306" t="s">
        <v>311</v>
      </c>
      <c r="B74" s="307" t="s">
        <v>312</v>
      </c>
      <c r="C74" s="308"/>
      <c r="D74" s="113">
        <v>0.12706480304955528</v>
      </c>
      <c r="E74" s="115">
        <v>19</v>
      </c>
      <c r="F74" s="114">
        <v>19</v>
      </c>
      <c r="G74" s="114">
        <v>19</v>
      </c>
      <c r="H74" s="114">
        <v>25</v>
      </c>
      <c r="I74" s="140">
        <v>25</v>
      </c>
      <c r="J74" s="115">
        <v>-6</v>
      </c>
      <c r="K74" s="116">
        <v>-24</v>
      </c>
    </row>
    <row r="75" spans="1:11" ht="14.1" customHeight="1" x14ac:dyDescent="0.2">
      <c r="A75" s="306" t="s">
        <v>313</v>
      </c>
      <c r="B75" s="307" t="s">
        <v>314</v>
      </c>
      <c r="C75" s="308"/>
      <c r="D75" s="113">
        <v>4.0125727278806929E-2</v>
      </c>
      <c r="E75" s="115">
        <v>6</v>
      </c>
      <c r="F75" s="114">
        <v>5</v>
      </c>
      <c r="G75" s="114">
        <v>5</v>
      </c>
      <c r="H75" s="114">
        <v>4</v>
      </c>
      <c r="I75" s="140">
        <v>3</v>
      </c>
      <c r="J75" s="115">
        <v>3</v>
      </c>
      <c r="K75" s="116">
        <v>100</v>
      </c>
    </row>
    <row r="76" spans="1:11" ht="14.1" customHeight="1" x14ac:dyDescent="0.2">
      <c r="A76" s="306">
        <v>91</v>
      </c>
      <c r="B76" s="307" t="s">
        <v>315</v>
      </c>
      <c r="C76" s="308"/>
      <c r="D76" s="113">
        <v>4.6813348491941416E-2</v>
      </c>
      <c r="E76" s="115">
        <v>7</v>
      </c>
      <c r="F76" s="114">
        <v>8</v>
      </c>
      <c r="G76" s="114">
        <v>9</v>
      </c>
      <c r="H76" s="114">
        <v>9</v>
      </c>
      <c r="I76" s="140">
        <v>9</v>
      </c>
      <c r="J76" s="115">
        <v>-2</v>
      </c>
      <c r="K76" s="116">
        <v>-22.222222222222221</v>
      </c>
    </row>
    <row r="77" spans="1:11" ht="14.1" customHeight="1" x14ac:dyDescent="0.2">
      <c r="A77" s="306">
        <v>92</v>
      </c>
      <c r="B77" s="307" t="s">
        <v>316</v>
      </c>
      <c r="C77" s="308"/>
      <c r="D77" s="113">
        <v>0.2206915000334381</v>
      </c>
      <c r="E77" s="115">
        <v>33</v>
      </c>
      <c r="F77" s="114">
        <v>31</v>
      </c>
      <c r="G77" s="114">
        <v>33</v>
      </c>
      <c r="H77" s="114">
        <v>33</v>
      </c>
      <c r="I77" s="140">
        <v>36</v>
      </c>
      <c r="J77" s="115">
        <v>-3</v>
      </c>
      <c r="K77" s="116">
        <v>-8.3333333333333339</v>
      </c>
    </row>
    <row r="78" spans="1:11" ht="14.1" customHeight="1" x14ac:dyDescent="0.2">
      <c r="A78" s="306">
        <v>93</v>
      </c>
      <c r="B78" s="307" t="s">
        <v>317</v>
      </c>
      <c r="C78" s="308"/>
      <c r="D78" s="113">
        <v>0.16050290911522772</v>
      </c>
      <c r="E78" s="115">
        <v>24</v>
      </c>
      <c r="F78" s="114">
        <v>27</v>
      </c>
      <c r="G78" s="114">
        <v>25</v>
      </c>
      <c r="H78" s="114">
        <v>24</v>
      </c>
      <c r="I78" s="140">
        <v>23</v>
      </c>
      <c r="J78" s="115">
        <v>1</v>
      </c>
      <c r="K78" s="116">
        <v>4.3478260869565215</v>
      </c>
    </row>
    <row r="79" spans="1:11" ht="14.1" customHeight="1" x14ac:dyDescent="0.2">
      <c r="A79" s="306">
        <v>94</v>
      </c>
      <c r="B79" s="307" t="s">
        <v>318</v>
      </c>
      <c r="C79" s="308"/>
      <c r="D79" s="113">
        <v>0.59519828796896945</v>
      </c>
      <c r="E79" s="115">
        <v>89</v>
      </c>
      <c r="F79" s="114">
        <v>92</v>
      </c>
      <c r="G79" s="114">
        <v>91</v>
      </c>
      <c r="H79" s="114">
        <v>90</v>
      </c>
      <c r="I79" s="140">
        <v>91</v>
      </c>
      <c r="J79" s="115">
        <v>-2</v>
      </c>
      <c r="K79" s="116">
        <v>-2.197802197802198</v>
      </c>
    </row>
    <row r="80" spans="1:11" ht="14.1" customHeight="1" x14ac:dyDescent="0.2">
      <c r="A80" s="306" t="s">
        <v>319</v>
      </c>
      <c r="B80" s="307" t="s">
        <v>320</v>
      </c>
      <c r="C80" s="308"/>
      <c r="D80" s="113" t="s">
        <v>513</v>
      </c>
      <c r="E80" s="115" t="s">
        <v>513</v>
      </c>
      <c r="F80" s="114">
        <v>3</v>
      </c>
      <c r="G80" s="114">
        <v>3</v>
      </c>
      <c r="H80" s="114" t="s">
        <v>513</v>
      </c>
      <c r="I80" s="140" t="s">
        <v>513</v>
      </c>
      <c r="J80" s="115" t="s">
        <v>513</v>
      </c>
      <c r="K80" s="116" t="s">
        <v>513</v>
      </c>
    </row>
    <row r="81" spans="1:11" ht="14.1" customHeight="1" x14ac:dyDescent="0.2">
      <c r="A81" s="310" t="s">
        <v>321</v>
      </c>
      <c r="B81" s="311" t="s">
        <v>333</v>
      </c>
      <c r="C81" s="312"/>
      <c r="D81" s="125">
        <v>3.3839363338460511</v>
      </c>
      <c r="E81" s="143">
        <v>506</v>
      </c>
      <c r="F81" s="144">
        <v>547</v>
      </c>
      <c r="G81" s="144">
        <v>521</v>
      </c>
      <c r="H81" s="144">
        <v>556</v>
      </c>
      <c r="I81" s="145">
        <v>519</v>
      </c>
      <c r="J81" s="143">
        <v>-13</v>
      </c>
      <c r="K81" s="146">
        <v>-2.5048169556840079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3647</v>
      </c>
      <c r="G12" s="536">
        <v>2871</v>
      </c>
      <c r="H12" s="536">
        <v>4735</v>
      </c>
      <c r="I12" s="536">
        <v>2878</v>
      </c>
      <c r="J12" s="537">
        <v>3788</v>
      </c>
      <c r="K12" s="538">
        <v>-141</v>
      </c>
      <c r="L12" s="349">
        <v>-3.7222808870116157</v>
      </c>
    </row>
    <row r="13" spans="1:17" s="110" customFormat="1" ht="15" customHeight="1" x14ac:dyDescent="0.2">
      <c r="A13" s="350" t="s">
        <v>344</v>
      </c>
      <c r="B13" s="351" t="s">
        <v>345</v>
      </c>
      <c r="C13" s="347"/>
      <c r="D13" s="347"/>
      <c r="E13" s="348"/>
      <c r="F13" s="536">
        <v>1821</v>
      </c>
      <c r="G13" s="536">
        <v>1411</v>
      </c>
      <c r="H13" s="536">
        <v>2474</v>
      </c>
      <c r="I13" s="536">
        <v>1517</v>
      </c>
      <c r="J13" s="537">
        <v>2009</v>
      </c>
      <c r="K13" s="538">
        <v>-188</v>
      </c>
      <c r="L13" s="349">
        <v>-9.3578894972623203</v>
      </c>
    </row>
    <row r="14" spans="1:17" s="110" customFormat="1" ht="22.5" customHeight="1" x14ac:dyDescent="0.2">
      <c r="A14" s="350"/>
      <c r="B14" s="351" t="s">
        <v>346</v>
      </c>
      <c r="C14" s="347"/>
      <c r="D14" s="347"/>
      <c r="E14" s="348"/>
      <c r="F14" s="536">
        <v>1826</v>
      </c>
      <c r="G14" s="536">
        <v>1460</v>
      </c>
      <c r="H14" s="536">
        <v>2261</v>
      </c>
      <c r="I14" s="536">
        <v>1361</v>
      </c>
      <c r="J14" s="537">
        <v>1779</v>
      </c>
      <c r="K14" s="538">
        <v>47</v>
      </c>
      <c r="L14" s="349">
        <v>2.6419336706014613</v>
      </c>
    </row>
    <row r="15" spans="1:17" s="110" customFormat="1" ht="15" customHeight="1" x14ac:dyDescent="0.2">
      <c r="A15" s="350" t="s">
        <v>347</v>
      </c>
      <c r="B15" s="351" t="s">
        <v>108</v>
      </c>
      <c r="C15" s="347"/>
      <c r="D15" s="347"/>
      <c r="E15" s="348"/>
      <c r="F15" s="536">
        <v>787</v>
      </c>
      <c r="G15" s="536">
        <v>727</v>
      </c>
      <c r="H15" s="536">
        <v>2042</v>
      </c>
      <c r="I15" s="536">
        <v>634</v>
      </c>
      <c r="J15" s="537">
        <v>856</v>
      </c>
      <c r="K15" s="538">
        <v>-69</v>
      </c>
      <c r="L15" s="349">
        <v>-8.0607476635514015</v>
      </c>
    </row>
    <row r="16" spans="1:17" s="110" customFormat="1" ht="15" customHeight="1" x14ac:dyDescent="0.2">
      <c r="A16" s="350"/>
      <c r="B16" s="351" t="s">
        <v>109</v>
      </c>
      <c r="C16" s="347"/>
      <c r="D16" s="347"/>
      <c r="E16" s="348"/>
      <c r="F16" s="536">
        <v>2395</v>
      </c>
      <c r="G16" s="536">
        <v>1832</v>
      </c>
      <c r="H16" s="536">
        <v>2352</v>
      </c>
      <c r="I16" s="536">
        <v>1959</v>
      </c>
      <c r="J16" s="537">
        <v>2494</v>
      </c>
      <c r="K16" s="538">
        <v>-99</v>
      </c>
      <c r="L16" s="349">
        <v>-3.9695268644747395</v>
      </c>
    </row>
    <row r="17" spans="1:12" s="110" customFormat="1" ht="15" customHeight="1" x14ac:dyDescent="0.2">
      <c r="A17" s="350"/>
      <c r="B17" s="351" t="s">
        <v>110</v>
      </c>
      <c r="C17" s="347"/>
      <c r="D17" s="347"/>
      <c r="E17" s="348"/>
      <c r="F17" s="536">
        <v>408</v>
      </c>
      <c r="G17" s="536">
        <v>261</v>
      </c>
      <c r="H17" s="536">
        <v>291</v>
      </c>
      <c r="I17" s="536">
        <v>244</v>
      </c>
      <c r="J17" s="537">
        <v>388</v>
      </c>
      <c r="K17" s="538">
        <v>20</v>
      </c>
      <c r="L17" s="349">
        <v>5.1546391752577323</v>
      </c>
    </row>
    <row r="18" spans="1:12" s="110" customFormat="1" ht="15" customHeight="1" x14ac:dyDescent="0.2">
      <c r="A18" s="350"/>
      <c r="B18" s="351" t="s">
        <v>111</v>
      </c>
      <c r="C18" s="347"/>
      <c r="D18" s="347"/>
      <c r="E18" s="348"/>
      <c r="F18" s="536">
        <v>57</v>
      </c>
      <c r="G18" s="536">
        <v>51</v>
      </c>
      <c r="H18" s="536">
        <v>50</v>
      </c>
      <c r="I18" s="536">
        <v>41</v>
      </c>
      <c r="J18" s="537">
        <v>50</v>
      </c>
      <c r="K18" s="538">
        <v>7</v>
      </c>
      <c r="L18" s="349">
        <v>14</v>
      </c>
    </row>
    <row r="19" spans="1:12" s="110" customFormat="1" ht="15" customHeight="1" x14ac:dyDescent="0.2">
      <c r="A19" s="118" t="s">
        <v>113</v>
      </c>
      <c r="B19" s="119" t="s">
        <v>181</v>
      </c>
      <c r="C19" s="347"/>
      <c r="D19" s="347"/>
      <c r="E19" s="348"/>
      <c r="F19" s="536">
        <v>2422</v>
      </c>
      <c r="G19" s="536">
        <v>1880</v>
      </c>
      <c r="H19" s="536">
        <v>3607</v>
      </c>
      <c r="I19" s="536">
        <v>1950</v>
      </c>
      <c r="J19" s="537">
        <v>2677</v>
      </c>
      <c r="K19" s="538">
        <v>-255</v>
      </c>
      <c r="L19" s="349">
        <v>-9.525588345162495</v>
      </c>
    </row>
    <row r="20" spans="1:12" s="110" customFormat="1" ht="15" customHeight="1" x14ac:dyDescent="0.2">
      <c r="A20" s="118"/>
      <c r="B20" s="119" t="s">
        <v>182</v>
      </c>
      <c r="C20" s="347"/>
      <c r="D20" s="347"/>
      <c r="E20" s="348"/>
      <c r="F20" s="536">
        <v>1225</v>
      </c>
      <c r="G20" s="536">
        <v>991</v>
      </c>
      <c r="H20" s="536">
        <v>1128</v>
      </c>
      <c r="I20" s="536">
        <v>928</v>
      </c>
      <c r="J20" s="537">
        <v>1111</v>
      </c>
      <c r="K20" s="538">
        <v>114</v>
      </c>
      <c r="L20" s="349">
        <v>10.261026102610261</v>
      </c>
    </row>
    <row r="21" spans="1:12" s="110" customFormat="1" ht="15" customHeight="1" x14ac:dyDescent="0.2">
      <c r="A21" s="118" t="s">
        <v>113</v>
      </c>
      <c r="B21" s="119" t="s">
        <v>116</v>
      </c>
      <c r="C21" s="347"/>
      <c r="D21" s="347"/>
      <c r="E21" s="348"/>
      <c r="F21" s="536">
        <v>2643</v>
      </c>
      <c r="G21" s="536">
        <v>1963</v>
      </c>
      <c r="H21" s="536">
        <v>3580</v>
      </c>
      <c r="I21" s="536">
        <v>1883</v>
      </c>
      <c r="J21" s="537">
        <v>2743</v>
      </c>
      <c r="K21" s="538">
        <v>-100</v>
      </c>
      <c r="L21" s="349">
        <v>-3.6456434560699962</v>
      </c>
    </row>
    <row r="22" spans="1:12" s="110" customFormat="1" ht="15" customHeight="1" x14ac:dyDescent="0.2">
      <c r="A22" s="118"/>
      <c r="B22" s="119" t="s">
        <v>117</v>
      </c>
      <c r="C22" s="347"/>
      <c r="D22" s="347"/>
      <c r="E22" s="348"/>
      <c r="F22" s="536">
        <v>1002</v>
      </c>
      <c r="G22" s="536">
        <v>907</v>
      </c>
      <c r="H22" s="536">
        <v>1150</v>
      </c>
      <c r="I22" s="536">
        <v>994</v>
      </c>
      <c r="J22" s="537">
        <v>1044</v>
      </c>
      <c r="K22" s="538">
        <v>-42</v>
      </c>
      <c r="L22" s="349">
        <v>-4.0229885057471266</v>
      </c>
    </row>
    <row r="23" spans="1:12" s="110" customFormat="1" ht="15" customHeight="1" x14ac:dyDescent="0.2">
      <c r="A23" s="352" t="s">
        <v>347</v>
      </c>
      <c r="B23" s="353" t="s">
        <v>193</v>
      </c>
      <c r="C23" s="354"/>
      <c r="D23" s="354"/>
      <c r="E23" s="355"/>
      <c r="F23" s="539">
        <v>84</v>
      </c>
      <c r="G23" s="539">
        <v>206</v>
      </c>
      <c r="H23" s="539">
        <v>894</v>
      </c>
      <c r="I23" s="539">
        <v>74</v>
      </c>
      <c r="J23" s="540">
        <v>86</v>
      </c>
      <c r="K23" s="541">
        <v>-2</v>
      </c>
      <c r="L23" s="356">
        <v>-2.3255813953488373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29.4</v>
      </c>
      <c r="G25" s="542">
        <v>32.700000000000003</v>
      </c>
      <c r="H25" s="542">
        <v>39</v>
      </c>
      <c r="I25" s="542">
        <v>35.1</v>
      </c>
      <c r="J25" s="542">
        <v>31.6</v>
      </c>
      <c r="K25" s="543" t="s">
        <v>349</v>
      </c>
      <c r="L25" s="364">
        <v>-2.2000000000000028</v>
      </c>
    </row>
    <row r="26" spans="1:12" s="110" customFormat="1" ht="15" customHeight="1" x14ac:dyDescent="0.2">
      <c r="A26" s="365" t="s">
        <v>105</v>
      </c>
      <c r="B26" s="366" t="s">
        <v>345</v>
      </c>
      <c r="C26" s="362"/>
      <c r="D26" s="362"/>
      <c r="E26" s="363"/>
      <c r="F26" s="542">
        <v>28.1</v>
      </c>
      <c r="G26" s="542">
        <v>27.9</v>
      </c>
      <c r="H26" s="542">
        <v>37.799999999999997</v>
      </c>
      <c r="I26" s="542">
        <v>34.200000000000003</v>
      </c>
      <c r="J26" s="544">
        <v>29.4</v>
      </c>
      <c r="K26" s="543" t="s">
        <v>349</v>
      </c>
      <c r="L26" s="364">
        <v>-1.2999999999999972</v>
      </c>
    </row>
    <row r="27" spans="1:12" s="110" customFormat="1" ht="15" customHeight="1" x14ac:dyDescent="0.2">
      <c r="A27" s="365"/>
      <c r="B27" s="366" t="s">
        <v>346</v>
      </c>
      <c r="C27" s="362"/>
      <c r="D27" s="362"/>
      <c r="E27" s="363"/>
      <c r="F27" s="542">
        <v>30.7</v>
      </c>
      <c r="G27" s="542">
        <v>37.4</v>
      </c>
      <c r="H27" s="542">
        <v>40.1</v>
      </c>
      <c r="I27" s="542">
        <v>36.1</v>
      </c>
      <c r="J27" s="542">
        <v>34.1</v>
      </c>
      <c r="K27" s="543" t="s">
        <v>349</v>
      </c>
      <c r="L27" s="364">
        <v>-3.4000000000000021</v>
      </c>
    </row>
    <row r="28" spans="1:12" s="110" customFormat="1" ht="15" customHeight="1" x14ac:dyDescent="0.2">
      <c r="A28" s="365" t="s">
        <v>113</v>
      </c>
      <c r="B28" s="366" t="s">
        <v>108</v>
      </c>
      <c r="C28" s="362"/>
      <c r="D28" s="362"/>
      <c r="E28" s="363"/>
      <c r="F28" s="542">
        <v>45.8</v>
      </c>
      <c r="G28" s="542">
        <v>43.7</v>
      </c>
      <c r="H28" s="542">
        <v>55.8</v>
      </c>
      <c r="I28" s="542">
        <v>43.9</v>
      </c>
      <c r="J28" s="542">
        <v>45.9</v>
      </c>
      <c r="K28" s="543" t="s">
        <v>349</v>
      </c>
      <c r="L28" s="364">
        <v>-0.10000000000000142</v>
      </c>
    </row>
    <row r="29" spans="1:12" s="110" customFormat="1" ht="11.25" x14ac:dyDescent="0.2">
      <c r="A29" s="365"/>
      <c r="B29" s="366" t="s">
        <v>109</v>
      </c>
      <c r="C29" s="362"/>
      <c r="D29" s="362"/>
      <c r="E29" s="363"/>
      <c r="F29" s="542">
        <v>26.8</v>
      </c>
      <c r="G29" s="542">
        <v>31</v>
      </c>
      <c r="H29" s="542">
        <v>32.299999999999997</v>
      </c>
      <c r="I29" s="542">
        <v>33.1</v>
      </c>
      <c r="J29" s="544">
        <v>29.4</v>
      </c>
      <c r="K29" s="543" t="s">
        <v>349</v>
      </c>
      <c r="L29" s="364">
        <v>-2.5999999999999979</v>
      </c>
    </row>
    <row r="30" spans="1:12" s="110" customFormat="1" ht="15" customHeight="1" x14ac:dyDescent="0.2">
      <c r="A30" s="365"/>
      <c r="B30" s="366" t="s">
        <v>110</v>
      </c>
      <c r="C30" s="362"/>
      <c r="D30" s="362"/>
      <c r="E30" s="363"/>
      <c r="F30" s="542">
        <v>16.2</v>
      </c>
      <c r="G30" s="542">
        <v>26.4</v>
      </c>
      <c r="H30" s="542">
        <v>30.6</v>
      </c>
      <c r="I30" s="542">
        <v>27.9</v>
      </c>
      <c r="J30" s="542">
        <v>18.3</v>
      </c>
      <c r="K30" s="543" t="s">
        <v>349</v>
      </c>
      <c r="L30" s="364">
        <v>-2.1000000000000014</v>
      </c>
    </row>
    <row r="31" spans="1:12" s="110" customFormat="1" ht="15" customHeight="1" x14ac:dyDescent="0.2">
      <c r="A31" s="365"/>
      <c r="B31" s="366" t="s">
        <v>111</v>
      </c>
      <c r="C31" s="362"/>
      <c r="D31" s="362"/>
      <c r="E31" s="363"/>
      <c r="F31" s="542">
        <v>31.6</v>
      </c>
      <c r="G31" s="542">
        <v>13.7</v>
      </c>
      <c r="H31" s="542">
        <v>40</v>
      </c>
      <c r="I31" s="542">
        <v>51.2</v>
      </c>
      <c r="J31" s="542">
        <v>26</v>
      </c>
      <c r="K31" s="543" t="s">
        <v>349</v>
      </c>
      <c r="L31" s="364">
        <v>5.6000000000000014</v>
      </c>
    </row>
    <row r="32" spans="1:12" s="110" customFormat="1" ht="15" customHeight="1" x14ac:dyDescent="0.2">
      <c r="A32" s="367" t="s">
        <v>113</v>
      </c>
      <c r="B32" s="368" t="s">
        <v>181</v>
      </c>
      <c r="C32" s="362"/>
      <c r="D32" s="362"/>
      <c r="E32" s="363"/>
      <c r="F32" s="542">
        <v>28.5</v>
      </c>
      <c r="G32" s="542">
        <v>29.6</v>
      </c>
      <c r="H32" s="542">
        <v>38.299999999999997</v>
      </c>
      <c r="I32" s="542">
        <v>35.4</v>
      </c>
      <c r="J32" s="544">
        <v>30.3</v>
      </c>
      <c r="K32" s="543" t="s">
        <v>349</v>
      </c>
      <c r="L32" s="364">
        <v>-1.8000000000000007</v>
      </c>
    </row>
    <row r="33" spans="1:12" s="110" customFormat="1" ht="15" customHeight="1" x14ac:dyDescent="0.2">
      <c r="A33" s="367"/>
      <c r="B33" s="368" t="s">
        <v>182</v>
      </c>
      <c r="C33" s="362"/>
      <c r="D33" s="362"/>
      <c r="E33" s="363"/>
      <c r="F33" s="542">
        <v>31.2</v>
      </c>
      <c r="G33" s="542">
        <v>37.9</v>
      </c>
      <c r="H33" s="542">
        <v>40.6</v>
      </c>
      <c r="I33" s="542">
        <v>34.4</v>
      </c>
      <c r="J33" s="542">
        <v>34.799999999999997</v>
      </c>
      <c r="K33" s="543" t="s">
        <v>349</v>
      </c>
      <c r="L33" s="364">
        <v>-3.5999999999999979</v>
      </c>
    </row>
    <row r="34" spans="1:12" s="369" customFormat="1" ht="15" customHeight="1" x14ac:dyDescent="0.2">
      <c r="A34" s="367" t="s">
        <v>113</v>
      </c>
      <c r="B34" s="368" t="s">
        <v>116</v>
      </c>
      <c r="C34" s="362"/>
      <c r="D34" s="362"/>
      <c r="E34" s="363"/>
      <c r="F34" s="542">
        <v>26.7</v>
      </c>
      <c r="G34" s="542">
        <v>32.200000000000003</v>
      </c>
      <c r="H34" s="542">
        <v>38.5</v>
      </c>
      <c r="I34" s="542">
        <v>34.4</v>
      </c>
      <c r="J34" s="542">
        <v>30</v>
      </c>
      <c r="K34" s="543" t="s">
        <v>349</v>
      </c>
      <c r="L34" s="364">
        <v>-3.3000000000000007</v>
      </c>
    </row>
    <row r="35" spans="1:12" s="369" customFormat="1" ht="11.25" x14ac:dyDescent="0.2">
      <c r="A35" s="370"/>
      <c r="B35" s="371" t="s">
        <v>117</v>
      </c>
      <c r="C35" s="372"/>
      <c r="D35" s="372"/>
      <c r="E35" s="373"/>
      <c r="F35" s="545">
        <v>36.5</v>
      </c>
      <c r="G35" s="545">
        <v>33.799999999999997</v>
      </c>
      <c r="H35" s="545">
        <v>40.200000000000003</v>
      </c>
      <c r="I35" s="545">
        <v>36.4</v>
      </c>
      <c r="J35" s="546">
        <v>35.9</v>
      </c>
      <c r="K35" s="547" t="s">
        <v>349</v>
      </c>
      <c r="L35" s="374">
        <v>0.60000000000000142</v>
      </c>
    </row>
    <row r="36" spans="1:12" s="369" customFormat="1" ht="15.95" customHeight="1" x14ac:dyDescent="0.2">
      <c r="A36" s="375" t="s">
        <v>350</v>
      </c>
      <c r="B36" s="376"/>
      <c r="C36" s="377"/>
      <c r="D36" s="376"/>
      <c r="E36" s="378"/>
      <c r="F36" s="548">
        <v>3540</v>
      </c>
      <c r="G36" s="548">
        <v>2618</v>
      </c>
      <c r="H36" s="548">
        <v>3637</v>
      </c>
      <c r="I36" s="548">
        <v>2787</v>
      </c>
      <c r="J36" s="548">
        <v>3669</v>
      </c>
      <c r="K36" s="549">
        <v>-129</v>
      </c>
      <c r="L36" s="380">
        <v>-3.5159443990188062</v>
      </c>
    </row>
    <row r="37" spans="1:12" s="369" customFormat="1" ht="15.95" customHeight="1" x14ac:dyDescent="0.2">
      <c r="A37" s="381"/>
      <c r="B37" s="382" t="s">
        <v>113</v>
      </c>
      <c r="C37" s="382" t="s">
        <v>351</v>
      </c>
      <c r="D37" s="382"/>
      <c r="E37" s="383"/>
      <c r="F37" s="548">
        <v>1041</v>
      </c>
      <c r="G37" s="548">
        <v>856</v>
      </c>
      <c r="H37" s="548">
        <v>1417</v>
      </c>
      <c r="I37" s="548">
        <v>978</v>
      </c>
      <c r="J37" s="548">
        <v>1161</v>
      </c>
      <c r="K37" s="549">
        <v>-120</v>
      </c>
      <c r="L37" s="380">
        <v>-10.335917312661499</v>
      </c>
    </row>
    <row r="38" spans="1:12" s="369" customFormat="1" ht="15.95" customHeight="1" x14ac:dyDescent="0.2">
      <c r="A38" s="381"/>
      <c r="B38" s="384" t="s">
        <v>105</v>
      </c>
      <c r="C38" s="384" t="s">
        <v>106</v>
      </c>
      <c r="D38" s="385"/>
      <c r="E38" s="383"/>
      <c r="F38" s="548">
        <v>1764</v>
      </c>
      <c r="G38" s="548">
        <v>1291</v>
      </c>
      <c r="H38" s="548">
        <v>1847</v>
      </c>
      <c r="I38" s="548">
        <v>1484</v>
      </c>
      <c r="J38" s="550">
        <v>1946</v>
      </c>
      <c r="K38" s="549">
        <v>-182</v>
      </c>
      <c r="L38" s="380">
        <v>-9.3525179856115113</v>
      </c>
    </row>
    <row r="39" spans="1:12" s="369" customFormat="1" ht="15.95" customHeight="1" x14ac:dyDescent="0.2">
      <c r="A39" s="381"/>
      <c r="B39" s="385"/>
      <c r="C39" s="382" t="s">
        <v>352</v>
      </c>
      <c r="D39" s="385"/>
      <c r="E39" s="383"/>
      <c r="F39" s="548">
        <v>496</v>
      </c>
      <c r="G39" s="548">
        <v>360</v>
      </c>
      <c r="H39" s="548">
        <v>699</v>
      </c>
      <c r="I39" s="548">
        <v>508</v>
      </c>
      <c r="J39" s="548">
        <v>573</v>
      </c>
      <c r="K39" s="549">
        <v>-77</v>
      </c>
      <c r="L39" s="380">
        <v>-13.438045375218151</v>
      </c>
    </row>
    <row r="40" spans="1:12" s="369" customFormat="1" ht="15.95" customHeight="1" x14ac:dyDescent="0.2">
      <c r="A40" s="381"/>
      <c r="B40" s="384"/>
      <c r="C40" s="384" t="s">
        <v>107</v>
      </c>
      <c r="D40" s="385"/>
      <c r="E40" s="383"/>
      <c r="F40" s="548">
        <v>1776</v>
      </c>
      <c r="G40" s="548">
        <v>1327</v>
      </c>
      <c r="H40" s="548">
        <v>1790</v>
      </c>
      <c r="I40" s="548">
        <v>1303</v>
      </c>
      <c r="J40" s="548">
        <v>1723</v>
      </c>
      <c r="K40" s="549">
        <v>53</v>
      </c>
      <c r="L40" s="380">
        <v>3.0760301799187464</v>
      </c>
    </row>
    <row r="41" spans="1:12" s="369" customFormat="1" ht="24" customHeight="1" x14ac:dyDescent="0.2">
      <c r="A41" s="381"/>
      <c r="B41" s="385"/>
      <c r="C41" s="382" t="s">
        <v>352</v>
      </c>
      <c r="D41" s="385"/>
      <c r="E41" s="383"/>
      <c r="F41" s="548">
        <v>545</v>
      </c>
      <c r="G41" s="548">
        <v>496</v>
      </c>
      <c r="H41" s="548">
        <v>718</v>
      </c>
      <c r="I41" s="548">
        <v>470</v>
      </c>
      <c r="J41" s="550">
        <v>588</v>
      </c>
      <c r="K41" s="549">
        <v>-43</v>
      </c>
      <c r="L41" s="380">
        <v>-7.3129251700680271</v>
      </c>
    </row>
    <row r="42" spans="1:12" s="110" customFormat="1" ht="15" customHeight="1" x14ac:dyDescent="0.2">
      <c r="A42" s="381"/>
      <c r="B42" s="384" t="s">
        <v>113</v>
      </c>
      <c r="C42" s="384" t="s">
        <v>353</v>
      </c>
      <c r="D42" s="385"/>
      <c r="E42" s="383"/>
      <c r="F42" s="548">
        <v>701</v>
      </c>
      <c r="G42" s="548">
        <v>508</v>
      </c>
      <c r="H42" s="548">
        <v>1037</v>
      </c>
      <c r="I42" s="548">
        <v>560</v>
      </c>
      <c r="J42" s="548">
        <v>762</v>
      </c>
      <c r="K42" s="549">
        <v>-61</v>
      </c>
      <c r="L42" s="380">
        <v>-8.0052493438320216</v>
      </c>
    </row>
    <row r="43" spans="1:12" s="110" customFormat="1" ht="15" customHeight="1" x14ac:dyDescent="0.2">
      <c r="A43" s="381"/>
      <c r="B43" s="385"/>
      <c r="C43" s="382" t="s">
        <v>352</v>
      </c>
      <c r="D43" s="385"/>
      <c r="E43" s="383"/>
      <c r="F43" s="548">
        <v>321</v>
      </c>
      <c r="G43" s="548">
        <v>222</v>
      </c>
      <c r="H43" s="548">
        <v>579</v>
      </c>
      <c r="I43" s="548">
        <v>246</v>
      </c>
      <c r="J43" s="548">
        <v>350</v>
      </c>
      <c r="K43" s="549">
        <v>-29</v>
      </c>
      <c r="L43" s="380">
        <v>-8.2857142857142865</v>
      </c>
    </row>
    <row r="44" spans="1:12" s="110" customFormat="1" ht="15" customHeight="1" x14ac:dyDescent="0.2">
      <c r="A44" s="381"/>
      <c r="B44" s="384"/>
      <c r="C44" s="366" t="s">
        <v>109</v>
      </c>
      <c r="D44" s="385"/>
      <c r="E44" s="383"/>
      <c r="F44" s="548">
        <v>2374</v>
      </c>
      <c r="G44" s="548">
        <v>1798</v>
      </c>
      <c r="H44" s="548">
        <v>2259</v>
      </c>
      <c r="I44" s="548">
        <v>1942</v>
      </c>
      <c r="J44" s="550">
        <v>2469</v>
      </c>
      <c r="K44" s="549">
        <v>-95</v>
      </c>
      <c r="L44" s="380">
        <v>-3.8477116241393277</v>
      </c>
    </row>
    <row r="45" spans="1:12" s="110" customFormat="1" ht="15" customHeight="1" x14ac:dyDescent="0.2">
      <c r="A45" s="381"/>
      <c r="B45" s="385"/>
      <c r="C45" s="382" t="s">
        <v>352</v>
      </c>
      <c r="D45" s="385"/>
      <c r="E45" s="383"/>
      <c r="F45" s="548">
        <v>636</v>
      </c>
      <c r="G45" s="548">
        <v>558</v>
      </c>
      <c r="H45" s="548">
        <v>729</v>
      </c>
      <c r="I45" s="548">
        <v>643</v>
      </c>
      <c r="J45" s="548">
        <v>727</v>
      </c>
      <c r="K45" s="549">
        <v>-91</v>
      </c>
      <c r="L45" s="380">
        <v>-12.5171939477304</v>
      </c>
    </row>
    <row r="46" spans="1:12" s="110" customFormat="1" ht="15" customHeight="1" x14ac:dyDescent="0.2">
      <c r="A46" s="381"/>
      <c r="B46" s="384"/>
      <c r="C46" s="366" t="s">
        <v>110</v>
      </c>
      <c r="D46" s="385"/>
      <c r="E46" s="383"/>
      <c r="F46" s="548">
        <v>408</v>
      </c>
      <c r="G46" s="548">
        <v>261</v>
      </c>
      <c r="H46" s="548">
        <v>291</v>
      </c>
      <c r="I46" s="548">
        <v>244</v>
      </c>
      <c r="J46" s="548">
        <v>388</v>
      </c>
      <c r="K46" s="549">
        <v>20</v>
      </c>
      <c r="L46" s="380">
        <v>5.1546391752577323</v>
      </c>
    </row>
    <row r="47" spans="1:12" s="110" customFormat="1" ht="15" customHeight="1" x14ac:dyDescent="0.2">
      <c r="A47" s="381"/>
      <c r="B47" s="385"/>
      <c r="C47" s="382" t="s">
        <v>352</v>
      </c>
      <c r="D47" s="385"/>
      <c r="E47" s="383"/>
      <c r="F47" s="548">
        <v>66</v>
      </c>
      <c r="G47" s="548">
        <v>69</v>
      </c>
      <c r="H47" s="548">
        <v>89</v>
      </c>
      <c r="I47" s="548">
        <v>68</v>
      </c>
      <c r="J47" s="550">
        <v>71</v>
      </c>
      <c r="K47" s="549">
        <v>-5</v>
      </c>
      <c r="L47" s="380">
        <v>-7.042253521126761</v>
      </c>
    </row>
    <row r="48" spans="1:12" s="110" customFormat="1" ht="15" customHeight="1" x14ac:dyDescent="0.2">
      <c r="A48" s="381"/>
      <c r="B48" s="385"/>
      <c r="C48" s="366" t="s">
        <v>111</v>
      </c>
      <c r="D48" s="386"/>
      <c r="E48" s="387"/>
      <c r="F48" s="548">
        <v>57</v>
      </c>
      <c r="G48" s="548">
        <v>51</v>
      </c>
      <c r="H48" s="548">
        <v>50</v>
      </c>
      <c r="I48" s="548">
        <v>41</v>
      </c>
      <c r="J48" s="548">
        <v>50</v>
      </c>
      <c r="K48" s="549">
        <v>7</v>
      </c>
      <c r="L48" s="380">
        <v>14</v>
      </c>
    </row>
    <row r="49" spans="1:12" s="110" customFormat="1" ht="15" customHeight="1" x14ac:dyDescent="0.2">
      <c r="A49" s="381"/>
      <c r="B49" s="385"/>
      <c r="C49" s="382" t="s">
        <v>352</v>
      </c>
      <c r="D49" s="385"/>
      <c r="E49" s="383"/>
      <c r="F49" s="548">
        <v>18</v>
      </c>
      <c r="G49" s="548">
        <v>7</v>
      </c>
      <c r="H49" s="548">
        <v>20</v>
      </c>
      <c r="I49" s="548">
        <v>21</v>
      </c>
      <c r="J49" s="548">
        <v>13</v>
      </c>
      <c r="K49" s="549">
        <v>5</v>
      </c>
      <c r="L49" s="380">
        <v>38.46153846153846</v>
      </c>
    </row>
    <row r="50" spans="1:12" s="110" customFormat="1" ht="15" customHeight="1" x14ac:dyDescent="0.2">
      <c r="A50" s="381"/>
      <c r="B50" s="384" t="s">
        <v>113</v>
      </c>
      <c r="C50" s="382" t="s">
        <v>181</v>
      </c>
      <c r="D50" s="385"/>
      <c r="E50" s="383"/>
      <c r="F50" s="548">
        <v>2322</v>
      </c>
      <c r="G50" s="548">
        <v>1638</v>
      </c>
      <c r="H50" s="548">
        <v>2554</v>
      </c>
      <c r="I50" s="548">
        <v>1861</v>
      </c>
      <c r="J50" s="550">
        <v>2567</v>
      </c>
      <c r="K50" s="549">
        <v>-245</v>
      </c>
      <c r="L50" s="380">
        <v>-9.5442150370081809</v>
      </c>
    </row>
    <row r="51" spans="1:12" s="110" customFormat="1" ht="15" customHeight="1" x14ac:dyDescent="0.2">
      <c r="A51" s="381"/>
      <c r="B51" s="385"/>
      <c r="C51" s="382" t="s">
        <v>352</v>
      </c>
      <c r="D51" s="385"/>
      <c r="E51" s="383"/>
      <c r="F51" s="548">
        <v>661</v>
      </c>
      <c r="G51" s="548">
        <v>485</v>
      </c>
      <c r="H51" s="548">
        <v>977</v>
      </c>
      <c r="I51" s="548">
        <v>659</v>
      </c>
      <c r="J51" s="548">
        <v>778</v>
      </c>
      <c r="K51" s="549">
        <v>-117</v>
      </c>
      <c r="L51" s="380">
        <v>-15.038560411311053</v>
      </c>
    </row>
    <row r="52" spans="1:12" s="110" customFormat="1" ht="15" customHeight="1" x14ac:dyDescent="0.2">
      <c r="A52" s="381"/>
      <c r="B52" s="384"/>
      <c r="C52" s="382" t="s">
        <v>182</v>
      </c>
      <c r="D52" s="385"/>
      <c r="E52" s="383"/>
      <c r="F52" s="548">
        <v>1218</v>
      </c>
      <c r="G52" s="548">
        <v>980</v>
      </c>
      <c r="H52" s="548">
        <v>1083</v>
      </c>
      <c r="I52" s="548">
        <v>926</v>
      </c>
      <c r="J52" s="548">
        <v>1102</v>
      </c>
      <c r="K52" s="549">
        <v>116</v>
      </c>
      <c r="L52" s="380">
        <v>10.526315789473685</v>
      </c>
    </row>
    <row r="53" spans="1:12" s="269" customFormat="1" ht="11.25" customHeight="1" x14ac:dyDescent="0.2">
      <c r="A53" s="381"/>
      <c r="B53" s="385"/>
      <c r="C53" s="382" t="s">
        <v>352</v>
      </c>
      <c r="D53" s="385"/>
      <c r="E53" s="383"/>
      <c r="F53" s="548">
        <v>380</v>
      </c>
      <c r="G53" s="548">
        <v>371</v>
      </c>
      <c r="H53" s="548">
        <v>440</v>
      </c>
      <c r="I53" s="548">
        <v>319</v>
      </c>
      <c r="J53" s="550">
        <v>383</v>
      </c>
      <c r="K53" s="549">
        <v>-3</v>
      </c>
      <c r="L53" s="380">
        <v>-0.78328981723237601</v>
      </c>
    </row>
    <row r="54" spans="1:12" s="151" customFormat="1" ht="12.75" customHeight="1" x14ac:dyDescent="0.2">
      <c r="A54" s="381"/>
      <c r="B54" s="384" t="s">
        <v>113</v>
      </c>
      <c r="C54" s="384" t="s">
        <v>116</v>
      </c>
      <c r="D54" s="385"/>
      <c r="E54" s="383"/>
      <c r="F54" s="548">
        <v>2546</v>
      </c>
      <c r="G54" s="548">
        <v>1750</v>
      </c>
      <c r="H54" s="548">
        <v>2619</v>
      </c>
      <c r="I54" s="548">
        <v>1806</v>
      </c>
      <c r="J54" s="548">
        <v>2646</v>
      </c>
      <c r="K54" s="549">
        <v>-100</v>
      </c>
      <c r="L54" s="380">
        <v>-3.7792894935752077</v>
      </c>
    </row>
    <row r="55" spans="1:12" ht="11.25" x14ac:dyDescent="0.2">
      <c r="A55" s="381"/>
      <c r="B55" s="385"/>
      <c r="C55" s="382" t="s">
        <v>352</v>
      </c>
      <c r="D55" s="385"/>
      <c r="E55" s="383"/>
      <c r="F55" s="548">
        <v>679</v>
      </c>
      <c r="G55" s="548">
        <v>563</v>
      </c>
      <c r="H55" s="548">
        <v>1008</v>
      </c>
      <c r="I55" s="548">
        <v>621</v>
      </c>
      <c r="J55" s="548">
        <v>793</v>
      </c>
      <c r="K55" s="549">
        <v>-114</v>
      </c>
      <c r="L55" s="380">
        <v>-14.37578814627995</v>
      </c>
    </row>
    <row r="56" spans="1:12" ht="14.25" customHeight="1" x14ac:dyDescent="0.2">
      <c r="A56" s="381"/>
      <c r="B56" s="385"/>
      <c r="C56" s="384" t="s">
        <v>117</v>
      </c>
      <c r="D56" s="385"/>
      <c r="E56" s="383"/>
      <c r="F56" s="548">
        <v>992</v>
      </c>
      <c r="G56" s="548">
        <v>867</v>
      </c>
      <c r="H56" s="548">
        <v>1015</v>
      </c>
      <c r="I56" s="548">
        <v>980</v>
      </c>
      <c r="J56" s="548">
        <v>1022</v>
      </c>
      <c r="K56" s="549">
        <v>-30</v>
      </c>
      <c r="L56" s="380">
        <v>-2.9354207436399218</v>
      </c>
    </row>
    <row r="57" spans="1:12" ht="18.75" customHeight="1" x14ac:dyDescent="0.2">
      <c r="A57" s="388"/>
      <c r="B57" s="389"/>
      <c r="C57" s="390" t="s">
        <v>352</v>
      </c>
      <c r="D57" s="389"/>
      <c r="E57" s="391"/>
      <c r="F57" s="551">
        <v>362</v>
      </c>
      <c r="G57" s="552">
        <v>293</v>
      </c>
      <c r="H57" s="552">
        <v>408</v>
      </c>
      <c r="I57" s="552">
        <v>357</v>
      </c>
      <c r="J57" s="552">
        <v>367</v>
      </c>
      <c r="K57" s="553">
        <f t="shared" ref="K57" si="0">IF(OR(F57=".",J57=".")=TRUE,".",IF(OR(F57="*",J57="*")=TRUE,"*",IF(AND(F57="-",J57="-")=TRUE,"-",IF(AND(ISNUMBER(J57),ISNUMBER(F57))=TRUE,IF(F57-J57=0,0,F57-J57),IF(ISNUMBER(F57)=TRUE,F57,-J57)))))</f>
        <v>-5</v>
      </c>
      <c r="L57" s="392">
        <f t="shared" ref="L57" si="1">IF(K57 =".",".",IF(K57 ="*","*",IF(K57="-","-",IF(K57=0,0,IF(OR(J57="-",J57=".",F57="-",F57=".")=TRUE,"X",IF(J57=0,"0,0",IF(ABS(K57*100/J57)&gt;250,".X",(K57*100/J57))))))))</f>
        <v>-1.3623978201634876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3647</v>
      </c>
      <c r="E11" s="114">
        <v>2871</v>
      </c>
      <c r="F11" s="114">
        <v>4735</v>
      </c>
      <c r="G11" s="114">
        <v>2878</v>
      </c>
      <c r="H11" s="140">
        <v>3788</v>
      </c>
      <c r="I11" s="115">
        <v>-141</v>
      </c>
      <c r="J11" s="116">
        <v>-3.7222808870116157</v>
      </c>
    </row>
    <row r="12" spans="1:15" s="110" customFormat="1" ht="24.95" customHeight="1" x14ac:dyDescent="0.2">
      <c r="A12" s="193" t="s">
        <v>132</v>
      </c>
      <c r="B12" s="194" t="s">
        <v>133</v>
      </c>
      <c r="C12" s="113">
        <v>0.85001370989854674</v>
      </c>
      <c r="D12" s="115">
        <v>31</v>
      </c>
      <c r="E12" s="114">
        <v>12</v>
      </c>
      <c r="F12" s="114">
        <v>40</v>
      </c>
      <c r="G12" s="114">
        <v>35</v>
      </c>
      <c r="H12" s="140">
        <v>41</v>
      </c>
      <c r="I12" s="115">
        <v>-10</v>
      </c>
      <c r="J12" s="116">
        <v>-24.390243902439025</v>
      </c>
    </row>
    <row r="13" spans="1:15" s="110" customFormat="1" ht="24.95" customHeight="1" x14ac:dyDescent="0.2">
      <c r="A13" s="193" t="s">
        <v>134</v>
      </c>
      <c r="B13" s="199" t="s">
        <v>214</v>
      </c>
      <c r="C13" s="113">
        <v>0.46613655058952563</v>
      </c>
      <c r="D13" s="115">
        <v>17</v>
      </c>
      <c r="E13" s="114">
        <v>11</v>
      </c>
      <c r="F13" s="114">
        <v>40</v>
      </c>
      <c r="G13" s="114">
        <v>19</v>
      </c>
      <c r="H13" s="140">
        <v>16</v>
      </c>
      <c r="I13" s="115">
        <v>1</v>
      </c>
      <c r="J13" s="116">
        <v>6.25</v>
      </c>
    </row>
    <row r="14" spans="1:15" s="287" customFormat="1" ht="24.95" customHeight="1" x14ac:dyDescent="0.2">
      <c r="A14" s="193" t="s">
        <v>215</v>
      </c>
      <c r="B14" s="199" t="s">
        <v>137</v>
      </c>
      <c r="C14" s="113">
        <v>21.27776254455717</v>
      </c>
      <c r="D14" s="115">
        <v>776</v>
      </c>
      <c r="E14" s="114">
        <v>400</v>
      </c>
      <c r="F14" s="114">
        <v>1207</v>
      </c>
      <c r="G14" s="114">
        <v>442</v>
      </c>
      <c r="H14" s="140">
        <v>982</v>
      </c>
      <c r="I14" s="115">
        <v>-206</v>
      </c>
      <c r="J14" s="116">
        <v>-20.977596741344197</v>
      </c>
      <c r="K14" s="110"/>
      <c r="L14" s="110"/>
      <c r="M14" s="110"/>
      <c r="N14" s="110"/>
      <c r="O14" s="110"/>
    </row>
    <row r="15" spans="1:15" s="110" customFormat="1" ht="24.95" customHeight="1" x14ac:dyDescent="0.2">
      <c r="A15" s="193" t="s">
        <v>216</v>
      </c>
      <c r="B15" s="199" t="s">
        <v>217</v>
      </c>
      <c r="C15" s="113">
        <v>3.1258568686591719</v>
      </c>
      <c r="D15" s="115">
        <v>114</v>
      </c>
      <c r="E15" s="114">
        <v>141</v>
      </c>
      <c r="F15" s="114">
        <v>224</v>
      </c>
      <c r="G15" s="114">
        <v>98</v>
      </c>
      <c r="H15" s="140">
        <v>127</v>
      </c>
      <c r="I15" s="115">
        <v>-13</v>
      </c>
      <c r="J15" s="116">
        <v>-10.236220472440944</v>
      </c>
    </row>
    <row r="16" spans="1:15" s="287" customFormat="1" ht="24.95" customHeight="1" x14ac:dyDescent="0.2">
      <c r="A16" s="193" t="s">
        <v>218</v>
      </c>
      <c r="B16" s="199" t="s">
        <v>141</v>
      </c>
      <c r="C16" s="113">
        <v>15.43734576364135</v>
      </c>
      <c r="D16" s="115">
        <v>563</v>
      </c>
      <c r="E16" s="114">
        <v>206</v>
      </c>
      <c r="F16" s="114">
        <v>868</v>
      </c>
      <c r="G16" s="114">
        <v>278</v>
      </c>
      <c r="H16" s="140">
        <v>780</v>
      </c>
      <c r="I16" s="115">
        <v>-217</v>
      </c>
      <c r="J16" s="116">
        <v>-27.820512820512821</v>
      </c>
      <c r="K16" s="110"/>
      <c r="L16" s="110"/>
      <c r="M16" s="110"/>
      <c r="N16" s="110"/>
      <c r="O16" s="110"/>
    </row>
    <row r="17" spans="1:15" s="110" customFormat="1" ht="24.95" customHeight="1" x14ac:dyDescent="0.2">
      <c r="A17" s="193" t="s">
        <v>142</v>
      </c>
      <c r="B17" s="199" t="s">
        <v>220</v>
      </c>
      <c r="C17" s="113">
        <v>2.7145599122566493</v>
      </c>
      <c r="D17" s="115">
        <v>99</v>
      </c>
      <c r="E17" s="114">
        <v>53</v>
      </c>
      <c r="F17" s="114">
        <v>115</v>
      </c>
      <c r="G17" s="114">
        <v>66</v>
      </c>
      <c r="H17" s="140">
        <v>75</v>
      </c>
      <c r="I17" s="115">
        <v>24</v>
      </c>
      <c r="J17" s="116">
        <v>32</v>
      </c>
    </row>
    <row r="18" spans="1:15" s="287" customFormat="1" ht="24.95" customHeight="1" x14ac:dyDescent="0.2">
      <c r="A18" s="201" t="s">
        <v>144</v>
      </c>
      <c r="B18" s="202" t="s">
        <v>145</v>
      </c>
      <c r="C18" s="113">
        <v>10.255004112969564</v>
      </c>
      <c r="D18" s="115">
        <v>374</v>
      </c>
      <c r="E18" s="114">
        <v>164</v>
      </c>
      <c r="F18" s="114">
        <v>375</v>
      </c>
      <c r="G18" s="114">
        <v>273</v>
      </c>
      <c r="H18" s="140">
        <v>260</v>
      </c>
      <c r="I18" s="115">
        <v>114</v>
      </c>
      <c r="J18" s="116">
        <v>43.846153846153847</v>
      </c>
      <c r="K18" s="110"/>
      <c r="L18" s="110"/>
      <c r="M18" s="110"/>
      <c r="N18" s="110"/>
      <c r="O18" s="110"/>
    </row>
    <row r="19" spans="1:15" s="110" customFormat="1" ht="24.95" customHeight="1" x14ac:dyDescent="0.2">
      <c r="A19" s="193" t="s">
        <v>146</v>
      </c>
      <c r="B19" s="199" t="s">
        <v>147</v>
      </c>
      <c r="C19" s="113">
        <v>12.640526460104196</v>
      </c>
      <c r="D19" s="115">
        <v>461</v>
      </c>
      <c r="E19" s="114">
        <v>372</v>
      </c>
      <c r="F19" s="114">
        <v>692</v>
      </c>
      <c r="G19" s="114">
        <v>390</v>
      </c>
      <c r="H19" s="140">
        <v>538</v>
      </c>
      <c r="I19" s="115">
        <v>-77</v>
      </c>
      <c r="J19" s="116">
        <v>-14.312267657992566</v>
      </c>
    </row>
    <row r="20" spans="1:15" s="287" customFormat="1" ht="24.95" customHeight="1" x14ac:dyDescent="0.2">
      <c r="A20" s="193" t="s">
        <v>148</v>
      </c>
      <c r="B20" s="199" t="s">
        <v>149</v>
      </c>
      <c r="C20" s="113">
        <v>6.2242939402248423</v>
      </c>
      <c r="D20" s="115">
        <v>227</v>
      </c>
      <c r="E20" s="114">
        <v>446</v>
      </c>
      <c r="F20" s="114">
        <v>309</v>
      </c>
      <c r="G20" s="114">
        <v>231</v>
      </c>
      <c r="H20" s="140">
        <v>288</v>
      </c>
      <c r="I20" s="115">
        <v>-61</v>
      </c>
      <c r="J20" s="116">
        <v>-21.180555555555557</v>
      </c>
      <c r="K20" s="110"/>
      <c r="L20" s="110"/>
      <c r="M20" s="110"/>
      <c r="N20" s="110"/>
      <c r="O20" s="110"/>
    </row>
    <row r="21" spans="1:15" s="110" customFormat="1" ht="24.95" customHeight="1" x14ac:dyDescent="0.2">
      <c r="A21" s="201" t="s">
        <v>150</v>
      </c>
      <c r="B21" s="202" t="s">
        <v>151</v>
      </c>
      <c r="C21" s="113">
        <v>7.5130244036194131</v>
      </c>
      <c r="D21" s="115">
        <v>274</v>
      </c>
      <c r="E21" s="114">
        <v>266</v>
      </c>
      <c r="F21" s="114">
        <v>301</v>
      </c>
      <c r="G21" s="114">
        <v>348</v>
      </c>
      <c r="H21" s="140">
        <v>243</v>
      </c>
      <c r="I21" s="115">
        <v>31</v>
      </c>
      <c r="J21" s="116">
        <v>12.757201646090534</v>
      </c>
    </row>
    <row r="22" spans="1:15" s="110" customFormat="1" ht="24.95" customHeight="1" x14ac:dyDescent="0.2">
      <c r="A22" s="201" t="s">
        <v>152</v>
      </c>
      <c r="B22" s="199" t="s">
        <v>153</v>
      </c>
      <c r="C22" s="113">
        <v>0.90485330408554976</v>
      </c>
      <c r="D22" s="115">
        <v>33</v>
      </c>
      <c r="E22" s="114">
        <v>21</v>
      </c>
      <c r="F22" s="114">
        <v>32</v>
      </c>
      <c r="G22" s="114">
        <v>14</v>
      </c>
      <c r="H22" s="140">
        <v>32</v>
      </c>
      <c r="I22" s="115">
        <v>1</v>
      </c>
      <c r="J22" s="116">
        <v>3.125</v>
      </c>
    </row>
    <row r="23" spans="1:15" s="110" customFormat="1" ht="24.95" customHeight="1" x14ac:dyDescent="0.2">
      <c r="A23" s="193" t="s">
        <v>154</v>
      </c>
      <c r="B23" s="199" t="s">
        <v>155</v>
      </c>
      <c r="C23" s="113">
        <v>0.79517411571154373</v>
      </c>
      <c r="D23" s="115">
        <v>29</v>
      </c>
      <c r="E23" s="114">
        <v>29</v>
      </c>
      <c r="F23" s="114">
        <v>45</v>
      </c>
      <c r="G23" s="114">
        <v>25</v>
      </c>
      <c r="H23" s="140">
        <v>34</v>
      </c>
      <c r="I23" s="115">
        <v>-5</v>
      </c>
      <c r="J23" s="116">
        <v>-14.705882352941176</v>
      </c>
    </row>
    <row r="24" spans="1:15" s="110" customFormat="1" ht="24.95" customHeight="1" x14ac:dyDescent="0.2">
      <c r="A24" s="193" t="s">
        <v>156</v>
      </c>
      <c r="B24" s="199" t="s">
        <v>221</v>
      </c>
      <c r="C24" s="113">
        <v>4.0307101727447217</v>
      </c>
      <c r="D24" s="115">
        <v>147</v>
      </c>
      <c r="E24" s="114">
        <v>111</v>
      </c>
      <c r="F24" s="114">
        <v>127</v>
      </c>
      <c r="G24" s="114">
        <v>77</v>
      </c>
      <c r="H24" s="140">
        <v>107</v>
      </c>
      <c r="I24" s="115">
        <v>40</v>
      </c>
      <c r="J24" s="116">
        <v>37.383177570093459</v>
      </c>
    </row>
    <row r="25" spans="1:15" s="110" customFormat="1" ht="24.95" customHeight="1" x14ac:dyDescent="0.2">
      <c r="A25" s="193" t="s">
        <v>222</v>
      </c>
      <c r="B25" s="204" t="s">
        <v>159</v>
      </c>
      <c r="C25" s="113">
        <v>3.509734027968193</v>
      </c>
      <c r="D25" s="115">
        <v>128</v>
      </c>
      <c r="E25" s="114">
        <v>140</v>
      </c>
      <c r="F25" s="114">
        <v>187</v>
      </c>
      <c r="G25" s="114">
        <v>165</v>
      </c>
      <c r="H25" s="140">
        <v>168</v>
      </c>
      <c r="I25" s="115">
        <v>-40</v>
      </c>
      <c r="J25" s="116">
        <v>-23.80952380952381</v>
      </c>
    </row>
    <row r="26" spans="1:15" s="110" customFormat="1" ht="24.95" customHeight="1" x14ac:dyDescent="0.2">
      <c r="A26" s="201">
        <v>782.78300000000002</v>
      </c>
      <c r="B26" s="203" t="s">
        <v>160</v>
      </c>
      <c r="C26" s="113">
        <v>3.45489443378119</v>
      </c>
      <c r="D26" s="115">
        <v>126</v>
      </c>
      <c r="E26" s="114">
        <v>62</v>
      </c>
      <c r="F26" s="114">
        <v>103</v>
      </c>
      <c r="G26" s="114">
        <v>131</v>
      </c>
      <c r="H26" s="140">
        <v>149</v>
      </c>
      <c r="I26" s="115">
        <v>-23</v>
      </c>
      <c r="J26" s="116">
        <v>-15.436241610738255</v>
      </c>
    </row>
    <row r="27" spans="1:15" s="110" customFormat="1" ht="24.95" customHeight="1" x14ac:dyDescent="0.2">
      <c r="A27" s="193" t="s">
        <v>161</v>
      </c>
      <c r="B27" s="199" t="s">
        <v>162</v>
      </c>
      <c r="C27" s="113">
        <v>4.6613655058952563</v>
      </c>
      <c r="D27" s="115">
        <v>170</v>
      </c>
      <c r="E27" s="114">
        <v>113</v>
      </c>
      <c r="F27" s="114">
        <v>278</v>
      </c>
      <c r="G27" s="114">
        <v>109</v>
      </c>
      <c r="H27" s="140">
        <v>170</v>
      </c>
      <c r="I27" s="115">
        <v>0</v>
      </c>
      <c r="J27" s="116">
        <v>0</v>
      </c>
    </row>
    <row r="28" spans="1:15" s="110" customFormat="1" ht="24.95" customHeight="1" x14ac:dyDescent="0.2">
      <c r="A28" s="193" t="s">
        <v>163</v>
      </c>
      <c r="B28" s="199" t="s">
        <v>164</v>
      </c>
      <c r="C28" s="113">
        <v>2.4403619413216342</v>
      </c>
      <c r="D28" s="115">
        <v>89</v>
      </c>
      <c r="E28" s="114">
        <v>73</v>
      </c>
      <c r="F28" s="114">
        <v>206</v>
      </c>
      <c r="G28" s="114">
        <v>52</v>
      </c>
      <c r="H28" s="140">
        <v>103</v>
      </c>
      <c r="I28" s="115">
        <v>-14</v>
      </c>
      <c r="J28" s="116">
        <v>-13.592233009708737</v>
      </c>
    </row>
    <row r="29" spans="1:15" s="110" customFormat="1" ht="24.95" customHeight="1" x14ac:dyDescent="0.2">
      <c r="A29" s="193">
        <v>86</v>
      </c>
      <c r="B29" s="199" t="s">
        <v>165</v>
      </c>
      <c r="C29" s="113">
        <v>11.598574170551139</v>
      </c>
      <c r="D29" s="115">
        <v>423</v>
      </c>
      <c r="E29" s="114">
        <v>341</v>
      </c>
      <c r="F29" s="114">
        <v>353</v>
      </c>
      <c r="G29" s="114">
        <v>278</v>
      </c>
      <c r="H29" s="140">
        <v>307</v>
      </c>
      <c r="I29" s="115">
        <v>116</v>
      </c>
      <c r="J29" s="116">
        <v>37.785016286644954</v>
      </c>
    </row>
    <row r="30" spans="1:15" s="110" customFormat="1" ht="24.95" customHeight="1" x14ac:dyDescent="0.2">
      <c r="A30" s="193">
        <v>87.88</v>
      </c>
      <c r="B30" s="204" t="s">
        <v>166</v>
      </c>
      <c r="C30" s="113">
        <v>5.5936386070743076</v>
      </c>
      <c r="D30" s="115">
        <v>204</v>
      </c>
      <c r="E30" s="114">
        <v>237</v>
      </c>
      <c r="F30" s="114">
        <v>279</v>
      </c>
      <c r="G30" s="114">
        <v>178</v>
      </c>
      <c r="H30" s="140">
        <v>223</v>
      </c>
      <c r="I30" s="115">
        <v>-19</v>
      </c>
      <c r="J30" s="116">
        <v>-8.52017937219731</v>
      </c>
    </row>
    <row r="31" spans="1:15" s="110" customFormat="1" ht="24.95" customHeight="1" x14ac:dyDescent="0.2">
      <c r="A31" s="193" t="s">
        <v>167</v>
      </c>
      <c r="B31" s="199" t="s">
        <v>168</v>
      </c>
      <c r="C31" s="113">
        <v>3.7839319989032081</v>
      </c>
      <c r="D31" s="115">
        <v>138</v>
      </c>
      <c r="E31" s="114">
        <v>72</v>
      </c>
      <c r="F31" s="114">
        <v>161</v>
      </c>
      <c r="G31" s="114">
        <v>111</v>
      </c>
      <c r="H31" s="140">
        <v>127</v>
      </c>
      <c r="I31" s="115">
        <v>11</v>
      </c>
      <c r="J31" s="116">
        <v>8.6614173228346463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0.85001370989854674</v>
      </c>
      <c r="D34" s="115">
        <v>31</v>
      </c>
      <c r="E34" s="114">
        <v>12</v>
      </c>
      <c r="F34" s="114">
        <v>40</v>
      </c>
      <c r="G34" s="114">
        <v>35</v>
      </c>
      <c r="H34" s="140">
        <v>41</v>
      </c>
      <c r="I34" s="115">
        <v>-10</v>
      </c>
      <c r="J34" s="116">
        <v>-24.390243902439025</v>
      </c>
    </row>
    <row r="35" spans="1:10" s="110" customFormat="1" ht="24.95" customHeight="1" x14ac:dyDescent="0.2">
      <c r="A35" s="292" t="s">
        <v>171</v>
      </c>
      <c r="B35" s="293" t="s">
        <v>172</v>
      </c>
      <c r="C35" s="113">
        <v>31.998903208116261</v>
      </c>
      <c r="D35" s="115">
        <v>1167</v>
      </c>
      <c r="E35" s="114">
        <v>575</v>
      </c>
      <c r="F35" s="114">
        <v>1622</v>
      </c>
      <c r="G35" s="114">
        <v>734</v>
      </c>
      <c r="H35" s="140">
        <v>1258</v>
      </c>
      <c r="I35" s="115">
        <v>-91</v>
      </c>
      <c r="J35" s="116">
        <v>-7.2337042925278219</v>
      </c>
    </row>
    <row r="36" spans="1:10" s="110" customFormat="1" ht="24.95" customHeight="1" x14ac:dyDescent="0.2">
      <c r="A36" s="294" t="s">
        <v>173</v>
      </c>
      <c r="B36" s="295" t="s">
        <v>174</v>
      </c>
      <c r="C36" s="125">
        <v>67.151083081985192</v>
      </c>
      <c r="D36" s="143">
        <v>2449</v>
      </c>
      <c r="E36" s="144">
        <v>2283</v>
      </c>
      <c r="F36" s="144">
        <v>3073</v>
      </c>
      <c r="G36" s="144">
        <v>2109</v>
      </c>
      <c r="H36" s="145">
        <v>2489</v>
      </c>
      <c r="I36" s="143">
        <v>-40</v>
      </c>
      <c r="J36" s="146">
        <v>-1.6070711128967456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3647</v>
      </c>
      <c r="F11" s="264">
        <v>2871</v>
      </c>
      <c r="G11" s="264">
        <v>4735</v>
      </c>
      <c r="H11" s="264">
        <v>2878</v>
      </c>
      <c r="I11" s="265">
        <v>3788</v>
      </c>
      <c r="J11" s="263">
        <v>-141</v>
      </c>
      <c r="K11" s="266">
        <v>-3.7222808870116157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29.037565122018098</v>
      </c>
      <c r="E13" s="115">
        <v>1059</v>
      </c>
      <c r="F13" s="114">
        <v>708</v>
      </c>
      <c r="G13" s="114">
        <v>1248</v>
      </c>
      <c r="H13" s="114">
        <v>913</v>
      </c>
      <c r="I13" s="140">
        <v>1083</v>
      </c>
      <c r="J13" s="115">
        <v>-24</v>
      </c>
      <c r="K13" s="116">
        <v>-2.21606648199446</v>
      </c>
    </row>
    <row r="14" spans="1:15" ht="15.95" customHeight="1" x14ac:dyDescent="0.2">
      <c r="A14" s="306" t="s">
        <v>230</v>
      </c>
      <c r="B14" s="307"/>
      <c r="C14" s="308"/>
      <c r="D14" s="113">
        <v>54.044420071291469</v>
      </c>
      <c r="E14" s="115">
        <v>1971</v>
      </c>
      <c r="F14" s="114">
        <v>1708</v>
      </c>
      <c r="G14" s="114">
        <v>2844</v>
      </c>
      <c r="H14" s="114">
        <v>1563</v>
      </c>
      <c r="I14" s="140">
        <v>2044</v>
      </c>
      <c r="J14" s="115">
        <v>-73</v>
      </c>
      <c r="K14" s="116">
        <v>-3.5714285714285716</v>
      </c>
    </row>
    <row r="15" spans="1:15" ht="15.95" customHeight="1" x14ac:dyDescent="0.2">
      <c r="A15" s="306" t="s">
        <v>231</v>
      </c>
      <c r="B15" s="307"/>
      <c r="C15" s="308"/>
      <c r="D15" s="113">
        <v>8.6646558815464765</v>
      </c>
      <c r="E15" s="115">
        <v>316</v>
      </c>
      <c r="F15" s="114">
        <v>224</v>
      </c>
      <c r="G15" s="114">
        <v>326</v>
      </c>
      <c r="H15" s="114">
        <v>215</v>
      </c>
      <c r="I15" s="140">
        <v>346</v>
      </c>
      <c r="J15" s="115">
        <v>-30</v>
      </c>
      <c r="K15" s="116">
        <v>-8.6705202312138727</v>
      </c>
    </row>
    <row r="16" spans="1:15" ht="15.95" customHeight="1" x14ac:dyDescent="0.2">
      <c r="A16" s="306" t="s">
        <v>232</v>
      </c>
      <c r="B16" s="307"/>
      <c r="C16" s="308"/>
      <c r="D16" s="113">
        <v>8.1436797367699487</v>
      </c>
      <c r="E16" s="115">
        <v>297</v>
      </c>
      <c r="F16" s="114">
        <v>231</v>
      </c>
      <c r="G16" s="114">
        <v>312</v>
      </c>
      <c r="H16" s="114">
        <v>185</v>
      </c>
      <c r="I16" s="140">
        <v>312</v>
      </c>
      <c r="J16" s="115">
        <v>-15</v>
      </c>
      <c r="K16" s="116">
        <v>-4.8076923076923075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0.93227310117905127</v>
      </c>
      <c r="E18" s="115">
        <v>34</v>
      </c>
      <c r="F18" s="114">
        <v>18</v>
      </c>
      <c r="G18" s="114">
        <v>43</v>
      </c>
      <c r="H18" s="114">
        <v>24</v>
      </c>
      <c r="I18" s="140">
        <v>68</v>
      </c>
      <c r="J18" s="115">
        <v>-34</v>
      </c>
      <c r="K18" s="116">
        <v>-50</v>
      </c>
    </row>
    <row r="19" spans="1:11" ht="14.1" customHeight="1" x14ac:dyDescent="0.2">
      <c r="A19" s="306" t="s">
        <v>235</v>
      </c>
      <c r="B19" s="307" t="s">
        <v>236</v>
      </c>
      <c r="C19" s="308"/>
      <c r="D19" s="113">
        <v>0.27419797093501508</v>
      </c>
      <c r="E19" s="115">
        <v>10</v>
      </c>
      <c r="F19" s="114">
        <v>5</v>
      </c>
      <c r="G19" s="114">
        <v>15</v>
      </c>
      <c r="H19" s="114">
        <v>9</v>
      </c>
      <c r="I19" s="140">
        <v>8</v>
      </c>
      <c r="J19" s="115">
        <v>2</v>
      </c>
      <c r="K19" s="116">
        <v>25</v>
      </c>
    </row>
    <row r="20" spans="1:11" ht="14.1" customHeight="1" x14ac:dyDescent="0.2">
      <c r="A20" s="306">
        <v>12</v>
      </c>
      <c r="B20" s="307" t="s">
        <v>237</v>
      </c>
      <c r="C20" s="308"/>
      <c r="D20" s="113">
        <v>1.727447216890595</v>
      </c>
      <c r="E20" s="115">
        <v>63</v>
      </c>
      <c r="F20" s="114">
        <v>28</v>
      </c>
      <c r="G20" s="114">
        <v>83</v>
      </c>
      <c r="H20" s="114">
        <v>73</v>
      </c>
      <c r="I20" s="140">
        <v>46</v>
      </c>
      <c r="J20" s="115">
        <v>17</v>
      </c>
      <c r="K20" s="116">
        <v>36.956521739130437</v>
      </c>
    </row>
    <row r="21" spans="1:11" ht="14.1" customHeight="1" x14ac:dyDescent="0.2">
      <c r="A21" s="306">
        <v>21</v>
      </c>
      <c r="B21" s="307" t="s">
        <v>238</v>
      </c>
      <c r="C21" s="308"/>
      <c r="D21" s="113">
        <v>0.30161776802851659</v>
      </c>
      <c r="E21" s="115">
        <v>11</v>
      </c>
      <c r="F21" s="114">
        <v>4</v>
      </c>
      <c r="G21" s="114">
        <v>8</v>
      </c>
      <c r="H21" s="114">
        <v>7</v>
      </c>
      <c r="I21" s="140">
        <v>10</v>
      </c>
      <c r="J21" s="115">
        <v>1</v>
      </c>
      <c r="K21" s="116">
        <v>10</v>
      </c>
    </row>
    <row r="22" spans="1:11" ht="14.1" customHeight="1" x14ac:dyDescent="0.2">
      <c r="A22" s="306">
        <v>22</v>
      </c>
      <c r="B22" s="307" t="s">
        <v>239</v>
      </c>
      <c r="C22" s="308"/>
      <c r="D22" s="113">
        <v>2.4129421442281327</v>
      </c>
      <c r="E22" s="115">
        <v>88</v>
      </c>
      <c r="F22" s="114">
        <v>42</v>
      </c>
      <c r="G22" s="114">
        <v>125</v>
      </c>
      <c r="H22" s="114">
        <v>60</v>
      </c>
      <c r="I22" s="140">
        <v>67</v>
      </c>
      <c r="J22" s="115">
        <v>21</v>
      </c>
      <c r="K22" s="116">
        <v>31.343283582089551</v>
      </c>
    </row>
    <row r="23" spans="1:11" ht="14.1" customHeight="1" x14ac:dyDescent="0.2">
      <c r="A23" s="306">
        <v>23</v>
      </c>
      <c r="B23" s="307" t="s">
        <v>240</v>
      </c>
      <c r="C23" s="308"/>
      <c r="D23" s="113">
        <v>0.16451878256100905</v>
      </c>
      <c r="E23" s="115">
        <v>6</v>
      </c>
      <c r="F23" s="114">
        <v>8</v>
      </c>
      <c r="G23" s="114">
        <v>16</v>
      </c>
      <c r="H23" s="114">
        <v>19</v>
      </c>
      <c r="I23" s="140">
        <v>21</v>
      </c>
      <c r="J23" s="115">
        <v>-15</v>
      </c>
      <c r="K23" s="116">
        <v>-71.428571428571431</v>
      </c>
    </row>
    <row r="24" spans="1:11" ht="14.1" customHeight="1" x14ac:dyDescent="0.2">
      <c r="A24" s="306">
        <v>24</v>
      </c>
      <c r="B24" s="307" t="s">
        <v>241</v>
      </c>
      <c r="C24" s="308"/>
      <c r="D24" s="113">
        <v>3.509734027968193</v>
      </c>
      <c r="E24" s="115">
        <v>128</v>
      </c>
      <c r="F24" s="114">
        <v>87</v>
      </c>
      <c r="G24" s="114">
        <v>238</v>
      </c>
      <c r="H24" s="114">
        <v>140</v>
      </c>
      <c r="I24" s="140">
        <v>163</v>
      </c>
      <c r="J24" s="115">
        <v>-35</v>
      </c>
      <c r="K24" s="116">
        <v>-21.472392638036808</v>
      </c>
    </row>
    <row r="25" spans="1:11" ht="14.1" customHeight="1" x14ac:dyDescent="0.2">
      <c r="A25" s="306">
        <v>25</v>
      </c>
      <c r="B25" s="307" t="s">
        <v>242</v>
      </c>
      <c r="C25" s="308"/>
      <c r="D25" s="113">
        <v>8.0340005483959427</v>
      </c>
      <c r="E25" s="115">
        <v>293</v>
      </c>
      <c r="F25" s="114">
        <v>90</v>
      </c>
      <c r="G25" s="114">
        <v>418</v>
      </c>
      <c r="H25" s="114">
        <v>145</v>
      </c>
      <c r="I25" s="140">
        <v>432</v>
      </c>
      <c r="J25" s="115">
        <v>-139</v>
      </c>
      <c r="K25" s="116">
        <v>-32.175925925925924</v>
      </c>
    </row>
    <row r="26" spans="1:11" ht="14.1" customHeight="1" x14ac:dyDescent="0.2">
      <c r="A26" s="306">
        <v>26</v>
      </c>
      <c r="B26" s="307" t="s">
        <v>243</v>
      </c>
      <c r="C26" s="308"/>
      <c r="D26" s="113">
        <v>3.0435974773786674</v>
      </c>
      <c r="E26" s="115">
        <v>111</v>
      </c>
      <c r="F26" s="114">
        <v>54</v>
      </c>
      <c r="G26" s="114">
        <v>137</v>
      </c>
      <c r="H26" s="114">
        <v>49</v>
      </c>
      <c r="I26" s="140">
        <v>95</v>
      </c>
      <c r="J26" s="115">
        <v>16</v>
      </c>
      <c r="K26" s="116">
        <v>16.842105263157894</v>
      </c>
    </row>
    <row r="27" spans="1:11" ht="14.1" customHeight="1" x14ac:dyDescent="0.2">
      <c r="A27" s="306">
        <v>27</v>
      </c>
      <c r="B27" s="307" t="s">
        <v>244</v>
      </c>
      <c r="C27" s="308"/>
      <c r="D27" s="113">
        <v>2.0016451878256101</v>
      </c>
      <c r="E27" s="115">
        <v>73</v>
      </c>
      <c r="F27" s="114">
        <v>54</v>
      </c>
      <c r="G27" s="114">
        <v>103</v>
      </c>
      <c r="H27" s="114">
        <v>45</v>
      </c>
      <c r="I27" s="140">
        <v>125</v>
      </c>
      <c r="J27" s="115">
        <v>-52</v>
      </c>
      <c r="K27" s="116">
        <v>-41.6</v>
      </c>
    </row>
    <row r="28" spans="1:11" ht="14.1" customHeight="1" x14ac:dyDescent="0.2">
      <c r="A28" s="306">
        <v>28</v>
      </c>
      <c r="B28" s="307" t="s">
        <v>245</v>
      </c>
      <c r="C28" s="308"/>
      <c r="D28" s="113">
        <v>0.30161776802851659</v>
      </c>
      <c r="E28" s="115">
        <v>11</v>
      </c>
      <c r="F28" s="114">
        <v>5</v>
      </c>
      <c r="G28" s="114">
        <v>16</v>
      </c>
      <c r="H28" s="114">
        <v>10</v>
      </c>
      <c r="I28" s="140" t="s">
        <v>513</v>
      </c>
      <c r="J28" s="115" t="s">
        <v>513</v>
      </c>
      <c r="K28" s="116" t="s">
        <v>513</v>
      </c>
    </row>
    <row r="29" spans="1:11" ht="14.1" customHeight="1" x14ac:dyDescent="0.2">
      <c r="A29" s="306">
        <v>29</v>
      </c>
      <c r="B29" s="307" t="s">
        <v>246</v>
      </c>
      <c r="C29" s="308"/>
      <c r="D29" s="113">
        <v>2.9064984919111598</v>
      </c>
      <c r="E29" s="115">
        <v>106</v>
      </c>
      <c r="F29" s="114">
        <v>146</v>
      </c>
      <c r="G29" s="114">
        <v>156</v>
      </c>
      <c r="H29" s="114">
        <v>139</v>
      </c>
      <c r="I29" s="140">
        <v>143</v>
      </c>
      <c r="J29" s="115">
        <v>-37</v>
      </c>
      <c r="K29" s="116">
        <v>-25.874125874125873</v>
      </c>
    </row>
    <row r="30" spans="1:11" ht="14.1" customHeight="1" x14ac:dyDescent="0.2">
      <c r="A30" s="306" t="s">
        <v>247</v>
      </c>
      <c r="B30" s="307" t="s">
        <v>248</v>
      </c>
      <c r="C30" s="308"/>
      <c r="D30" s="113">
        <v>0.76775431861804222</v>
      </c>
      <c r="E30" s="115">
        <v>28</v>
      </c>
      <c r="F30" s="114">
        <v>44</v>
      </c>
      <c r="G30" s="114">
        <v>49</v>
      </c>
      <c r="H30" s="114" t="s">
        <v>513</v>
      </c>
      <c r="I30" s="140">
        <v>36</v>
      </c>
      <c r="J30" s="115">
        <v>-8</v>
      </c>
      <c r="K30" s="116">
        <v>-22.222222222222221</v>
      </c>
    </row>
    <row r="31" spans="1:11" ht="14.1" customHeight="1" x14ac:dyDescent="0.2">
      <c r="A31" s="306" t="s">
        <v>249</v>
      </c>
      <c r="B31" s="307" t="s">
        <v>250</v>
      </c>
      <c r="C31" s="308"/>
      <c r="D31" s="113">
        <v>2.1387441732931176</v>
      </c>
      <c r="E31" s="115">
        <v>78</v>
      </c>
      <c r="F31" s="114">
        <v>102</v>
      </c>
      <c r="G31" s="114">
        <v>104</v>
      </c>
      <c r="H31" s="114">
        <v>113</v>
      </c>
      <c r="I31" s="140">
        <v>107</v>
      </c>
      <c r="J31" s="115">
        <v>-29</v>
      </c>
      <c r="K31" s="116">
        <v>-27.102803738317757</v>
      </c>
    </row>
    <row r="32" spans="1:11" ht="14.1" customHeight="1" x14ac:dyDescent="0.2">
      <c r="A32" s="306">
        <v>31</v>
      </c>
      <c r="B32" s="307" t="s">
        <v>251</v>
      </c>
      <c r="C32" s="308"/>
      <c r="D32" s="113">
        <v>0.87743350699204825</v>
      </c>
      <c r="E32" s="115">
        <v>32</v>
      </c>
      <c r="F32" s="114">
        <v>16</v>
      </c>
      <c r="G32" s="114">
        <v>13</v>
      </c>
      <c r="H32" s="114">
        <v>13</v>
      </c>
      <c r="I32" s="140">
        <v>13</v>
      </c>
      <c r="J32" s="115">
        <v>19</v>
      </c>
      <c r="K32" s="116">
        <v>146.15384615384616</v>
      </c>
    </row>
    <row r="33" spans="1:11" ht="14.1" customHeight="1" x14ac:dyDescent="0.2">
      <c r="A33" s="306">
        <v>32</v>
      </c>
      <c r="B33" s="307" t="s">
        <v>252</v>
      </c>
      <c r="C33" s="308"/>
      <c r="D33" s="113">
        <v>2.7419797093501508</v>
      </c>
      <c r="E33" s="115">
        <v>100</v>
      </c>
      <c r="F33" s="114">
        <v>53</v>
      </c>
      <c r="G33" s="114">
        <v>95</v>
      </c>
      <c r="H33" s="114">
        <v>101</v>
      </c>
      <c r="I33" s="140">
        <v>66</v>
      </c>
      <c r="J33" s="115">
        <v>34</v>
      </c>
      <c r="K33" s="116">
        <v>51.515151515151516</v>
      </c>
    </row>
    <row r="34" spans="1:11" ht="14.1" customHeight="1" x14ac:dyDescent="0.2">
      <c r="A34" s="306">
        <v>33</v>
      </c>
      <c r="B34" s="307" t="s">
        <v>253</v>
      </c>
      <c r="C34" s="308"/>
      <c r="D34" s="113">
        <v>2.8516588977241568</v>
      </c>
      <c r="E34" s="115">
        <v>104</v>
      </c>
      <c r="F34" s="114">
        <v>34</v>
      </c>
      <c r="G34" s="114">
        <v>119</v>
      </c>
      <c r="H34" s="114">
        <v>60</v>
      </c>
      <c r="I34" s="140">
        <v>83</v>
      </c>
      <c r="J34" s="115">
        <v>21</v>
      </c>
      <c r="K34" s="116">
        <v>25.301204819277107</v>
      </c>
    </row>
    <row r="35" spans="1:11" ht="14.1" customHeight="1" x14ac:dyDescent="0.2">
      <c r="A35" s="306">
        <v>34</v>
      </c>
      <c r="B35" s="307" t="s">
        <v>254</v>
      </c>
      <c r="C35" s="308"/>
      <c r="D35" s="113">
        <v>2.1935837674801206</v>
      </c>
      <c r="E35" s="115">
        <v>80</v>
      </c>
      <c r="F35" s="114">
        <v>41</v>
      </c>
      <c r="G35" s="114">
        <v>113</v>
      </c>
      <c r="H35" s="114">
        <v>72</v>
      </c>
      <c r="I35" s="140">
        <v>89</v>
      </c>
      <c r="J35" s="115">
        <v>-9</v>
      </c>
      <c r="K35" s="116">
        <v>-10.112359550561798</v>
      </c>
    </row>
    <row r="36" spans="1:11" ht="14.1" customHeight="1" x14ac:dyDescent="0.2">
      <c r="A36" s="306">
        <v>41</v>
      </c>
      <c r="B36" s="307" t="s">
        <v>255</v>
      </c>
      <c r="C36" s="308"/>
      <c r="D36" s="113">
        <v>0.21935837674801206</v>
      </c>
      <c r="E36" s="115">
        <v>8</v>
      </c>
      <c r="F36" s="114">
        <v>6</v>
      </c>
      <c r="G36" s="114">
        <v>15</v>
      </c>
      <c r="H36" s="114">
        <v>21</v>
      </c>
      <c r="I36" s="140">
        <v>17</v>
      </c>
      <c r="J36" s="115">
        <v>-9</v>
      </c>
      <c r="K36" s="116">
        <v>-52.941176470588232</v>
      </c>
    </row>
    <row r="37" spans="1:11" ht="14.1" customHeight="1" x14ac:dyDescent="0.2">
      <c r="A37" s="306">
        <v>42</v>
      </c>
      <c r="B37" s="307" t="s">
        <v>256</v>
      </c>
      <c r="C37" s="308"/>
      <c r="D37" s="113" t="s">
        <v>513</v>
      </c>
      <c r="E37" s="115" t="s">
        <v>513</v>
      </c>
      <c r="F37" s="114" t="s">
        <v>513</v>
      </c>
      <c r="G37" s="114" t="s">
        <v>513</v>
      </c>
      <c r="H37" s="114">
        <v>0</v>
      </c>
      <c r="I37" s="140">
        <v>3</v>
      </c>
      <c r="J37" s="115" t="s">
        <v>513</v>
      </c>
      <c r="K37" s="116" t="s">
        <v>513</v>
      </c>
    </row>
    <row r="38" spans="1:11" ht="14.1" customHeight="1" x14ac:dyDescent="0.2">
      <c r="A38" s="306">
        <v>43</v>
      </c>
      <c r="B38" s="307" t="s">
        <v>257</v>
      </c>
      <c r="C38" s="308"/>
      <c r="D38" s="113">
        <v>1.1516314779270633</v>
      </c>
      <c r="E38" s="115">
        <v>42</v>
      </c>
      <c r="F38" s="114">
        <v>27</v>
      </c>
      <c r="G38" s="114">
        <v>64</v>
      </c>
      <c r="H38" s="114">
        <v>27</v>
      </c>
      <c r="I38" s="140">
        <v>44</v>
      </c>
      <c r="J38" s="115">
        <v>-2</v>
      </c>
      <c r="K38" s="116">
        <v>-4.5454545454545459</v>
      </c>
    </row>
    <row r="39" spans="1:11" ht="14.1" customHeight="1" x14ac:dyDescent="0.2">
      <c r="A39" s="306">
        <v>51</v>
      </c>
      <c r="B39" s="307" t="s">
        <v>258</v>
      </c>
      <c r="C39" s="308"/>
      <c r="D39" s="113">
        <v>7.0468878530298875</v>
      </c>
      <c r="E39" s="115">
        <v>257</v>
      </c>
      <c r="F39" s="114">
        <v>214</v>
      </c>
      <c r="G39" s="114">
        <v>344</v>
      </c>
      <c r="H39" s="114">
        <v>255</v>
      </c>
      <c r="I39" s="140">
        <v>292</v>
      </c>
      <c r="J39" s="115">
        <v>-35</v>
      </c>
      <c r="K39" s="116">
        <v>-11.986301369863014</v>
      </c>
    </row>
    <row r="40" spans="1:11" ht="14.1" customHeight="1" x14ac:dyDescent="0.2">
      <c r="A40" s="306" t="s">
        <v>259</v>
      </c>
      <c r="B40" s="307" t="s">
        <v>260</v>
      </c>
      <c r="C40" s="308"/>
      <c r="D40" s="113">
        <v>6.3613929256923498</v>
      </c>
      <c r="E40" s="115">
        <v>232</v>
      </c>
      <c r="F40" s="114">
        <v>194</v>
      </c>
      <c r="G40" s="114">
        <v>305</v>
      </c>
      <c r="H40" s="114">
        <v>242</v>
      </c>
      <c r="I40" s="140">
        <v>266</v>
      </c>
      <c r="J40" s="115">
        <v>-34</v>
      </c>
      <c r="K40" s="116">
        <v>-12.781954887218046</v>
      </c>
    </row>
    <row r="41" spans="1:11" ht="14.1" customHeight="1" x14ac:dyDescent="0.2">
      <c r="A41" s="306"/>
      <c r="B41" s="307" t="s">
        <v>261</v>
      </c>
      <c r="C41" s="308"/>
      <c r="D41" s="113">
        <v>4.9904030710172744</v>
      </c>
      <c r="E41" s="115">
        <v>182</v>
      </c>
      <c r="F41" s="114">
        <v>134</v>
      </c>
      <c r="G41" s="114">
        <v>231</v>
      </c>
      <c r="H41" s="114">
        <v>182</v>
      </c>
      <c r="I41" s="140">
        <v>209</v>
      </c>
      <c r="J41" s="115">
        <v>-27</v>
      </c>
      <c r="K41" s="116">
        <v>-12.918660287081339</v>
      </c>
    </row>
    <row r="42" spans="1:11" ht="14.1" customHeight="1" x14ac:dyDescent="0.2">
      <c r="A42" s="306">
        <v>52</v>
      </c>
      <c r="B42" s="307" t="s">
        <v>262</v>
      </c>
      <c r="C42" s="308"/>
      <c r="D42" s="113">
        <v>5.1549218535782835</v>
      </c>
      <c r="E42" s="115">
        <v>188</v>
      </c>
      <c r="F42" s="114">
        <v>342</v>
      </c>
      <c r="G42" s="114">
        <v>200</v>
      </c>
      <c r="H42" s="114">
        <v>153</v>
      </c>
      <c r="I42" s="140">
        <v>236</v>
      </c>
      <c r="J42" s="115">
        <v>-48</v>
      </c>
      <c r="K42" s="116">
        <v>-20.338983050847457</v>
      </c>
    </row>
    <row r="43" spans="1:11" ht="14.1" customHeight="1" x14ac:dyDescent="0.2">
      <c r="A43" s="306" t="s">
        <v>263</v>
      </c>
      <c r="B43" s="307" t="s">
        <v>264</v>
      </c>
      <c r="C43" s="308"/>
      <c r="D43" s="113">
        <v>4.4420071291472443</v>
      </c>
      <c r="E43" s="115">
        <v>162</v>
      </c>
      <c r="F43" s="114">
        <v>330</v>
      </c>
      <c r="G43" s="114">
        <v>183</v>
      </c>
      <c r="H43" s="114">
        <v>135</v>
      </c>
      <c r="I43" s="140">
        <v>226</v>
      </c>
      <c r="J43" s="115">
        <v>-64</v>
      </c>
      <c r="K43" s="116">
        <v>-28.318584070796462</v>
      </c>
    </row>
    <row r="44" spans="1:11" ht="14.1" customHeight="1" x14ac:dyDescent="0.2">
      <c r="A44" s="306">
        <v>53</v>
      </c>
      <c r="B44" s="307" t="s">
        <v>265</v>
      </c>
      <c r="C44" s="308"/>
      <c r="D44" s="113">
        <v>1.6451878256100905</v>
      </c>
      <c r="E44" s="115">
        <v>60</v>
      </c>
      <c r="F44" s="114">
        <v>47</v>
      </c>
      <c r="G44" s="114">
        <v>54</v>
      </c>
      <c r="H44" s="114">
        <v>71</v>
      </c>
      <c r="I44" s="140">
        <v>49</v>
      </c>
      <c r="J44" s="115">
        <v>11</v>
      </c>
      <c r="K44" s="116">
        <v>22.448979591836736</v>
      </c>
    </row>
    <row r="45" spans="1:11" ht="14.1" customHeight="1" x14ac:dyDescent="0.2">
      <c r="A45" s="306" t="s">
        <v>266</v>
      </c>
      <c r="B45" s="307" t="s">
        <v>267</v>
      </c>
      <c r="C45" s="308"/>
      <c r="D45" s="113">
        <v>1.5629284343295859</v>
      </c>
      <c r="E45" s="115">
        <v>57</v>
      </c>
      <c r="F45" s="114">
        <v>46</v>
      </c>
      <c r="G45" s="114">
        <v>53</v>
      </c>
      <c r="H45" s="114">
        <v>68</v>
      </c>
      <c r="I45" s="140">
        <v>48</v>
      </c>
      <c r="J45" s="115">
        <v>9</v>
      </c>
      <c r="K45" s="116">
        <v>18.75</v>
      </c>
    </row>
    <row r="46" spans="1:11" ht="14.1" customHeight="1" x14ac:dyDescent="0.2">
      <c r="A46" s="306">
        <v>54</v>
      </c>
      <c r="B46" s="307" t="s">
        <v>268</v>
      </c>
      <c r="C46" s="308"/>
      <c r="D46" s="113">
        <v>3.7839319989032081</v>
      </c>
      <c r="E46" s="115">
        <v>138</v>
      </c>
      <c r="F46" s="114">
        <v>106</v>
      </c>
      <c r="G46" s="114">
        <v>121</v>
      </c>
      <c r="H46" s="114">
        <v>122</v>
      </c>
      <c r="I46" s="140">
        <v>128</v>
      </c>
      <c r="J46" s="115">
        <v>10</v>
      </c>
      <c r="K46" s="116">
        <v>7.8125</v>
      </c>
    </row>
    <row r="47" spans="1:11" ht="14.1" customHeight="1" x14ac:dyDescent="0.2">
      <c r="A47" s="306">
        <v>61</v>
      </c>
      <c r="B47" s="307" t="s">
        <v>269</v>
      </c>
      <c r="C47" s="308"/>
      <c r="D47" s="113">
        <v>2.2210035645736221</v>
      </c>
      <c r="E47" s="115">
        <v>81</v>
      </c>
      <c r="F47" s="114">
        <v>47</v>
      </c>
      <c r="G47" s="114">
        <v>141</v>
      </c>
      <c r="H47" s="114">
        <v>38</v>
      </c>
      <c r="I47" s="140">
        <v>74</v>
      </c>
      <c r="J47" s="115">
        <v>7</v>
      </c>
      <c r="K47" s="116">
        <v>9.4594594594594597</v>
      </c>
    </row>
    <row r="48" spans="1:11" ht="14.1" customHeight="1" x14ac:dyDescent="0.2">
      <c r="A48" s="306">
        <v>62</v>
      </c>
      <c r="B48" s="307" t="s">
        <v>270</v>
      </c>
      <c r="C48" s="308"/>
      <c r="D48" s="113">
        <v>7.4856046065259116</v>
      </c>
      <c r="E48" s="115">
        <v>273</v>
      </c>
      <c r="F48" s="114">
        <v>261</v>
      </c>
      <c r="G48" s="114">
        <v>400</v>
      </c>
      <c r="H48" s="114">
        <v>241</v>
      </c>
      <c r="I48" s="140">
        <v>320</v>
      </c>
      <c r="J48" s="115">
        <v>-47</v>
      </c>
      <c r="K48" s="116">
        <v>-14.6875</v>
      </c>
    </row>
    <row r="49" spans="1:11" ht="14.1" customHeight="1" x14ac:dyDescent="0.2">
      <c r="A49" s="306">
        <v>63</v>
      </c>
      <c r="B49" s="307" t="s">
        <v>271</v>
      </c>
      <c r="C49" s="308"/>
      <c r="D49" s="113">
        <v>3.8661913901837126</v>
      </c>
      <c r="E49" s="115">
        <v>141</v>
      </c>
      <c r="F49" s="114">
        <v>144</v>
      </c>
      <c r="G49" s="114">
        <v>185</v>
      </c>
      <c r="H49" s="114">
        <v>177</v>
      </c>
      <c r="I49" s="140">
        <v>108</v>
      </c>
      <c r="J49" s="115">
        <v>33</v>
      </c>
      <c r="K49" s="116">
        <v>30.555555555555557</v>
      </c>
    </row>
    <row r="50" spans="1:11" ht="14.1" customHeight="1" x14ac:dyDescent="0.2">
      <c r="A50" s="306" t="s">
        <v>272</v>
      </c>
      <c r="B50" s="307" t="s">
        <v>273</v>
      </c>
      <c r="C50" s="308"/>
      <c r="D50" s="113">
        <v>1.2064710721140663</v>
      </c>
      <c r="E50" s="115">
        <v>44</v>
      </c>
      <c r="F50" s="114">
        <v>38</v>
      </c>
      <c r="G50" s="114">
        <v>67</v>
      </c>
      <c r="H50" s="114">
        <v>67</v>
      </c>
      <c r="I50" s="140">
        <v>28</v>
      </c>
      <c r="J50" s="115">
        <v>16</v>
      </c>
      <c r="K50" s="116">
        <v>57.142857142857146</v>
      </c>
    </row>
    <row r="51" spans="1:11" ht="14.1" customHeight="1" x14ac:dyDescent="0.2">
      <c r="A51" s="306" t="s">
        <v>274</v>
      </c>
      <c r="B51" s="307" t="s">
        <v>275</v>
      </c>
      <c r="C51" s="308"/>
      <c r="D51" s="113">
        <v>2.3581025500411297</v>
      </c>
      <c r="E51" s="115">
        <v>86</v>
      </c>
      <c r="F51" s="114">
        <v>93</v>
      </c>
      <c r="G51" s="114">
        <v>101</v>
      </c>
      <c r="H51" s="114">
        <v>105</v>
      </c>
      <c r="I51" s="140">
        <v>72</v>
      </c>
      <c r="J51" s="115">
        <v>14</v>
      </c>
      <c r="K51" s="116">
        <v>19.444444444444443</v>
      </c>
    </row>
    <row r="52" spans="1:11" ht="14.1" customHeight="1" x14ac:dyDescent="0.2">
      <c r="A52" s="306">
        <v>71</v>
      </c>
      <c r="B52" s="307" t="s">
        <v>276</v>
      </c>
      <c r="C52" s="308"/>
      <c r="D52" s="113">
        <v>7.3485056210584041</v>
      </c>
      <c r="E52" s="115">
        <v>268</v>
      </c>
      <c r="F52" s="114">
        <v>187</v>
      </c>
      <c r="G52" s="114">
        <v>311</v>
      </c>
      <c r="H52" s="114">
        <v>172</v>
      </c>
      <c r="I52" s="140">
        <v>276</v>
      </c>
      <c r="J52" s="115">
        <v>-8</v>
      </c>
      <c r="K52" s="116">
        <v>-2.8985507246376812</v>
      </c>
    </row>
    <row r="53" spans="1:11" ht="14.1" customHeight="1" x14ac:dyDescent="0.2">
      <c r="A53" s="306" t="s">
        <v>277</v>
      </c>
      <c r="B53" s="307" t="s">
        <v>278</v>
      </c>
      <c r="C53" s="308"/>
      <c r="D53" s="113">
        <v>2.6323005209761448</v>
      </c>
      <c r="E53" s="115">
        <v>96</v>
      </c>
      <c r="F53" s="114">
        <v>76</v>
      </c>
      <c r="G53" s="114">
        <v>141</v>
      </c>
      <c r="H53" s="114">
        <v>58</v>
      </c>
      <c r="I53" s="140">
        <v>115</v>
      </c>
      <c r="J53" s="115">
        <v>-19</v>
      </c>
      <c r="K53" s="116">
        <v>-16.521739130434781</v>
      </c>
    </row>
    <row r="54" spans="1:11" ht="14.1" customHeight="1" x14ac:dyDescent="0.2">
      <c r="A54" s="306" t="s">
        <v>279</v>
      </c>
      <c r="B54" s="307" t="s">
        <v>280</v>
      </c>
      <c r="C54" s="308"/>
      <c r="D54" s="113">
        <v>3.8113517959967096</v>
      </c>
      <c r="E54" s="115">
        <v>139</v>
      </c>
      <c r="F54" s="114">
        <v>92</v>
      </c>
      <c r="G54" s="114">
        <v>145</v>
      </c>
      <c r="H54" s="114">
        <v>105</v>
      </c>
      <c r="I54" s="140">
        <v>132</v>
      </c>
      <c r="J54" s="115">
        <v>7</v>
      </c>
      <c r="K54" s="116">
        <v>5.3030303030303028</v>
      </c>
    </row>
    <row r="55" spans="1:11" ht="14.1" customHeight="1" x14ac:dyDescent="0.2">
      <c r="A55" s="306">
        <v>72</v>
      </c>
      <c r="B55" s="307" t="s">
        <v>281</v>
      </c>
      <c r="C55" s="308"/>
      <c r="D55" s="113">
        <v>1.727447216890595</v>
      </c>
      <c r="E55" s="115">
        <v>63</v>
      </c>
      <c r="F55" s="114">
        <v>42</v>
      </c>
      <c r="G55" s="114">
        <v>92</v>
      </c>
      <c r="H55" s="114">
        <v>40</v>
      </c>
      <c r="I55" s="140">
        <v>61</v>
      </c>
      <c r="J55" s="115">
        <v>2</v>
      </c>
      <c r="K55" s="116">
        <v>3.278688524590164</v>
      </c>
    </row>
    <row r="56" spans="1:11" ht="14.1" customHeight="1" x14ac:dyDescent="0.2">
      <c r="A56" s="306" t="s">
        <v>282</v>
      </c>
      <c r="B56" s="307" t="s">
        <v>283</v>
      </c>
      <c r="C56" s="308"/>
      <c r="D56" s="113">
        <v>0.65807513024403619</v>
      </c>
      <c r="E56" s="115">
        <v>24</v>
      </c>
      <c r="F56" s="114">
        <v>23</v>
      </c>
      <c r="G56" s="114">
        <v>42</v>
      </c>
      <c r="H56" s="114">
        <v>18</v>
      </c>
      <c r="I56" s="140">
        <v>25</v>
      </c>
      <c r="J56" s="115">
        <v>-1</v>
      </c>
      <c r="K56" s="116">
        <v>-4</v>
      </c>
    </row>
    <row r="57" spans="1:11" ht="14.1" customHeight="1" x14ac:dyDescent="0.2">
      <c r="A57" s="306" t="s">
        <v>284</v>
      </c>
      <c r="B57" s="307" t="s">
        <v>285</v>
      </c>
      <c r="C57" s="308"/>
      <c r="D57" s="113">
        <v>0.60323553605703317</v>
      </c>
      <c r="E57" s="115">
        <v>22</v>
      </c>
      <c r="F57" s="114">
        <v>11</v>
      </c>
      <c r="G57" s="114">
        <v>32</v>
      </c>
      <c r="H57" s="114">
        <v>19</v>
      </c>
      <c r="I57" s="140">
        <v>25</v>
      </c>
      <c r="J57" s="115">
        <v>-3</v>
      </c>
      <c r="K57" s="116">
        <v>-12</v>
      </c>
    </row>
    <row r="58" spans="1:11" ht="14.1" customHeight="1" x14ac:dyDescent="0.2">
      <c r="A58" s="306">
        <v>73</v>
      </c>
      <c r="B58" s="307" t="s">
        <v>286</v>
      </c>
      <c r="C58" s="308"/>
      <c r="D58" s="113">
        <v>2.2758431587606252</v>
      </c>
      <c r="E58" s="115">
        <v>83</v>
      </c>
      <c r="F58" s="114">
        <v>36</v>
      </c>
      <c r="G58" s="114">
        <v>76</v>
      </c>
      <c r="H58" s="114">
        <v>46</v>
      </c>
      <c r="I58" s="140">
        <v>86</v>
      </c>
      <c r="J58" s="115">
        <v>-3</v>
      </c>
      <c r="K58" s="116">
        <v>-3.4883720930232558</v>
      </c>
    </row>
    <row r="59" spans="1:11" ht="14.1" customHeight="1" x14ac:dyDescent="0.2">
      <c r="A59" s="306" t="s">
        <v>287</v>
      </c>
      <c r="B59" s="307" t="s">
        <v>288</v>
      </c>
      <c r="C59" s="308"/>
      <c r="D59" s="113">
        <v>2.1661639703866191</v>
      </c>
      <c r="E59" s="115">
        <v>79</v>
      </c>
      <c r="F59" s="114">
        <v>32</v>
      </c>
      <c r="G59" s="114">
        <v>65</v>
      </c>
      <c r="H59" s="114">
        <v>43</v>
      </c>
      <c r="I59" s="140">
        <v>70</v>
      </c>
      <c r="J59" s="115">
        <v>9</v>
      </c>
      <c r="K59" s="116">
        <v>12.857142857142858</v>
      </c>
    </row>
    <row r="60" spans="1:11" ht="14.1" customHeight="1" x14ac:dyDescent="0.2">
      <c r="A60" s="306">
        <v>81</v>
      </c>
      <c r="B60" s="307" t="s">
        <v>289</v>
      </c>
      <c r="C60" s="308"/>
      <c r="D60" s="113">
        <v>11.242116808335618</v>
      </c>
      <c r="E60" s="115">
        <v>410</v>
      </c>
      <c r="F60" s="114">
        <v>333</v>
      </c>
      <c r="G60" s="114">
        <v>364</v>
      </c>
      <c r="H60" s="114">
        <v>276</v>
      </c>
      <c r="I60" s="140">
        <v>320</v>
      </c>
      <c r="J60" s="115">
        <v>90</v>
      </c>
      <c r="K60" s="116">
        <v>28.125</v>
      </c>
    </row>
    <row r="61" spans="1:11" ht="14.1" customHeight="1" x14ac:dyDescent="0.2">
      <c r="A61" s="306" t="s">
        <v>290</v>
      </c>
      <c r="B61" s="307" t="s">
        <v>291</v>
      </c>
      <c r="C61" s="308"/>
      <c r="D61" s="113">
        <v>3.0710172744721689</v>
      </c>
      <c r="E61" s="115">
        <v>112</v>
      </c>
      <c r="F61" s="114">
        <v>60</v>
      </c>
      <c r="G61" s="114">
        <v>136</v>
      </c>
      <c r="H61" s="114">
        <v>43</v>
      </c>
      <c r="I61" s="140">
        <v>89</v>
      </c>
      <c r="J61" s="115">
        <v>23</v>
      </c>
      <c r="K61" s="116">
        <v>25.842696629213481</v>
      </c>
    </row>
    <row r="62" spans="1:11" ht="14.1" customHeight="1" x14ac:dyDescent="0.2">
      <c r="A62" s="306" t="s">
        <v>292</v>
      </c>
      <c r="B62" s="307" t="s">
        <v>293</v>
      </c>
      <c r="C62" s="308"/>
      <c r="D62" s="113">
        <v>4.3597477378667397</v>
      </c>
      <c r="E62" s="115">
        <v>159</v>
      </c>
      <c r="F62" s="114">
        <v>175</v>
      </c>
      <c r="G62" s="114">
        <v>141</v>
      </c>
      <c r="H62" s="114">
        <v>144</v>
      </c>
      <c r="I62" s="140">
        <v>123</v>
      </c>
      <c r="J62" s="115">
        <v>36</v>
      </c>
      <c r="K62" s="116">
        <v>29.26829268292683</v>
      </c>
    </row>
    <row r="63" spans="1:11" ht="14.1" customHeight="1" x14ac:dyDescent="0.2">
      <c r="A63" s="306"/>
      <c r="B63" s="307" t="s">
        <v>294</v>
      </c>
      <c r="C63" s="308"/>
      <c r="D63" s="113">
        <v>4.0307101727447217</v>
      </c>
      <c r="E63" s="115">
        <v>147</v>
      </c>
      <c r="F63" s="114">
        <v>146</v>
      </c>
      <c r="G63" s="114">
        <v>120</v>
      </c>
      <c r="H63" s="114">
        <v>135</v>
      </c>
      <c r="I63" s="140">
        <v>104</v>
      </c>
      <c r="J63" s="115">
        <v>43</v>
      </c>
      <c r="K63" s="116">
        <v>41.346153846153847</v>
      </c>
    </row>
    <row r="64" spans="1:11" ht="14.1" customHeight="1" x14ac:dyDescent="0.2">
      <c r="A64" s="306" t="s">
        <v>295</v>
      </c>
      <c r="B64" s="307" t="s">
        <v>296</v>
      </c>
      <c r="C64" s="308"/>
      <c r="D64" s="113">
        <v>1.727447216890595</v>
      </c>
      <c r="E64" s="115">
        <v>63</v>
      </c>
      <c r="F64" s="114">
        <v>43</v>
      </c>
      <c r="G64" s="114">
        <v>39</v>
      </c>
      <c r="H64" s="114">
        <v>31</v>
      </c>
      <c r="I64" s="140">
        <v>50</v>
      </c>
      <c r="J64" s="115">
        <v>13</v>
      </c>
      <c r="K64" s="116">
        <v>26</v>
      </c>
    </row>
    <row r="65" spans="1:11" ht="14.1" customHeight="1" x14ac:dyDescent="0.2">
      <c r="A65" s="306" t="s">
        <v>297</v>
      </c>
      <c r="B65" s="307" t="s">
        <v>298</v>
      </c>
      <c r="C65" s="308"/>
      <c r="D65" s="113">
        <v>1.0693720866465588</v>
      </c>
      <c r="E65" s="115">
        <v>39</v>
      </c>
      <c r="F65" s="114">
        <v>35</v>
      </c>
      <c r="G65" s="114">
        <v>25</v>
      </c>
      <c r="H65" s="114">
        <v>34</v>
      </c>
      <c r="I65" s="140">
        <v>34</v>
      </c>
      <c r="J65" s="115">
        <v>5</v>
      </c>
      <c r="K65" s="116">
        <v>14.705882352941176</v>
      </c>
    </row>
    <row r="66" spans="1:11" ht="14.1" customHeight="1" x14ac:dyDescent="0.2">
      <c r="A66" s="306">
        <v>82</v>
      </c>
      <c r="B66" s="307" t="s">
        <v>299</v>
      </c>
      <c r="C66" s="308"/>
      <c r="D66" s="113">
        <v>3.5371538250616945</v>
      </c>
      <c r="E66" s="115">
        <v>129</v>
      </c>
      <c r="F66" s="114">
        <v>149</v>
      </c>
      <c r="G66" s="114">
        <v>162</v>
      </c>
      <c r="H66" s="114">
        <v>88</v>
      </c>
      <c r="I66" s="140">
        <v>119</v>
      </c>
      <c r="J66" s="115">
        <v>10</v>
      </c>
      <c r="K66" s="116">
        <v>8.4033613445378155</v>
      </c>
    </row>
    <row r="67" spans="1:11" ht="14.1" customHeight="1" x14ac:dyDescent="0.2">
      <c r="A67" s="306" t="s">
        <v>300</v>
      </c>
      <c r="B67" s="307" t="s">
        <v>301</v>
      </c>
      <c r="C67" s="308"/>
      <c r="D67" s="113">
        <v>2.0839045791061146</v>
      </c>
      <c r="E67" s="115">
        <v>76</v>
      </c>
      <c r="F67" s="114">
        <v>121</v>
      </c>
      <c r="G67" s="114">
        <v>107</v>
      </c>
      <c r="H67" s="114">
        <v>58</v>
      </c>
      <c r="I67" s="140">
        <v>86</v>
      </c>
      <c r="J67" s="115">
        <v>-10</v>
      </c>
      <c r="K67" s="116">
        <v>-11.627906976744185</v>
      </c>
    </row>
    <row r="68" spans="1:11" ht="14.1" customHeight="1" x14ac:dyDescent="0.2">
      <c r="A68" s="306" t="s">
        <v>302</v>
      </c>
      <c r="B68" s="307" t="s">
        <v>303</v>
      </c>
      <c r="C68" s="308"/>
      <c r="D68" s="113">
        <v>0.90485330408554976</v>
      </c>
      <c r="E68" s="115">
        <v>33</v>
      </c>
      <c r="F68" s="114">
        <v>19</v>
      </c>
      <c r="G68" s="114">
        <v>31</v>
      </c>
      <c r="H68" s="114">
        <v>22</v>
      </c>
      <c r="I68" s="140">
        <v>24</v>
      </c>
      <c r="J68" s="115">
        <v>9</v>
      </c>
      <c r="K68" s="116">
        <v>37.5</v>
      </c>
    </row>
    <row r="69" spans="1:11" ht="14.1" customHeight="1" x14ac:dyDescent="0.2">
      <c r="A69" s="306">
        <v>83</v>
      </c>
      <c r="B69" s="307" t="s">
        <v>304</v>
      </c>
      <c r="C69" s="308"/>
      <c r="D69" s="113">
        <v>5.3194406361392925</v>
      </c>
      <c r="E69" s="115">
        <v>194</v>
      </c>
      <c r="F69" s="114">
        <v>178</v>
      </c>
      <c r="G69" s="114">
        <v>368</v>
      </c>
      <c r="H69" s="114">
        <v>134</v>
      </c>
      <c r="I69" s="140">
        <v>156</v>
      </c>
      <c r="J69" s="115">
        <v>38</v>
      </c>
      <c r="K69" s="116">
        <v>24.358974358974358</v>
      </c>
    </row>
    <row r="70" spans="1:11" ht="14.1" customHeight="1" x14ac:dyDescent="0.2">
      <c r="A70" s="306" t="s">
        <v>305</v>
      </c>
      <c r="B70" s="307" t="s">
        <v>306</v>
      </c>
      <c r="C70" s="308"/>
      <c r="D70" s="113">
        <v>3.8113517959967096</v>
      </c>
      <c r="E70" s="115">
        <v>139</v>
      </c>
      <c r="F70" s="114">
        <v>142</v>
      </c>
      <c r="G70" s="114">
        <v>288</v>
      </c>
      <c r="H70" s="114">
        <v>99</v>
      </c>
      <c r="I70" s="140">
        <v>114</v>
      </c>
      <c r="J70" s="115">
        <v>25</v>
      </c>
      <c r="K70" s="116">
        <v>21.92982456140351</v>
      </c>
    </row>
    <row r="71" spans="1:11" ht="14.1" customHeight="1" x14ac:dyDescent="0.2">
      <c r="A71" s="306"/>
      <c r="B71" s="307" t="s">
        <v>307</v>
      </c>
      <c r="C71" s="308"/>
      <c r="D71" s="113">
        <v>1.9468055936386071</v>
      </c>
      <c r="E71" s="115">
        <v>71</v>
      </c>
      <c r="F71" s="114">
        <v>68</v>
      </c>
      <c r="G71" s="114">
        <v>195</v>
      </c>
      <c r="H71" s="114">
        <v>54</v>
      </c>
      <c r="I71" s="140">
        <v>65</v>
      </c>
      <c r="J71" s="115">
        <v>6</v>
      </c>
      <c r="K71" s="116">
        <v>9.2307692307692299</v>
      </c>
    </row>
    <row r="72" spans="1:11" ht="14.1" customHeight="1" x14ac:dyDescent="0.2">
      <c r="A72" s="306">
        <v>84</v>
      </c>
      <c r="B72" s="307" t="s">
        <v>308</v>
      </c>
      <c r="C72" s="308"/>
      <c r="D72" s="113">
        <v>0.79517411571154373</v>
      </c>
      <c r="E72" s="115">
        <v>29</v>
      </c>
      <c r="F72" s="114">
        <v>35</v>
      </c>
      <c r="G72" s="114">
        <v>98</v>
      </c>
      <c r="H72" s="114">
        <v>31</v>
      </c>
      <c r="I72" s="140">
        <v>47</v>
      </c>
      <c r="J72" s="115">
        <v>-18</v>
      </c>
      <c r="K72" s="116">
        <v>-38.297872340425535</v>
      </c>
    </row>
    <row r="73" spans="1:11" ht="14.1" customHeight="1" x14ac:dyDescent="0.2">
      <c r="A73" s="306" t="s">
        <v>309</v>
      </c>
      <c r="B73" s="307" t="s">
        <v>310</v>
      </c>
      <c r="C73" s="308"/>
      <c r="D73" s="113">
        <v>0.19193857965451055</v>
      </c>
      <c r="E73" s="115">
        <v>7</v>
      </c>
      <c r="F73" s="114">
        <v>7</v>
      </c>
      <c r="G73" s="114">
        <v>37</v>
      </c>
      <c r="H73" s="114">
        <v>7</v>
      </c>
      <c r="I73" s="140">
        <v>12</v>
      </c>
      <c r="J73" s="115">
        <v>-5</v>
      </c>
      <c r="K73" s="116">
        <v>-41.666666666666664</v>
      </c>
    </row>
    <row r="74" spans="1:11" ht="14.1" customHeight="1" x14ac:dyDescent="0.2">
      <c r="A74" s="306" t="s">
        <v>311</v>
      </c>
      <c r="B74" s="307" t="s">
        <v>312</v>
      </c>
      <c r="C74" s="308"/>
      <c r="D74" s="113">
        <v>0.32903756512201809</v>
      </c>
      <c r="E74" s="115">
        <v>12</v>
      </c>
      <c r="F74" s="114">
        <v>9</v>
      </c>
      <c r="G74" s="114">
        <v>15</v>
      </c>
      <c r="H74" s="114">
        <v>5</v>
      </c>
      <c r="I74" s="140">
        <v>11</v>
      </c>
      <c r="J74" s="115">
        <v>1</v>
      </c>
      <c r="K74" s="116">
        <v>9.0909090909090917</v>
      </c>
    </row>
    <row r="75" spans="1:11" ht="14.1" customHeight="1" x14ac:dyDescent="0.2">
      <c r="A75" s="306" t="s">
        <v>313</v>
      </c>
      <c r="B75" s="307" t="s">
        <v>314</v>
      </c>
      <c r="C75" s="308"/>
      <c r="D75" s="113">
        <v>0</v>
      </c>
      <c r="E75" s="115">
        <v>0</v>
      </c>
      <c r="F75" s="114" t="s">
        <v>513</v>
      </c>
      <c r="G75" s="114" t="s">
        <v>513</v>
      </c>
      <c r="H75" s="114">
        <v>0</v>
      </c>
      <c r="I75" s="140">
        <v>0</v>
      </c>
      <c r="J75" s="115">
        <v>0</v>
      </c>
      <c r="K75" s="116">
        <v>0</v>
      </c>
    </row>
    <row r="76" spans="1:11" ht="14.1" customHeight="1" x14ac:dyDescent="0.2">
      <c r="A76" s="306">
        <v>91</v>
      </c>
      <c r="B76" s="307" t="s">
        <v>315</v>
      </c>
      <c r="C76" s="308"/>
      <c r="D76" s="113" t="s">
        <v>513</v>
      </c>
      <c r="E76" s="115" t="s">
        <v>513</v>
      </c>
      <c r="F76" s="114" t="s">
        <v>513</v>
      </c>
      <c r="G76" s="114">
        <v>5</v>
      </c>
      <c r="H76" s="114">
        <v>4</v>
      </c>
      <c r="I76" s="140" t="s">
        <v>513</v>
      </c>
      <c r="J76" s="115" t="s">
        <v>513</v>
      </c>
      <c r="K76" s="116" t="s">
        <v>513</v>
      </c>
    </row>
    <row r="77" spans="1:11" ht="14.1" customHeight="1" x14ac:dyDescent="0.2">
      <c r="A77" s="306">
        <v>92</v>
      </c>
      <c r="B77" s="307" t="s">
        <v>316</v>
      </c>
      <c r="C77" s="308"/>
      <c r="D77" s="113">
        <v>0.6854949273375377</v>
      </c>
      <c r="E77" s="115">
        <v>25</v>
      </c>
      <c r="F77" s="114">
        <v>25</v>
      </c>
      <c r="G77" s="114">
        <v>25</v>
      </c>
      <c r="H77" s="114">
        <v>17</v>
      </c>
      <c r="I77" s="140">
        <v>15</v>
      </c>
      <c r="J77" s="115">
        <v>10</v>
      </c>
      <c r="K77" s="116">
        <v>66.666666666666671</v>
      </c>
    </row>
    <row r="78" spans="1:11" ht="14.1" customHeight="1" x14ac:dyDescent="0.2">
      <c r="A78" s="306">
        <v>93</v>
      </c>
      <c r="B78" s="307" t="s">
        <v>317</v>
      </c>
      <c r="C78" s="308"/>
      <c r="D78" s="113">
        <v>0.13709898546750754</v>
      </c>
      <c r="E78" s="115">
        <v>5</v>
      </c>
      <c r="F78" s="114">
        <v>3</v>
      </c>
      <c r="G78" s="114">
        <v>12</v>
      </c>
      <c r="H78" s="114">
        <v>4</v>
      </c>
      <c r="I78" s="140">
        <v>5</v>
      </c>
      <c r="J78" s="115">
        <v>0</v>
      </c>
      <c r="K78" s="116">
        <v>0</v>
      </c>
    </row>
    <row r="79" spans="1:11" ht="14.1" customHeight="1" x14ac:dyDescent="0.2">
      <c r="A79" s="306">
        <v>94</v>
      </c>
      <c r="B79" s="307" t="s">
        <v>318</v>
      </c>
      <c r="C79" s="308"/>
      <c r="D79" s="113">
        <v>0.13709898546750754</v>
      </c>
      <c r="E79" s="115">
        <v>5</v>
      </c>
      <c r="F79" s="114">
        <v>4</v>
      </c>
      <c r="G79" s="114">
        <v>4</v>
      </c>
      <c r="H79" s="114" t="s">
        <v>513</v>
      </c>
      <c r="I79" s="140">
        <v>3</v>
      </c>
      <c r="J79" s="115">
        <v>2</v>
      </c>
      <c r="K79" s="116">
        <v>66.666666666666671</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0.10967918837400603</v>
      </c>
      <c r="E81" s="143">
        <v>4</v>
      </c>
      <c r="F81" s="144">
        <v>0</v>
      </c>
      <c r="G81" s="144">
        <v>5</v>
      </c>
      <c r="H81" s="144" t="s">
        <v>513</v>
      </c>
      <c r="I81" s="145">
        <v>3</v>
      </c>
      <c r="J81" s="143">
        <v>1</v>
      </c>
      <c r="K81" s="146">
        <v>33.333333333333336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3837</v>
      </c>
      <c r="E11" s="114">
        <v>3149</v>
      </c>
      <c r="F11" s="114">
        <v>4253</v>
      </c>
      <c r="G11" s="114">
        <v>2747</v>
      </c>
      <c r="H11" s="140">
        <v>3882</v>
      </c>
      <c r="I11" s="115">
        <v>-45</v>
      </c>
      <c r="J11" s="116">
        <v>-1.1591962905718702</v>
      </c>
    </row>
    <row r="12" spans="1:15" s="110" customFormat="1" ht="24.95" customHeight="1" x14ac:dyDescent="0.2">
      <c r="A12" s="193" t="s">
        <v>132</v>
      </c>
      <c r="B12" s="194" t="s">
        <v>133</v>
      </c>
      <c r="C12" s="113">
        <v>0.57336460776648424</v>
      </c>
      <c r="D12" s="115">
        <v>22</v>
      </c>
      <c r="E12" s="114">
        <v>45</v>
      </c>
      <c r="F12" s="114">
        <v>19</v>
      </c>
      <c r="G12" s="114">
        <v>28</v>
      </c>
      <c r="H12" s="140">
        <v>30</v>
      </c>
      <c r="I12" s="115">
        <v>-8</v>
      </c>
      <c r="J12" s="116">
        <v>-26.666666666666668</v>
      </c>
    </row>
    <row r="13" spans="1:15" s="110" customFormat="1" ht="24.95" customHeight="1" x14ac:dyDescent="0.2">
      <c r="A13" s="193" t="s">
        <v>134</v>
      </c>
      <c r="B13" s="199" t="s">
        <v>214</v>
      </c>
      <c r="C13" s="113">
        <v>0.65155069064373206</v>
      </c>
      <c r="D13" s="115">
        <v>25</v>
      </c>
      <c r="E13" s="114">
        <v>22</v>
      </c>
      <c r="F13" s="114">
        <v>15</v>
      </c>
      <c r="G13" s="114">
        <v>10</v>
      </c>
      <c r="H13" s="140">
        <v>16</v>
      </c>
      <c r="I13" s="115">
        <v>9</v>
      </c>
      <c r="J13" s="116">
        <v>56.25</v>
      </c>
    </row>
    <row r="14" spans="1:15" s="287" customFormat="1" ht="24.95" customHeight="1" x14ac:dyDescent="0.2">
      <c r="A14" s="193" t="s">
        <v>215</v>
      </c>
      <c r="B14" s="199" t="s">
        <v>137</v>
      </c>
      <c r="C14" s="113">
        <v>23.064894448788117</v>
      </c>
      <c r="D14" s="115">
        <v>885</v>
      </c>
      <c r="E14" s="114">
        <v>482</v>
      </c>
      <c r="F14" s="114">
        <v>1041</v>
      </c>
      <c r="G14" s="114">
        <v>534</v>
      </c>
      <c r="H14" s="140">
        <v>995</v>
      </c>
      <c r="I14" s="115">
        <v>-110</v>
      </c>
      <c r="J14" s="116">
        <v>-11.055276381909549</v>
      </c>
      <c r="K14" s="110"/>
      <c r="L14" s="110"/>
      <c r="M14" s="110"/>
      <c r="N14" s="110"/>
      <c r="O14" s="110"/>
    </row>
    <row r="15" spans="1:15" s="110" customFormat="1" ht="24.95" customHeight="1" x14ac:dyDescent="0.2">
      <c r="A15" s="193" t="s">
        <v>216</v>
      </c>
      <c r="B15" s="199" t="s">
        <v>217</v>
      </c>
      <c r="C15" s="113">
        <v>3.4662496742246547</v>
      </c>
      <c r="D15" s="115">
        <v>133</v>
      </c>
      <c r="E15" s="114">
        <v>103</v>
      </c>
      <c r="F15" s="114">
        <v>193</v>
      </c>
      <c r="G15" s="114">
        <v>125</v>
      </c>
      <c r="H15" s="140">
        <v>114</v>
      </c>
      <c r="I15" s="115">
        <v>19</v>
      </c>
      <c r="J15" s="116">
        <v>16.666666666666668</v>
      </c>
    </row>
    <row r="16" spans="1:15" s="287" customFormat="1" ht="24.95" customHeight="1" x14ac:dyDescent="0.2">
      <c r="A16" s="193" t="s">
        <v>218</v>
      </c>
      <c r="B16" s="199" t="s">
        <v>141</v>
      </c>
      <c r="C16" s="113">
        <v>17.305186343497525</v>
      </c>
      <c r="D16" s="115">
        <v>664</v>
      </c>
      <c r="E16" s="114">
        <v>325</v>
      </c>
      <c r="F16" s="114">
        <v>752</v>
      </c>
      <c r="G16" s="114">
        <v>340</v>
      </c>
      <c r="H16" s="140">
        <v>791</v>
      </c>
      <c r="I16" s="115">
        <v>-127</v>
      </c>
      <c r="J16" s="116">
        <v>-16.055625790139064</v>
      </c>
      <c r="K16" s="110"/>
      <c r="L16" s="110"/>
      <c r="M16" s="110"/>
      <c r="N16" s="110"/>
      <c r="O16" s="110"/>
    </row>
    <row r="17" spans="1:15" s="110" customFormat="1" ht="24.95" customHeight="1" x14ac:dyDescent="0.2">
      <c r="A17" s="193" t="s">
        <v>142</v>
      </c>
      <c r="B17" s="199" t="s">
        <v>220</v>
      </c>
      <c r="C17" s="113">
        <v>2.2934584310659369</v>
      </c>
      <c r="D17" s="115">
        <v>88</v>
      </c>
      <c r="E17" s="114">
        <v>54</v>
      </c>
      <c r="F17" s="114">
        <v>96</v>
      </c>
      <c r="G17" s="114">
        <v>69</v>
      </c>
      <c r="H17" s="140">
        <v>90</v>
      </c>
      <c r="I17" s="115">
        <v>-2</v>
      </c>
      <c r="J17" s="116">
        <v>-2.2222222222222223</v>
      </c>
    </row>
    <row r="18" spans="1:15" s="287" customFormat="1" ht="24.95" customHeight="1" x14ac:dyDescent="0.2">
      <c r="A18" s="201" t="s">
        <v>144</v>
      </c>
      <c r="B18" s="202" t="s">
        <v>145</v>
      </c>
      <c r="C18" s="113">
        <v>8.1834766744852754</v>
      </c>
      <c r="D18" s="115">
        <v>314</v>
      </c>
      <c r="E18" s="114">
        <v>235</v>
      </c>
      <c r="F18" s="114">
        <v>251</v>
      </c>
      <c r="G18" s="114">
        <v>237</v>
      </c>
      <c r="H18" s="140">
        <v>250</v>
      </c>
      <c r="I18" s="115">
        <v>64</v>
      </c>
      <c r="J18" s="116">
        <v>25.6</v>
      </c>
      <c r="K18" s="110"/>
      <c r="L18" s="110"/>
      <c r="M18" s="110"/>
      <c r="N18" s="110"/>
      <c r="O18" s="110"/>
    </row>
    <row r="19" spans="1:15" s="110" customFormat="1" ht="24.95" customHeight="1" x14ac:dyDescent="0.2">
      <c r="A19" s="193" t="s">
        <v>146</v>
      </c>
      <c r="B19" s="199" t="s">
        <v>147</v>
      </c>
      <c r="C19" s="113">
        <v>12.301277039353662</v>
      </c>
      <c r="D19" s="115">
        <v>472</v>
      </c>
      <c r="E19" s="114">
        <v>452</v>
      </c>
      <c r="F19" s="114">
        <v>590</v>
      </c>
      <c r="G19" s="114">
        <v>363</v>
      </c>
      <c r="H19" s="140">
        <v>561</v>
      </c>
      <c r="I19" s="115">
        <v>-89</v>
      </c>
      <c r="J19" s="116">
        <v>-15.864527629233512</v>
      </c>
    </row>
    <row r="20" spans="1:15" s="287" customFormat="1" ht="24.95" customHeight="1" x14ac:dyDescent="0.2">
      <c r="A20" s="193" t="s">
        <v>148</v>
      </c>
      <c r="B20" s="199" t="s">
        <v>149</v>
      </c>
      <c r="C20" s="113">
        <v>5.6293979671618448</v>
      </c>
      <c r="D20" s="115">
        <v>216</v>
      </c>
      <c r="E20" s="114">
        <v>428</v>
      </c>
      <c r="F20" s="114">
        <v>284</v>
      </c>
      <c r="G20" s="114">
        <v>237</v>
      </c>
      <c r="H20" s="140">
        <v>289</v>
      </c>
      <c r="I20" s="115">
        <v>-73</v>
      </c>
      <c r="J20" s="116">
        <v>-25.259515570934255</v>
      </c>
      <c r="K20" s="110"/>
      <c r="L20" s="110"/>
      <c r="M20" s="110"/>
      <c r="N20" s="110"/>
      <c r="O20" s="110"/>
    </row>
    <row r="21" spans="1:15" s="110" customFormat="1" ht="24.95" customHeight="1" x14ac:dyDescent="0.2">
      <c r="A21" s="201" t="s">
        <v>150</v>
      </c>
      <c r="B21" s="202" t="s">
        <v>151</v>
      </c>
      <c r="C21" s="113">
        <v>8.3659108678655194</v>
      </c>
      <c r="D21" s="115">
        <v>321</v>
      </c>
      <c r="E21" s="114">
        <v>290</v>
      </c>
      <c r="F21" s="114">
        <v>316</v>
      </c>
      <c r="G21" s="114">
        <v>208</v>
      </c>
      <c r="H21" s="140">
        <v>275</v>
      </c>
      <c r="I21" s="115">
        <v>46</v>
      </c>
      <c r="J21" s="116">
        <v>16.727272727272727</v>
      </c>
    </row>
    <row r="22" spans="1:15" s="110" customFormat="1" ht="24.95" customHeight="1" x14ac:dyDescent="0.2">
      <c r="A22" s="201" t="s">
        <v>152</v>
      </c>
      <c r="B22" s="199" t="s">
        <v>153</v>
      </c>
      <c r="C22" s="113">
        <v>0.41699244201198854</v>
      </c>
      <c r="D22" s="115">
        <v>16</v>
      </c>
      <c r="E22" s="114">
        <v>15</v>
      </c>
      <c r="F22" s="114">
        <v>22</v>
      </c>
      <c r="G22" s="114">
        <v>23</v>
      </c>
      <c r="H22" s="140">
        <v>30</v>
      </c>
      <c r="I22" s="115">
        <v>-14</v>
      </c>
      <c r="J22" s="116">
        <v>-46.666666666666664</v>
      </c>
    </row>
    <row r="23" spans="1:15" s="110" customFormat="1" ht="24.95" customHeight="1" x14ac:dyDescent="0.2">
      <c r="A23" s="193" t="s">
        <v>154</v>
      </c>
      <c r="B23" s="199" t="s">
        <v>155</v>
      </c>
      <c r="C23" s="113">
        <v>1.0685431326557207</v>
      </c>
      <c r="D23" s="115">
        <v>41</v>
      </c>
      <c r="E23" s="114">
        <v>30</v>
      </c>
      <c r="F23" s="114">
        <v>34</v>
      </c>
      <c r="G23" s="114">
        <v>31</v>
      </c>
      <c r="H23" s="140">
        <v>57</v>
      </c>
      <c r="I23" s="115">
        <v>-16</v>
      </c>
      <c r="J23" s="116">
        <v>-28.07017543859649</v>
      </c>
    </row>
    <row r="24" spans="1:15" s="110" customFormat="1" ht="24.95" customHeight="1" x14ac:dyDescent="0.2">
      <c r="A24" s="193" t="s">
        <v>156</v>
      </c>
      <c r="B24" s="199" t="s">
        <v>221</v>
      </c>
      <c r="C24" s="113">
        <v>3.4141256189731561</v>
      </c>
      <c r="D24" s="115">
        <v>131</v>
      </c>
      <c r="E24" s="114">
        <v>103</v>
      </c>
      <c r="F24" s="114">
        <v>109</v>
      </c>
      <c r="G24" s="114">
        <v>98</v>
      </c>
      <c r="H24" s="140">
        <v>122</v>
      </c>
      <c r="I24" s="115">
        <v>9</v>
      </c>
      <c r="J24" s="116">
        <v>7.3770491803278686</v>
      </c>
    </row>
    <row r="25" spans="1:15" s="110" customFormat="1" ht="24.95" customHeight="1" x14ac:dyDescent="0.2">
      <c r="A25" s="193" t="s">
        <v>222</v>
      </c>
      <c r="B25" s="204" t="s">
        <v>159</v>
      </c>
      <c r="C25" s="113">
        <v>5.2124055251498564</v>
      </c>
      <c r="D25" s="115">
        <v>200</v>
      </c>
      <c r="E25" s="114">
        <v>164</v>
      </c>
      <c r="F25" s="114">
        <v>217</v>
      </c>
      <c r="G25" s="114">
        <v>143</v>
      </c>
      <c r="H25" s="140">
        <v>156</v>
      </c>
      <c r="I25" s="115">
        <v>44</v>
      </c>
      <c r="J25" s="116">
        <v>28.205128205128204</v>
      </c>
    </row>
    <row r="26" spans="1:15" s="110" customFormat="1" ht="24.95" customHeight="1" x14ac:dyDescent="0.2">
      <c r="A26" s="201">
        <v>782.78300000000002</v>
      </c>
      <c r="B26" s="203" t="s">
        <v>160</v>
      </c>
      <c r="C26" s="113">
        <v>3.3359395360959083</v>
      </c>
      <c r="D26" s="115">
        <v>128</v>
      </c>
      <c r="E26" s="114">
        <v>137</v>
      </c>
      <c r="F26" s="114">
        <v>149</v>
      </c>
      <c r="G26" s="114">
        <v>133</v>
      </c>
      <c r="H26" s="140">
        <v>153</v>
      </c>
      <c r="I26" s="115">
        <v>-25</v>
      </c>
      <c r="J26" s="116">
        <v>-16.33986928104575</v>
      </c>
    </row>
    <row r="27" spans="1:15" s="110" customFormat="1" ht="24.95" customHeight="1" x14ac:dyDescent="0.2">
      <c r="A27" s="193" t="s">
        <v>161</v>
      </c>
      <c r="B27" s="199" t="s">
        <v>162</v>
      </c>
      <c r="C27" s="113">
        <v>6.2548866301798283</v>
      </c>
      <c r="D27" s="115">
        <v>240</v>
      </c>
      <c r="E27" s="114">
        <v>107</v>
      </c>
      <c r="F27" s="114">
        <v>200</v>
      </c>
      <c r="G27" s="114">
        <v>91</v>
      </c>
      <c r="H27" s="140">
        <v>177</v>
      </c>
      <c r="I27" s="115">
        <v>63</v>
      </c>
      <c r="J27" s="116">
        <v>35.593220338983052</v>
      </c>
    </row>
    <row r="28" spans="1:15" s="110" customFormat="1" ht="24.95" customHeight="1" x14ac:dyDescent="0.2">
      <c r="A28" s="193" t="s">
        <v>163</v>
      </c>
      <c r="B28" s="199" t="s">
        <v>164</v>
      </c>
      <c r="C28" s="113">
        <v>2.2934584310659369</v>
      </c>
      <c r="D28" s="115">
        <v>88</v>
      </c>
      <c r="E28" s="114">
        <v>57</v>
      </c>
      <c r="F28" s="114">
        <v>229</v>
      </c>
      <c r="G28" s="114">
        <v>60</v>
      </c>
      <c r="H28" s="140">
        <v>94</v>
      </c>
      <c r="I28" s="115">
        <v>-6</v>
      </c>
      <c r="J28" s="116">
        <v>-6.3829787234042552</v>
      </c>
    </row>
    <row r="29" spans="1:15" s="110" customFormat="1" ht="24.95" customHeight="1" x14ac:dyDescent="0.2">
      <c r="A29" s="193">
        <v>86</v>
      </c>
      <c r="B29" s="199" t="s">
        <v>165</v>
      </c>
      <c r="C29" s="113">
        <v>10.8939275475632</v>
      </c>
      <c r="D29" s="115">
        <v>418</v>
      </c>
      <c r="E29" s="114">
        <v>264</v>
      </c>
      <c r="F29" s="114">
        <v>360</v>
      </c>
      <c r="G29" s="114">
        <v>269</v>
      </c>
      <c r="H29" s="140">
        <v>319</v>
      </c>
      <c r="I29" s="115">
        <v>99</v>
      </c>
      <c r="J29" s="116">
        <v>31.03448275862069</v>
      </c>
    </row>
    <row r="30" spans="1:15" s="110" customFormat="1" ht="24.95" customHeight="1" x14ac:dyDescent="0.2">
      <c r="A30" s="193">
        <v>87.88</v>
      </c>
      <c r="B30" s="204" t="s">
        <v>166</v>
      </c>
      <c r="C30" s="113">
        <v>5.3427156632786028</v>
      </c>
      <c r="D30" s="115">
        <v>205</v>
      </c>
      <c r="E30" s="114">
        <v>204</v>
      </c>
      <c r="F30" s="114">
        <v>258</v>
      </c>
      <c r="G30" s="114">
        <v>170</v>
      </c>
      <c r="H30" s="140">
        <v>205</v>
      </c>
      <c r="I30" s="115">
        <v>0</v>
      </c>
      <c r="J30" s="116">
        <v>0</v>
      </c>
    </row>
    <row r="31" spans="1:15" s="110" customFormat="1" ht="24.95" customHeight="1" x14ac:dyDescent="0.2">
      <c r="A31" s="193" t="s">
        <v>167</v>
      </c>
      <c r="B31" s="199" t="s">
        <v>168</v>
      </c>
      <c r="C31" s="113">
        <v>2.9971331769611678</v>
      </c>
      <c r="D31" s="115">
        <v>115</v>
      </c>
      <c r="E31" s="114">
        <v>113</v>
      </c>
      <c r="F31" s="114">
        <v>159</v>
      </c>
      <c r="G31" s="114">
        <v>112</v>
      </c>
      <c r="H31" s="140">
        <v>153</v>
      </c>
      <c r="I31" s="115">
        <v>-38</v>
      </c>
      <c r="J31" s="116">
        <v>-24.836601307189543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0.57336460776648424</v>
      </c>
      <c r="D34" s="115">
        <v>22</v>
      </c>
      <c r="E34" s="114">
        <v>45</v>
      </c>
      <c r="F34" s="114">
        <v>19</v>
      </c>
      <c r="G34" s="114">
        <v>28</v>
      </c>
      <c r="H34" s="140">
        <v>30</v>
      </c>
      <c r="I34" s="115">
        <v>-8</v>
      </c>
      <c r="J34" s="116">
        <v>-26.666666666666668</v>
      </c>
    </row>
    <row r="35" spans="1:10" s="110" customFormat="1" ht="24.95" customHeight="1" x14ac:dyDescent="0.2">
      <c r="A35" s="292" t="s">
        <v>171</v>
      </c>
      <c r="B35" s="293" t="s">
        <v>172</v>
      </c>
      <c r="C35" s="113">
        <v>31.899921813917121</v>
      </c>
      <c r="D35" s="115">
        <v>1224</v>
      </c>
      <c r="E35" s="114">
        <v>739</v>
      </c>
      <c r="F35" s="114">
        <v>1307</v>
      </c>
      <c r="G35" s="114">
        <v>781</v>
      </c>
      <c r="H35" s="140">
        <v>1261</v>
      </c>
      <c r="I35" s="115">
        <v>-37</v>
      </c>
      <c r="J35" s="116">
        <v>-2.9341792228390164</v>
      </c>
    </row>
    <row r="36" spans="1:10" s="110" customFormat="1" ht="24.95" customHeight="1" x14ac:dyDescent="0.2">
      <c r="A36" s="294" t="s">
        <v>173</v>
      </c>
      <c r="B36" s="295" t="s">
        <v>174</v>
      </c>
      <c r="C36" s="125">
        <v>67.526713578316389</v>
      </c>
      <c r="D36" s="143">
        <v>2591</v>
      </c>
      <c r="E36" s="144">
        <v>2364</v>
      </c>
      <c r="F36" s="144">
        <v>2927</v>
      </c>
      <c r="G36" s="144">
        <v>1938</v>
      </c>
      <c r="H36" s="145">
        <v>2591</v>
      </c>
      <c r="I36" s="143">
        <v>0</v>
      </c>
      <c r="J36" s="146">
        <v>0</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3837</v>
      </c>
      <c r="F11" s="264">
        <v>3149</v>
      </c>
      <c r="G11" s="264">
        <v>4253</v>
      </c>
      <c r="H11" s="264">
        <v>2747</v>
      </c>
      <c r="I11" s="265">
        <v>3882</v>
      </c>
      <c r="J11" s="263">
        <v>-45</v>
      </c>
      <c r="K11" s="266">
        <v>-1.1591962905718702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25.723221266614544</v>
      </c>
      <c r="E13" s="115">
        <v>987</v>
      </c>
      <c r="F13" s="114">
        <v>862</v>
      </c>
      <c r="G13" s="114">
        <v>1275</v>
      </c>
      <c r="H13" s="114">
        <v>819</v>
      </c>
      <c r="I13" s="140">
        <v>1118</v>
      </c>
      <c r="J13" s="115">
        <v>-131</v>
      </c>
      <c r="K13" s="116">
        <v>-11.717352415026834</v>
      </c>
    </row>
    <row r="14" spans="1:17" ht="15.95" customHeight="1" x14ac:dyDescent="0.2">
      <c r="A14" s="306" t="s">
        <v>230</v>
      </c>
      <c r="B14" s="307"/>
      <c r="C14" s="308"/>
      <c r="D14" s="113">
        <v>58.300755798801148</v>
      </c>
      <c r="E14" s="115">
        <v>2237</v>
      </c>
      <c r="F14" s="114">
        <v>1860</v>
      </c>
      <c r="G14" s="114">
        <v>2308</v>
      </c>
      <c r="H14" s="114">
        <v>1490</v>
      </c>
      <c r="I14" s="140">
        <v>2176</v>
      </c>
      <c r="J14" s="115">
        <v>61</v>
      </c>
      <c r="K14" s="116">
        <v>2.8033088235294117</v>
      </c>
    </row>
    <row r="15" spans="1:17" ht="15.95" customHeight="1" x14ac:dyDescent="0.2">
      <c r="A15" s="306" t="s">
        <v>231</v>
      </c>
      <c r="B15" s="307"/>
      <c r="C15" s="308"/>
      <c r="D15" s="113">
        <v>7.948918425853531</v>
      </c>
      <c r="E15" s="115">
        <v>305</v>
      </c>
      <c r="F15" s="114">
        <v>230</v>
      </c>
      <c r="G15" s="114">
        <v>277</v>
      </c>
      <c r="H15" s="114">
        <v>203</v>
      </c>
      <c r="I15" s="140">
        <v>316</v>
      </c>
      <c r="J15" s="115">
        <v>-11</v>
      </c>
      <c r="K15" s="116">
        <v>-3.481012658227848</v>
      </c>
    </row>
    <row r="16" spans="1:17" ht="15.95" customHeight="1" x14ac:dyDescent="0.2">
      <c r="A16" s="306" t="s">
        <v>232</v>
      </c>
      <c r="B16" s="307"/>
      <c r="C16" s="308"/>
      <c r="D16" s="113">
        <v>7.8967943706020325</v>
      </c>
      <c r="E16" s="115">
        <v>303</v>
      </c>
      <c r="F16" s="114">
        <v>196</v>
      </c>
      <c r="G16" s="114">
        <v>387</v>
      </c>
      <c r="H16" s="114">
        <v>231</v>
      </c>
      <c r="I16" s="140">
        <v>271</v>
      </c>
      <c r="J16" s="115">
        <v>32</v>
      </c>
      <c r="K16" s="116">
        <v>11.808118081180812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2.2673964034401877</v>
      </c>
      <c r="E18" s="115">
        <v>87</v>
      </c>
      <c r="F18" s="114">
        <v>38</v>
      </c>
      <c r="G18" s="114">
        <v>31</v>
      </c>
      <c r="H18" s="114">
        <v>27</v>
      </c>
      <c r="I18" s="140">
        <v>59</v>
      </c>
      <c r="J18" s="115">
        <v>28</v>
      </c>
      <c r="K18" s="116">
        <v>47.457627118644069</v>
      </c>
    </row>
    <row r="19" spans="1:11" ht="14.1" customHeight="1" x14ac:dyDescent="0.2">
      <c r="A19" s="306" t="s">
        <v>235</v>
      </c>
      <c r="B19" s="307" t="s">
        <v>236</v>
      </c>
      <c r="C19" s="308"/>
      <c r="D19" s="113">
        <v>0.182434193380245</v>
      </c>
      <c r="E19" s="115">
        <v>7</v>
      </c>
      <c r="F19" s="114">
        <v>11</v>
      </c>
      <c r="G19" s="114">
        <v>8</v>
      </c>
      <c r="H19" s="114">
        <v>8</v>
      </c>
      <c r="I19" s="140">
        <v>7</v>
      </c>
      <c r="J19" s="115">
        <v>0</v>
      </c>
      <c r="K19" s="116">
        <v>0</v>
      </c>
    </row>
    <row r="20" spans="1:11" ht="14.1" customHeight="1" x14ac:dyDescent="0.2">
      <c r="A20" s="306">
        <v>12</v>
      </c>
      <c r="B20" s="307" t="s">
        <v>237</v>
      </c>
      <c r="C20" s="308"/>
      <c r="D20" s="113">
        <v>1.3552254365389627</v>
      </c>
      <c r="E20" s="115">
        <v>52</v>
      </c>
      <c r="F20" s="114">
        <v>67</v>
      </c>
      <c r="G20" s="114">
        <v>60</v>
      </c>
      <c r="H20" s="114">
        <v>46</v>
      </c>
      <c r="I20" s="140">
        <v>42</v>
      </c>
      <c r="J20" s="115">
        <v>10</v>
      </c>
      <c r="K20" s="116">
        <v>23.80952380952381</v>
      </c>
    </row>
    <row r="21" spans="1:11" ht="14.1" customHeight="1" x14ac:dyDescent="0.2">
      <c r="A21" s="306">
        <v>21</v>
      </c>
      <c r="B21" s="307" t="s">
        <v>238</v>
      </c>
      <c r="C21" s="308"/>
      <c r="D21" s="113">
        <v>0.36486838676048999</v>
      </c>
      <c r="E21" s="115">
        <v>14</v>
      </c>
      <c r="F21" s="114">
        <v>4</v>
      </c>
      <c r="G21" s="114">
        <v>6</v>
      </c>
      <c r="H21" s="114">
        <v>14</v>
      </c>
      <c r="I21" s="140">
        <v>10</v>
      </c>
      <c r="J21" s="115">
        <v>4</v>
      </c>
      <c r="K21" s="116">
        <v>40</v>
      </c>
    </row>
    <row r="22" spans="1:11" ht="14.1" customHeight="1" x14ac:dyDescent="0.2">
      <c r="A22" s="306">
        <v>22</v>
      </c>
      <c r="B22" s="307" t="s">
        <v>239</v>
      </c>
      <c r="C22" s="308"/>
      <c r="D22" s="113">
        <v>2.397706541568934</v>
      </c>
      <c r="E22" s="115">
        <v>92</v>
      </c>
      <c r="F22" s="114">
        <v>74</v>
      </c>
      <c r="G22" s="114">
        <v>123</v>
      </c>
      <c r="H22" s="114">
        <v>73</v>
      </c>
      <c r="I22" s="140">
        <v>77</v>
      </c>
      <c r="J22" s="115">
        <v>15</v>
      </c>
      <c r="K22" s="116">
        <v>19.480519480519479</v>
      </c>
    </row>
    <row r="23" spans="1:11" ht="14.1" customHeight="1" x14ac:dyDescent="0.2">
      <c r="A23" s="306">
        <v>23</v>
      </c>
      <c r="B23" s="307" t="s">
        <v>240</v>
      </c>
      <c r="C23" s="308"/>
      <c r="D23" s="113">
        <v>0.39093041438623927</v>
      </c>
      <c r="E23" s="115">
        <v>15</v>
      </c>
      <c r="F23" s="114">
        <v>9</v>
      </c>
      <c r="G23" s="114">
        <v>18</v>
      </c>
      <c r="H23" s="114">
        <v>12</v>
      </c>
      <c r="I23" s="140">
        <v>23</v>
      </c>
      <c r="J23" s="115">
        <v>-8</v>
      </c>
      <c r="K23" s="116">
        <v>-34.782608695652172</v>
      </c>
    </row>
    <row r="24" spans="1:11" ht="14.1" customHeight="1" x14ac:dyDescent="0.2">
      <c r="A24" s="306">
        <v>24</v>
      </c>
      <c r="B24" s="307" t="s">
        <v>241</v>
      </c>
      <c r="C24" s="308"/>
      <c r="D24" s="113">
        <v>3.8571800886108938</v>
      </c>
      <c r="E24" s="115">
        <v>148</v>
      </c>
      <c r="F24" s="114">
        <v>151</v>
      </c>
      <c r="G24" s="114">
        <v>214</v>
      </c>
      <c r="H24" s="114">
        <v>103</v>
      </c>
      <c r="I24" s="140">
        <v>173</v>
      </c>
      <c r="J24" s="115">
        <v>-25</v>
      </c>
      <c r="K24" s="116">
        <v>-14.450867052023121</v>
      </c>
    </row>
    <row r="25" spans="1:11" ht="14.1" customHeight="1" x14ac:dyDescent="0.2">
      <c r="A25" s="306">
        <v>25</v>
      </c>
      <c r="B25" s="307" t="s">
        <v>242</v>
      </c>
      <c r="C25" s="308"/>
      <c r="D25" s="113">
        <v>8.4440969507427681</v>
      </c>
      <c r="E25" s="115">
        <v>324</v>
      </c>
      <c r="F25" s="114">
        <v>132</v>
      </c>
      <c r="G25" s="114">
        <v>370</v>
      </c>
      <c r="H25" s="114">
        <v>138</v>
      </c>
      <c r="I25" s="140">
        <v>430</v>
      </c>
      <c r="J25" s="115">
        <v>-106</v>
      </c>
      <c r="K25" s="116">
        <v>-24.651162790697676</v>
      </c>
    </row>
    <row r="26" spans="1:11" ht="14.1" customHeight="1" x14ac:dyDescent="0.2">
      <c r="A26" s="306">
        <v>26</v>
      </c>
      <c r="B26" s="307" t="s">
        <v>243</v>
      </c>
      <c r="C26" s="308"/>
      <c r="D26" s="113">
        <v>3.0492572322126663</v>
      </c>
      <c r="E26" s="115">
        <v>117</v>
      </c>
      <c r="F26" s="114">
        <v>53</v>
      </c>
      <c r="G26" s="114">
        <v>93</v>
      </c>
      <c r="H26" s="114">
        <v>75</v>
      </c>
      <c r="I26" s="140">
        <v>107</v>
      </c>
      <c r="J26" s="115">
        <v>10</v>
      </c>
      <c r="K26" s="116">
        <v>9.3457943925233646</v>
      </c>
    </row>
    <row r="27" spans="1:11" ht="14.1" customHeight="1" x14ac:dyDescent="0.2">
      <c r="A27" s="306">
        <v>27</v>
      </c>
      <c r="B27" s="307" t="s">
        <v>244</v>
      </c>
      <c r="C27" s="308"/>
      <c r="D27" s="113">
        <v>2.0589001824341935</v>
      </c>
      <c r="E27" s="115">
        <v>79</v>
      </c>
      <c r="F27" s="114">
        <v>71</v>
      </c>
      <c r="G27" s="114">
        <v>104</v>
      </c>
      <c r="H27" s="114">
        <v>68</v>
      </c>
      <c r="I27" s="140">
        <v>119</v>
      </c>
      <c r="J27" s="115">
        <v>-40</v>
      </c>
      <c r="K27" s="116">
        <v>-33.613445378151262</v>
      </c>
    </row>
    <row r="28" spans="1:11" ht="14.1" customHeight="1" x14ac:dyDescent="0.2">
      <c r="A28" s="306">
        <v>28</v>
      </c>
      <c r="B28" s="307" t="s">
        <v>245</v>
      </c>
      <c r="C28" s="308"/>
      <c r="D28" s="113">
        <v>0.1563721657544957</v>
      </c>
      <c r="E28" s="115">
        <v>6</v>
      </c>
      <c r="F28" s="114">
        <v>12</v>
      </c>
      <c r="G28" s="114">
        <v>26</v>
      </c>
      <c r="H28" s="114">
        <v>15</v>
      </c>
      <c r="I28" s="140">
        <v>12</v>
      </c>
      <c r="J28" s="115">
        <v>-6</v>
      </c>
      <c r="K28" s="116">
        <v>-50</v>
      </c>
    </row>
    <row r="29" spans="1:11" ht="14.1" customHeight="1" x14ac:dyDescent="0.2">
      <c r="A29" s="306">
        <v>29</v>
      </c>
      <c r="B29" s="307" t="s">
        <v>246</v>
      </c>
      <c r="C29" s="308"/>
      <c r="D29" s="113">
        <v>4.2741725306228826</v>
      </c>
      <c r="E29" s="115">
        <v>164</v>
      </c>
      <c r="F29" s="114">
        <v>129</v>
      </c>
      <c r="G29" s="114">
        <v>167</v>
      </c>
      <c r="H29" s="114">
        <v>125</v>
      </c>
      <c r="I29" s="140">
        <v>158</v>
      </c>
      <c r="J29" s="115">
        <v>6</v>
      </c>
      <c r="K29" s="116">
        <v>3.7974683544303796</v>
      </c>
    </row>
    <row r="30" spans="1:11" ht="14.1" customHeight="1" x14ac:dyDescent="0.2">
      <c r="A30" s="306" t="s">
        <v>247</v>
      </c>
      <c r="B30" s="307" t="s">
        <v>248</v>
      </c>
      <c r="C30" s="308"/>
      <c r="D30" s="113">
        <v>1.3031013812874641</v>
      </c>
      <c r="E30" s="115">
        <v>50</v>
      </c>
      <c r="F30" s="114">
        <v>35</v>
      </c>
      <c r="G30" s="114">
        <v>36</v>
      </c>
      <c r="H30" s="114" t="s">
        <v>513</v>
      </c>
      <c r="I30" s="140">
        <v>28</v>
      </c>
      <c r="J30" s="115">
        <v>22</v>
      </c>
      <c r="K30" s="116">
        <v>78.571428571428569</v>
      </c>
    </row>
    <row r="31" spans="1:11" ht="14.1" customHeight="1" x14ac:dyDescent="0.2">
      <c r="A31" s="306" t="s">
        <v>249</v>
      </c>
      <c r="B31" s="307" t="s">
        <v>250</v>
      </c>
      <c r="C31" s="308"/>
      <c r="D31" s="113">
        <v>2.9710711493354185</v>
      </c>
      <c r="E31" s="115">
        <v>114</v>
      </c>
      <c r="F31" s="114">
        <v>94</v>
      </c>
      <c r="G31" s="114">
        <v>128</v>
      </c>
      <c r="H31" s="114">
        <v>77</v>
      </c>
      <c r="I31" s="140">
        <v>130</v>
      </c>
      <c r="J31" s="115">
        <v>-16</v>
      </c>
      <c r="K31" s="116">
        <v>-12.307692307692308</v>
      </c>
    </row>
    <row r="32" spans="1:11" ht="14.1" customHeight="1" x14ac:dyDescent="0.2">
      <c r="A32" s="306">
        <v>31</v>
      </c>
      <c r="B32" s="307" t="s">
        <v>251</v>
      </c>
      <c r="C32" s="308"/>
      <c r="D32" s="113">
        <v>0.86004691164972635</v>
      </c>
      <c r="E32" s="115">
        <v>33</v>
      </c>
      <c r="F32" s="114">
        <v>7</v>
      </c>
      <c r="G32" s="114">
        <v>14</v>
      </c>
      <c r="H32" s="114">
        <v>13</v>
      </c>
      <c r="I32" s="140">
        <v>13</v>
      </c>
      <c r="J32" s="115">
        <v>20</v>
      </c>
      <c r="K32" s="116">
        <v>153.84615384615384</v>
      </c>
    </row>
    <row r="33" spans="1:11" ht="14.1" customHeight="1" x14ac:dyDescent="0.2">
      <c r="A33" s="306">
        <v>32</v>
      </c>
      <c r="B33" s="307" t="s">
        <v>252</v>
      </c>
      <c r="C33" s="308"/>
      <c r="D33" s="113">
        <v>1.6679697680479542</v>
      </c>
      <c r="E33" s="115">
        <v>64</v>
      </c>
      <c r="F33" s="114">
        <v>85</v>
      </c>
      <c r="G33" s="114">
        <v>76</v>
      </c>
      <c r="H33" s="114">
        <v>61</v>
      </c>
      <c r="I33" s="140">
        <v>74</v>
      </c>
      <c r="J33" s="115">
        <v>-10</v>
      </c>
      <c r="K33" s="116">
        <v>-13.513513513513514</v>
      </c>
    </row>
    <row r="34" spans="1:11" ht="14.1" customHeight="1" x14ac:dyDescent="0.2">
      <c r="A34" s="306">
        <v>33</v>
      </c>
      <c r="B34" s="307" t="s">
        <v>253</v>
      </c>
      <c r="C34" s="308"/>
      <c r="D34" s="113">
        <v>2.6322647902006775</v>
      </c>
      <c r="E34" s="115">
        <v>101</v>
      </c>
      <c r="F34" s="114">
        <v>59</v>
      </c>
      <c r="G34" s="114">
        <v>88</v>
      </c>
      <c r="H34" s="114">
        <v>71</v>
      </c>
      <c r="I34" s="140">
        <v>58</v>
      </c>
      <c r="J34" s="115">
        <v>43</v>
      </c>
      <c r="K34" s="116">
        <v>74.137931034482762</v>
      </c>
    </row>
    <row r="35" spans="1:11" ht="14.1" customHeight="1" x14ac:dyDescent="0.2">
      <c r="A35" s="306">
        <v>34</v>
      </c>
      <c r="B35" s="307" t="s">
        <v>254</v>
      </c>
      <c r="C35" s="308"/>
      <c r="D35" s="113">
        <v>2.5801407349491789</v>
      </c>
      <c r="E35" s="115">
        <v>99</v>
      </c>
      <c r="F35" s="114">
        <v>61</v>
      </c>
      <c r="G35" s="114">
        <v>61</v>
      </c>
      <c r="H35" s="114">
        <v>83</v>
      </c>
      <c r="I35" s="140">
        <v>116</v>
      </c>
      <c r="J35" s="115">
        <v>-17</v>
      </c>
      <c r="K35" s="116">
        <v>-14.655172413793103</v>
      </c>
    </row>
    <row r="36" spans="1:11" ht="14.1" customHeight="1" x14ac:dyDescent="0.2">
      <c r="A36" s="306">
        <v>41</v>
      </c>
      <c r="B36" s="307" t="s">
        <v>255</v>
      </c>
      <c r="C36" s="308"/>
      <c r="D36" s="113">
        <v>0.31274433150899139</v>
      </c>
      <c r="E36" s="115">
        <v>12</v>
      </c>
      <c r="F36" s="114">
        <v>10</v>
      </c>
      <c r="G36" s="114">
        <v>17</v>
      </c>
      <c r="H36" s="114">
        <v>9</v>
      </c>
      <c r="I36" s="140">
        <v>9</v>
      </c>
      <c r="J36" s="115">
        <v>3</v>
      </c>
      <c r="K36" s="116">
        <v>33.333333333333336</v>
      </c>
    </row>
    <row r="37" spans="1:11" ht="14.1" customHeight="1" x14ac:dyDescent="0.2">
      <c r="A37" s="306">
        <v>42</v>
      </c>
      <c r="B37" s="307" t="s">
        <v>256</v>
      </c>
      <c r="C37" s="308"/>
      <c r="D37" s="113" t="s">
        <v>513</v>
      </c>
      <c r="E37" s="115" t="s">
        <v>513</v>
      </c>
      <c r="F37" s="114" t="s">
        <v>513</v>
      </c>
      <c r="G37" s="114" t="s">
        <v>513</v>
      </c>
      <c r="H37" s="114">
        <v>3</v>
      </c>
      <c r="I37" s="140" t="s">
        <v>513</v>
      </c>
      <c r="J37" s="115" t="s">
        <v>513</v>
      </c>
      <c r="K37" s="116" t="s">
        <v>513</v>
      </c>
    </row>
    <row r="38" spans="1:11" ht="14.1" customHeight="1" x14ac:dyDescent="0.2">
      <c r="A38" s="306">
        <v>43</v>
      </c>
      <c r="B38" s="307" t="s">
        <v>257</v>
      </c>
      <c r="C38" s="308"/>
      <c r="D38" s="113">
        <v>0.75579880114672926</v>
      </c>
      <c r="E38" s="115">
        <v>29</v>
      </c>
      <c r="F38" s="114">
        <v>18</v>
      </c>
      <c r="G38" s="114">
        <v>42</v>
      </c>
      <c r="H38" s="114">
        <v>27</v>
      </c>
      <c r="I38" s="140">
        <v>36</v>
      </c>
      <c r="J38" s="115">
        <v>-7</v>
      </c>
      <c r="K38" s="116">
        <v>-19.444444444444443</v>
      </c>
    </row>
    <row r="39" spans="1:11" ht="14.1" customHeight="1" x14ac:dyDescent="0.2">
      <c r="A39" s="306">
        <v>51</v>
      </c>
      <c r="B39" s="307" t="s">
        <v>258</v>
      </c>
      <c r="C39" s="308"/>
      <c r="D39" s="113">
        <v>5.9682043262965863</v>
      </c>
      <c r="E39" s="115">
        <v>229</v>
      </c>
      <c r="F39" s="114">
        <v>233</v>
      </c>
      <c r="G39" s="114">
        <v>355</v>
      </c>
      <c r="H39" s="114">
        <v>237</v>
      </c>
      <c r="I39" s="140">
        <v>281</v>
      </c>
      <c r="J39" s="115">
        <v>-52</v>
      </c>
      <c r="K39" s="116">
        <v>-18.505338078291814</v>
      </c>
    </row>
    <row r="40" spans="1:11" ht="14.1" customHeight="1" x14ac:dyDescent="0.2">
      <c r="A40" s="306" t="s">
        <v>259</v>
      </c>
      <c r="B40" s="307" t="s">
        <v>260</v>
      </c>
      <c r="C40" s="308"/>
      <c r="D40" s="113">
        <v>5.3166536356528535</v>
      </c>
      <c r="E40" s="115">
        <v>204</v>
      </c>
      <c r="F40" s="114">
        <v>221</v>
      </c>
      <c r="G40" s="114">
        <v>321</v>
      </c>
      <c r="H40" s="114">
        <v>227</v>
      </c>
      <c r="I40" s="140">
        <v>259</v>
      </c>
      <c r="J40" s="115">
        <v>-55</v>
      </c>
      <c r="K40" s="116">
        <v>-21.235521235521237</v>
      </c>
    </row>
    <row r="41" spans="1:11" ht="14.1" customHeight="1" x14ac:dyDescent="0.2">
      <c r="A41" s="306"/>
      <c r="B41" s="307" t="s">
        <v>261</v>
      </c>
      <c r="C41" s="308"/>
      <c r="D41" s="113">
        <v>4.3523586135001304</v>
      </c>
      <c r="E41" s="115">
        <v>167</v>
      </c>
      <c r="F41" s="114">
        <v>171</v>
      </c>
      <c r="G41" s="114">
        <v>251</v>
      </c>
      <c r="H41" s="114">
        <v>169</v>
      </c>
      <c r="I41" s="140">
        <v>209</v>
      </c>
      <c r="J41" s="115">
        <v>-42</v>
      </c>
      <c r="K41" s="116">
        <v>-20.095693779904305</v>
      </c>
    </row>
    <row r="42" spans="1:11" ht="14.1" customHeight="1" x14ac:dyDescent="0.2">
      <c r="A42" s="306">
        <v>52</v>
      </c>
      <c r="B42" s="307" t="s">
        <v>262</v>
      </c>
      <c r="C42" s="308"/>
      <c r="D42" s="113">
        <v>4.5608548345061246</v>
      </c>
      <c r="E42" s="115">
        <v>175</v>
      </c>
      <c r="F42" s="114">
        <v>355</v>
      </c>
      <c r="G42" s="114">
        <v>186</v>
      </c>
      <c r="H42" s="114">
        <v>171</v>
      </c>
      <c r="I42" s="140">
        <v>221</v>
      </c>
      <c r="J42" s="115">
        <v>-46</v>
      </c>
      <c r="K42" s="116">
        <v>-20.81447963800905</v>
      </c>
    </row>
    <row r="43" spans="1:11" ht="14.1" customHeight="1" x14ac:dyDescent="0.2">
      <c r="A43" s="306" t="s">
        <v>263</v>
      </c>
      <c r="B43" s="307" t="s">
        <v>264</v>
      </c>
      <c r="C43" s="308"/>
      <c r="D43" s="113">
        <v>4.117800364868387</v>
      </c>
      <c r="E43" s="115">
        <v>158</v>
      </c>
      <c r="F43" s="114">
        <v>341</v>
      </c>
      <c r="G43" s="114">
        <v>167</v>
      </c>
      <c r="H43" s="114">
        <v>158</v>
      </c>
      <c r="I43" s="140">
        <v>207</v>
      </c>
      <c r="J43" s="115">
        <v>-49</v>
      </c>
      <c r="K43" s="116">
        <v>-23.671497584541061</v>
      </c>
    </row>
    <row r="44" spans="1:11" ht="14.1" customHeight="1" x14ac:dyDescent="0.2">
      <c r="A44" s="306">
        <v>53</v>
      </c>
      <c r="B44" s="307" t="s">
        <v>265</v>
      </c>
      <c r="C44" s="308"/>
      <c r="D44" s="113">
        <v>2.6583268178264268</v>
      </c>
      <c r="E44" s="115">
        <v>102</v>
      </c>
      <c r="F44" s="114">
        <v>51</v>
      </c>
      <c r="G44" s="114">
        <v>101</v>
      </c>
      <c r="H44" s="114">
        <v>39</v>
      </c>
      <c r="I44" s="140">
        <v>39</v>
      </c>
      <c r="J44" s="115">
        <v>63</v>
      </c>
      <c r="K44" s="116">
        <v>161.53846153846155</v>
      </c>
    </row>
    <row r="45" spans="1:11" ht="14.1" customHeight="1" x14ac:dyDescent="0.2">
      <c r="A45" s="306" t="s">
        <v>266</v>
      </c>
      <c r="B45" s="307" t="s">
        <v>267</v>
      </c>
      <c r="C45" s="308"/>
      <c r="D45" s="113">
        <v>2.5540787073234297</v>
      </c>
      <c r="E45" s="115">
        <v>98</v>
      </c>
      <c r="F45" s="114">
        <v>50</v>
      </c>
      <c r="G45" s="114">
        <v>100</v>
      </c>
      <c r="H45" s="114">
        <v>39</v>
      </c>
      <c r="I45" s="140">
        <v>38</v>
      </c>
      <c r="J45" s="115">
        <v>60</v>
      </c>
      <c r="K45" s="116">
        <v>157.89473684210526</v>
      </c>
    </row>
    <row r="46" spans="1:11" ht="14.1" customHeight="1" x14ac:dyDescent="0.2">
      <c r="A46" s="306">
        <v>54</v>
      </c>
      <c r="B46" s="307" t="s">
        <v>268</v>
      </c>
      <c r="C46" s="308"/>
      <c r="D46" s="113">
        <v>3.2838154808444098</v>
      </c>
      <c r="E46" s="115">
        <v>126</v>
      </c>
      <c r="F46" s="114">
        <v>123</v>
      </c>
      <c r="G46" s="114">
        <v>124</v>
      </c>
      <c r="H46" s="114">
        <v>114</v>
      </c>
      <c r="I46" s="140">
        <v>126</v>
      </c>
      <c r="J46" s="115">
        <v>0</v>
      </c>
      <c r="K46" s="116">
        <v>0</v>
      </c>
    </row>
    <row r="47" spans="1:11" ht="14.1" customHeight="1" x14ac:dyDescent="0.2">
      <c r="A47" s="306">
        <v>61</v>
      </c>
      <c r="B47" s="307" t="s">
        <v>269</v>
      </c>
      <c r="C47" s="308"/>
      <c r="D47" s="113">
        <v>1.9807140995569454</v>
      </c>
      <c r="E47" s="115">
        <v>76</v>
      </c>
      <c r="F47" s="114">
        <v>49</v>
      </c>
      <c r="G47" s="114">
        <v>90</v>
      </c>
      <c r="H47" s="114">
        <v>41</v>
      </c>
      <c r="I47" s="140">
        <v>56</v>
      </c>
      <c r="J47" s="115">
        <v>20</v>
      </c>
      <c r="K47" s="116">
        <v>35.714285714285715</v>
      </c>
    </row>
    <row r="48" spans="1:11" ht="14.1" customHeight="1" x14ac:dyDescent="0.2">
      <c r="A48" s="306">
        <v>62</v>
      </c>
      <c r="B48" s="307" t="s">
        <v>270</v>
      </c>
      <c r="C48" s="308"/>
      <c r="D48" s="113">
        <v>7.1409955694553036</v>
      </c>
      <c r="E48" s="115">
        <v>274</v>
      </c>
      <c r="F48" s="114">
        <v>272</v>
      </c>
      <c r="G48" s="114">
        <v>347</v>
      </c>
      <c r="H48" s="114">
        <v>220</v>
      </c>
      <c r="I48" s="140">
        <v>343</v>
      </c>
      <c r="J48" s="115">
        <v>-69</v>
      </c>
      <c r="K48" s="116">
        <v>-20.11661807580175</v>
      </c>
    </row>
    <row r="49" spans="1:11" ht="14.1" customHeight="1" x14ac:dyDescent="0.2">
      <c r="A49" s="306">
        <v>63</v>
      </c>
      <c r="B49" s="307" t="s">
        <v>271</v>
      </c>
      <c r="C49" s="308"/>
      <c r="D49" s="113">
        <v>3.9353661714881416</v>
      </c>
      <c r="E49" s="115">
        <v>151</v>
      </c>
      <c r="F49" s="114">
        <v>163</v>
      </c>
      <c r="G49" s="114">
        <v>164</v>
      </c>
      <c r="H49" s="114">
        <v>108</v>
      </c>
      <c r="I49" s="140">
        <v>141</v>
      </c>
      <c r="J49" s="115">
        <v>10</v>
      </c>
      <c r="K49" s="116">
        <v>7.0921985815602833</v>
      </c>
    </row>
    <row r="50" spans="1:11" ht="14.1" customHeight="1" x14ac:dyDescent="0.2">
      <c r="A50" s="306" t="s">
        <v>272</v>
      </c>
      <c r="B50" s="307" t="s">
        <v>273</v>
      </c>
      <c r="C50" s="308"/>
      <c r="D50" s="113">
        <v>1.198853270784467</v>
      </c>
      <c r="E50" s="115">
        <v>46</v>
      </c>
      <c r="F50" s="114">
        <v>40</v>
      </c>
      <c r="G50" s="114">
        <v>56</v>
      </c>
      <c r="H50" s="114">
        <v>37</v>
      </c>
      <c r="I50" s="140">
        <v>43</v>
      </c>
      <c r="J50" s="115">
        <v>3</v>
      </c>
      <c r="K50" s="116">
        <v>6.9767441860465116</v>
      </c>
    </row>
    <row r="51" spans="1:11" ht="14.1" customHeight="1" x14ac:dyDescent="0.2">
      <c r="A51" s="306" t="s">
        <v>274</v>
      </c>
      <c r="B51" s="307" t="s">
        <v>275</v>
      </c>
      <c r="C51" s="308"/>
      <c r="D51" s="113">
        <v>2.4237685691946833</v>
      </c>
      <c r="E51" s="115">
        <v>93</v>
      </c>
      <c r="F51" s="114">
        <v>116</v>
      </c>
      <c r="G51" s="114">
        <v>97</v>
      </c>
      <c r="H51" s="114">
        <v>64</v>
      </c>
      <c r="I51" s="140">
        <v>89</v>
      </c>
      <c r="J51" s="115">
        <v>4</v>
      </c>
      <c r="K51" s="116">
        <v>4.4943820224719104</v>
      </c>
    </row>
    <row r="52" spans="1:11" ht="14.1" customHeight="1" x14ac:dyDescent="0.2">
      <c r="A52" s="306">
        <v>71</v>
      </c>
      <c r="B52" s="307" t="s">
        <v>276</v>
      </c>
      <c r="C52" s="308"/>
      <c r="D52" s="113">
        <v>7.5058639562157934</v>
      </c>
      <c r="E52" s="115">
        <v>288</v>
      </c>
      <c r="F52" s="114">
        <v>213</v>
      </c>
      <c r="G52" s="114">
        <v>266</v>
      </c>
      <c r="H52" s="114">
        <v>204</v>
      </c>
      <c r="I52" s="140">
        <v>298</v>
      </c>
      <c r="J52" s="115">
        <v>-10</v>
      </c>
      <c r="K52" s="116">
        <v>-3.3557046979865772</v>
      </c>
    </row>
    <row r="53" spans="1:11" ht="14.1" customHeight="1" x14ac:dyDescent="0.2">
      <c r="A53" s="306" t="s">
        <v>277</v>
      </c>
      <c r="B53" s="307" t="s">
        <v>278</v>
      </c>
      <c r="C53" s="308"/>
      <c r="D53" s="113">
        <v>2.4498305968204326</v>
      </c>
      <c r="E53" s="115">
        <v>94</v>
      </c>
      <c r="F53" s="114">
        <v>83</v>
      </c>
      <c r="G53" s="114">
        <v>115</v>
      </c>
      <c r="H53" s="114">
        <v>70</v>
      </c>
      <c r="I53" s="140">
        <v>114</v>
      </c>
      <c r="J53" s="115">
        <v>-20</v>
      </c>
      <c r="K53" s="116">
        <v>-17.543859649122808</v>
      </c>
    </row>
    <row r="54" spans="1:11" ht="14.1" customHeight="1" x14ac:dyDescent="0.2">
      <c r="A54" s="306" t="s">
        <v>279</v>
      </c>
      <c r="B54" s="307" t="s">
        <v>280</v>
      </c>
      <c r="C54" s="308"/>
      <c r="D54" s="113">
        <v>3.9874902267396402</v>
      </c>
      <c r="E54" s="115">
        <v>153</v>
      </c>
      <c r="F54" s="114">
        <v>111</v>
      </c>
      <c r="G54" s="114">
        <v>123</v>
      </c>
      <c r="H54" s="114">
        <v>114</v>
      </c>
      <c r="I54" s="140">
        <v>154</v>
      </c>
      <c r="J54" s="115">
        <v>-1</v>
      </c>
      <c r="K54" s="116">
        <v>-0.64935064935064934</v>
      </c>
    </row>
    <row r="55" spans="1:11" ht="14.1" customHeight="1" x14ac:dyDescent="0.2">
      <c r="A55" s="306">
        <v>72</v>
      </c>
      <c r="B55" s="307" t="s">
        <v>281</v>
      </c>
      <c r="C55" s="308"/>
      <c r="D55" s="113">
        <v>1.7722178785509513</v>
      </c>
      <c r="E55" s="115">
        <v>68</v>
      </c>
      <c r="F55" s="114">
        <v>58</v>
      </c>
      <c r="G55" s="114">
        <v>61</v>
      </c>
      <c r="H55" s="114">
        <v>53</v>
      </c>
      <c r="I55" s="140">
        <v>70</v>
      </c>
      <c r="J55" s="115">
        <v>-2</v>
      </c>
      <c r="K55" s="116">
        <v>-2.8571428571428572</v>
      </c>
    </row>
    <row r="56" spans="1:11" ht="14.1" customHeight="1" x14ac:dyDescent="0.2">
      <c r="A56" s="306" t="s">
        <v>282</v>
      </c>
      <c r="B56" s="307" t="s">
        <v>283</v>
      </c>
      <c r="C56" s="308"/>
      <c r="D56" s="113">
        <v>0.72973677352097999</v>
      </c>
      <c r="E56" s="115">
        <v>28</v>
      </c>
      <c r="F56" s="114">
        <v>28</v>
      </c>
      <c r="G56" s="114">
        <v>27</v>
      </c>
      <c r="H56" s="114">
        <v>28</v>
      </c>
      <c r="I56" s="140">
        <v>44</v>
      </c>
      <c r="J56" s="115">
        <v>-16</v>
      </c>
      <c r="K56" s="116">
        <v>-36.363636363636367</v>
      </c>
    </row>
    <row r="57" spans="1:11" ht="14.1" customHeight="1" x14ac:dyDescent="0.2">
      <c r="A57" s="306" t="s">
        <v>284</v>
      </c>
      <c r="B57" s="307" t="s">
        <v>285</v>
      </c>
      <c r="C57" s="308"/>
      <c r="D57" s="113">
        <v>0.57336460776648424</v>
      </c>
      <c r="E57" s="115">
        <v>22</v>
      </c>
      <c r="F57" s="114">
        <v>17</v>
      </c>
      <c r="G57" s="114">
        <v>21</v>
      </c>
      <c r="H57" s="114">
        <v>16</v>
      </c>
      <c r="I57" s="140">
        <v>20</v>
      </c>
      <c r="J57" s="115">
        <v>2</v>
      </c>
      <c r="K57" s="116">
        <v>10</v>
      </c>
    </row>
    <row r="58" spans="1:11" ht="14.1" customHeight="1" x14ac:dyDescent="0.2">
      <c r="A58" s="306">
        <v>73</v>
      </c>
      <c r="B58" s="307" t="s">
        <v>286</v>
      </c>
      <c r="C58" s="308"/>
      <c r="D58" s="113">
        <v>2.4758926244461819</v>
      </c>
      <c r="E58" s="115">
        <v>95</v>
      </c>
      <c r="F58" s="114">
        <v>42</v>
      </c>
      <c r="G58" s="114">
        <v>49</v>
      </c>
      <c r="H58" s="114">
        <v>46</v>
      </c>
      <c r="I58" s="140">
        <v>76</v>
      </c>
      <c r="J58" s="115">
        <v>19</v>
      </c>
      <c r="K58" s="116">
        <v>25</v>
      </c>
    </row>
    <row r="59" spans="1:11" ht="14.1" customHeight="1" x14ac:dyDescent="0.2">
      <c r="A59" s="306" t="s">
        <v>287</v>
      </c>
      <c r="B59" s="307" t="s">
        <v>288</v>
      </c>
      <c r="C59" s="308"/>
      <c r="D59" s="113">
        <v>2.2673964034401877</v>
      </c>
      <c r="E59" s="115">
        <v>87</v>
      </c>
      <c r="F59" s="114">
        <v>37</v>
      </c>
      <c r="G59" s="114">
        <v>44</v>
      </c>
      <c r="H59" s="114">
        <v>37</v>
      </c>
      <c r="I59" s="140">
        <v>66</v>
      </c>
      <c r="J59" s="115">
        <v>21</v>
      </c>
      <c r="K59" s="116">
        <v>31.818181818181817</v>
      </c>
    </row>
    <row r="60" spans="1:11" ht="14.1" customHeight="1" x14ac:dyDescent="0.2">
      <c r="A60" s="306">
        <v>81</v>
      </c>
      <c r="B60" s="307" t="s">
        <v>289</v>
      </c>
      <c r="C60" s="308"/>
      <c r="D60" s="113">
        <v>10.476935105551211</v>
      </c>
      <c r="E60" s="115">
        <v>402</v>
      </c>
      <c r="F60" s="114">
        <v>265</v>
      </c>
      <c r="G60" s="114">
        <v>375</v>
      </c>
      <c r="H60" s="114">
        <v>262</v>
      </c>
      <c r="I60" s="140">
        <v>324</v>
      </c>
      <c r="J60" s="115">
        <v>78</v>
      </c>
      <c r="K60" s="116">
        <v>24.074074074074073</v>
      </c>
    </row>
    <row r="61" spans="1:11" ht="14.1" customHeight="1" x14ac:dyDescent="0.2">
      <c r="A61" s="306" t="s">
        <v>290</v>
      </c>
      <c r="B61" s="307" t="s">
        <v>291</v>
      </c>
      <c r="C61" s="308"/>
      <c r="D61" s="113">
        <v>2.9189470940839199</v>
      </c>
      <c r="E61" s="115">
        <v>112</v>
      </c>
      <c r="F61" s="114">
        <v>63</v>
      </c>
      <c r="G61" s="114">
        <v>126</v>
      </c>
      <c r="H61" s="114">
        <v>52</v>
      </c>
      <c r="I61" s="140">
        <v>85</v>
      </c>
      <c r="J61" s="115">
        <v>27</v>
      </c>
      <c r="K61" s="116">
        <v>31.764705882352942</v>
      </c>
    </row>
    <row r="62" spans="1:11" ht="14.1" customHeight="1" x14ac:dyDescent="0.2">
      <c r="A62" s="306" t="s">
        <v>292</v>
      </c>
      <c r="B62" s="307" t="s">
        <v>293</v>
      </c>
      <c r="C62" s="308"/>
      <c r="D62" s="113">
        <v>4.2741725306228826</v>
      </c>
      <c r="E62" s="115">
        <v>164</v>
      </c>
      <c r="F62" s="114">
        <v>124</v>
      </c>
      <c r="G62" s="114">
        <v>170</v>
      </c>
      <c r="H62" s="114">
        <v>120</v>
      </c>
      <c r="I62" s="140">
        <v>134</v>
      </c>
      <c r="J62" s="115">
        <v>30</v>
      </c>
      <c r="K62" s="116">
        <v>22.388059701492537</v>
      </c>
    </row>
    <row r="63" spans="1:11" ht="14.1" customHeight="1" x14ac:dyDescent="0.2">
      <c r="A63" s="306"/>
      <c r="B63" s="307" t="s">
        <v>294</v>
      </c>
      <c r="C63" s="308"/>
      <c r="D63" s="113">
        <v>3.9353661714881416</v>
      </c>
      <c r="E63" s="115">
        <v>151</v>
      </c>
      <c r="F63" s="114">
        <v>105</v>
      </c>
      <c r="G63" s="114">
        <v>149</v>
      </c>
      <c r="H63" s="114">
        <v>116</v>
      </c>
      <c r="I63" s="140">
        <v>117</v>
      </c>
      <c r="J63" s="115">
        <v>34</v>
      </c>
      <c r="K63" s="116">
        <v>29.05982905982906</v>
      </c>
    </row>
    <row r="64" spans="1:11" ht="14.1" customHeight="1" x14ac:dyDescent="0.2">
      <c r="A64" s="306" t="s">
        <v>295</v>
      </c>
      <c r="B64" s="307" t="s">
        <v>296</v>
      </c>
      <c r="C64" s="308"/>
      <c r="D64" s="113">
        <v>1.4073494917904612</v>
      </c>
      <c r="E64" s="115">
        <v>54</v>
      </c>
      <c r="F64" s="114">
        <v>31</v>
      </c>
      <c r="G64" s="114">
        <v>36</v>
      </c>
      <c r="H64" s="114">
        <v>34</v>
      </c>
      <c r="I64" s="140">
        <v>38</v>
      </c>
      <c r="J64" s="115">
        <v>16</v>
      </c>
      <c r="K64" s="116">
        <v>42.10526315789474</v>
      </c>
    </row>
    <row r="65" spans="1:11" ht="14.1" customHeight="1" x14ac:dyDescent="0.2">
      <c r="A65" s="306" t="s">
        <v>297</v>
      </c>
      <c r="B65" s="307" t="s">
        <v>298</v>
      </c>
      <c r="C65" s="308"/>
      <c r="D65" s="113">
        <v>1.1727912431587177</v>
      </c>
      <c r="E65" s="115">
        <v>45</v>
      </c>
      <c r="F65" s="114">
        <v>26</v>
      </c>
      <c r="G65" s="114">
        <v>23</v>
      </c>
      <c r="H65" s="114">
        <v>32</v>
      </c>
      <c r="I65" s="140">
        <v>36</v>
      </c>
      <c r="J65" s="115">
        <v>9</v>
      </c>
      <c r="K65" s="116">
        <v>25</v>
      </c>
    </row>
    <row r="66" spans="1:11" ht="14.1" customHeight="1" x14ac:dyDescent="0.2">
      <c r="A66" s="306">
        <v>82</v>
      </c>
      <c r="B66" s="307" t="s">
        <v>299</v>
      </c>
      <c r="C66" s="308"/>
      <c r="D66" s="113">
        <v>3.5965598123534011</v>
      </c>
      <c r="E66" s="115">
        <v>138</v>
      </c>
      <c r="F66" s="114">
        <v>143</v>
      </c>
      <c r="G66" s="114">
        <v>139</v>
      </c>
      <c r="H66" s="114">
        <v>90</v>
      </c>
      <c r="I66" s="140">
        <v>128</v>
      </c>
      <c r="J66" s="115">
        <v>10</v>
      </c>
      <c r="K66" s="116">
        <v>7.8125</v>
      </c>
    </row>
    <row r="67" spans="1:11" ht="14.1" customHeight="1" x14ac:dyDescent="0.2">
      <c r="A67" s="306" t="s">
        <v>300</v>
      </c>
      <c r="B67" s="307" t="s">
        <v>301</v>
      </c>
      <c r="C67" s="308"/>
      <c r="D67" s="113">
        <v>2.111024237685692</v>
      </c>
      <c r="E67" s="115">
        <v>81</v>
      </c>
      <c r="F67" s="114">
        <v>110</v>
      </c>
      <c r="G67" s="114">
        <v>88</v>
      </c>
      <c r="H67" s="114">
        <v>55</v>
      </c>
      <c r="I67" s="140">
        <v>80</v>
      </c>
      <c r="J67" s="115">
        <v>1</v>
      </c>
      <c r="K67" s="116">
        <v>1.25</v>
      </c>
    </row>
    <row r="68" spans="1:11" ht="14.1" customHeight="1" x14ac:dyDescent="0.2">
      <c r="A68" s="306" t="s">
        <v>302</v>
      </c>
      <c r="B68" s="307" t="s">
        <v>303</v>
      </c>
      <c r="C68" s="308"/>
      <c r="D68" s="113">
        <v>0.93823299452697417</v>
      </c>
      <c r="E68" s="115">
        <v>36</v>
      </c>
      <c r="F68" s="114">
        <v>18</v>
      </c>
      <c r="G68" s="114">
        <v>33</v>
      </c>
      <c r="H68" s="114">
        <v>29</v>
      </c>
      <c r="I68" s="140">
        <v>27</v>
      </c>
      <c r="J68" s="115">
        <v>9</v>
      </c>
      <c r="K68" s="116">
        <v>33.333333333333336</v>
      </c>
    </row>
    <row r="69" spans="1:11" ht="14.1" customHeight="1" x14ac:dyDescent="0.2">
      <c r="A69" s="306">
        <v>83</v>
      </c>
      <c r="B69" s="307" t="s">
        <v>304</v>
      </c>
      <c r="C69" s="308"/>
      <c r="D69" s="113">
        <v>5.3948397185301014</v>
      </c>
      <c r="E69" s="115">
        <v>207</v>
      </c>
      <c r="F69" s="114">
        <v>140</v>
      </c>
      <c r="G69" s="114">
        <v>315</v>
      </c>
      <c r="H69" s="114">
        <v>136</v>
      </c>
      <c r="I69" s="140">
        <v>185</v>
      </c>
      <c r="J69" s="115">
        <v>22</v>
      </c>
      <c r="K69" s="116">
        <v>11.891891891891891</v>
      </c>
    </row>
    <row r="70" spans="1:11" ht="14.1" customHeight="1" x14ac:dyDescent="0.2">
      <c r="A70" s="306" t="s">
        <v>305</v>
      </c>
      <c r="B70" s="307" t="s">
        <v>306</v>
      </c>
      <c r="C70" s="308"/>
      <c r="D70" s="113">
        <v>3.5704977847276518</v>
      </c>
      <c r="E70" s="115">
        <v>137</v>
      </c>
      <c r="F70" s="114">
        <v>103</v>
      </c>
      <c r="G70" s="114">
        <v>233</v>
      </c>
      <c r="H70" s="114">
        <v>93</v>
      </c>
      <c r="I70" s="140">
        <v>123</v>
      </c>
      <c r="J70" s="115">
        <v>14</v>
      </c>
      <c r="K70" s="116">
        <v>11.382113821138212</v>
      </c>
    </row>
    <row r="71" spans="1:11" ht="14.1" customHeight="1" x14ac:dyDescent="0.2">
      <c r="A71" s="306"/>
      <c r="B71" s="307" t="s">
        <v>307</v>
      </c>
      <c r="C71" s="308"/>
      <c r="D71" s="113">
        <v>1.746155850925202</v>
      </c>
      <c r="E71" s="115">
        <v>67</v>
      </c>
      <c r="F71" s="114">
        <v>48</v>
      </c>
      <c r="G71" s="114">
        <v>138</v>
      </c>
      <c r="H71" s="114">
        <v>44</v>
      </c>
      <c r="I71" s="140">
        <v>83</v>
      </c>
      <c r="J71" s="115">
        <v>-16</v>
      </c>
      <c r="K71" s="116">
        <v>-19.277108433734941</v>
      </c>
    </row>
    <row r="72" spans="1:11" ht="14.1" customHeight="1" x14ac:dyDescent="0.2">
      <c r="A72" s="306">
        <v>84</v>
      </c>
      <c r="B72" s="307" t="s">
        <v>308</v>
      </c>
      <c r="C72" s="308"/>
      <c r="D72" s="113">
        <v>0.86004691164972635</v>
      </c>
      <c r="E72" s="115">
        <v>33</v>
      </c>
      <c r="F72" s="114">
        <v>27</v>
      </c>
      <c r="G72" s="114">
        <v>134</v>
      </c>
      <c r="H72" s="114">
        <v>30</v>
      </c>
      <c r="I72" s="140">
        <v>34</v>
      </c>
      <c r="J72" s="115">
        <v>-1</v>
      </c>
      <c r="K72" s="116">
        <v>-2.9411764705882355</v>
      </c>
    </row>
    <row r="73" spans="1:11" ht="14.1" customHeight="1" x14ac:dyDescent="0.2">
      <c r="A73" s="306" t="s">
        <v>309</v>
      </c>
      <c r="B73" s="307" t="s">
        <v>310</v>
      </c>
      <c r="C73" s="308"/>
      <c r="D73" s="113">
        <v>0.10424811050299713</v>
      </c>
      <c r="E73" s="115">
        <v>4</v>
      </c>
      <c r="F73" s="114">
        <v>0</v>
      </c>
      <c r="G73" s="114">
        <v>59</v>
      </c>
      <c r="H73" s="114">
        <v>3</v>
      </c>
      <c r="I73" s="140" t="s">
        <v>513</v>
      </c>
      <c r="J73" s="115" t="s">
        <v>513</v>
      </c>
      <c r="K73" s="116" t="s">
        <v>513</v>
      </c>
    </row>
    <row r="74" spans="1:11" ht="14.1" customHeight="1" x14ac:dyDescent="0.2">
      <c r="A74" s="306" t="s">
        <v>311</v>
      </c>
      <c r="B74" s="307" t="s">
        <v>312</v>
      </c>
      <c r="C74" s="308"/>
      <c r="D74" s="113">
        <v>0.23455824863174354</v>
      </c>
      <c r="E74" s="115">
        <v>9</v>
      </c>
      <c r="F74" s="114">
        <v>14</v>
      </c>
      <c r="G74" s="114">
        <v>27</v>
      </c>
      <c r="H74" s="114">
        <v>11</v>
      </c>
      <c r="I74" s="140">
        <v>12</v>
      </c>
      <c r="J74" s="115">
        <v>-3</v>
      </c>
      <c r="K74" s="116">
        <v>-25</v>
      </c>
    </row>
    <row r="75" spans="1:11" ht="14.1" customHeight="1" x14ac:dyDescent="0.2">
      <c r="A75" s="306" t="s">
        <v>313</v>
      </c>
      <c r="B75" s="307" t="s">
        <v>314</v>
      </c>
      <c r="C75" s="308"/>
      <c r="D75" s="113">
        <v>7.8186082877247848E-2</v>
      </c>
      <c r="E75" s="115">
        <v>3</v>
      </c>
      <c r="F75" s="114" t="s">
        <v>513</v>
      </c>
      <c r="G75" s="114">
        <v>5</v>
      </c>
      <c r="H75" s="114" t="s">
        <v>513</v>
      </c>
      <c r="I75" s="140" t="s">
        <v>513</v>
      </c>
      <c r="J75" s="115" t="s">
        <v>513</v>
      </c>
      <c r="K75" s="116" t="s">
        <v>513</v>
      </c>
    </row>
    <row r="76" spans="1:11" ht="14.1" customHeight="1" x14ac:dyDescent="0.2">
      <c r="A76" s="306">
        <v>91</v>
      </c>
      <c r="B76" s="307" t="s">
        <v>315</v>
      </c>
      <c r="C76" s="308"/>
      <c r="D76" s="113">
        <v>0</v>
      </c>
      <c r="E76" s="115">
        <v>0</v>
      </c>
      <c r="F76" s="114">
        <v>3</v>
      </c>
      <c r="G76" s="114" t="s">
        <v>513</v>
      </c>
      <c r="H76" s="114">
        <v>0</v>
      </c>
      <c r="I76" s="140" t="s">
        <v>513</v>
      </c>
      <c r="J76" s="115" t="s">
        <v>513</v>
      </c>
      <c r="K76" s="116" t="s">
        <v>513</v>
      </c>
    </row>
    <row r="77" spans="1:11" ht="14.1" customHeight="1" x14ac:dyDescent="0.2">
      <c r="A77" s="306">
        <v>92</v>
      </c>
      <c r="B77" s="307" t="s">
        <v>316</v>
      </c>
      <c r="C77" s="308"/>
      <c r="D77" s="113">
        <v>0.49517852488923636</v>
      </c>
      <c r="E77" s="115">
        <v>19</v>
      </c>
      <c r="F77" s="114">
        <v>19</v>
      </c>
      <c r="G77" s="114">
        <v>13</v>
      </c>
      <c r="H77" s="114">
        <v>20</v>
      </c>
      <c r="I77" s="140">
        <v>26</v>
      </c>
      <c r="J77" s="115">
        <v>-7</v>
      </c>
      <c r="K77" s="116">
        <v>-26.923076923076923</v>
      </c>
    </row>
    <row r="78" spans="1:11" ht="14.1" customHeight="1" x14ac:dyDescent="0.2">
      <c r="A78" s="306">
        <v>93</v>
      </c>
      <c r="B78" s="307" t="s">
        <v>317</v>
      </c>
      <c r="C78" s="308"/>
      <c r="D78" s="113">
        <v>0.1563721657544957</v>
      </c>
      <c r="E78" s="115">
        <v>6</v>
      </c>
      <c r="F78" s="114">
        <v>3</v>
      </c>
      <c r="G78" s="114">
        <v>10</v>
      </c>
      <c r="H78" s="114">
        <v>3</v>
      </c>
      <c r="I78" s="140">
        <v>8</v>
      </c>
      <c r="J78" s="115">
        <v>-2</v>
      </c>
      <c r="K78" s="116">
        <v>-25</v>
      </c>
    </row>
    <row r="79" spans="1:11" ht="14.1" customHeight="1" x14ac:dyDescent="0.2">
      <c r="A79" s="306">
        <v>94</v>
      </c>
      <c r="B79" s="307" t="s">
        <v>318</v>
      </c>
      <c r="C79" s="308"/>
      <c r="D79" s="113">
        <v>0.1563721657544957</v>
      </c>
      <c r="E79" s="115">
        <v>6</v>
      </c>
      <c r="F79" s="114">
        <v>6</v>
      </c>
      <c r="G79" s="114">
        <v>3</v>
      </c>
      <c r="H79" s="114">
        <v>6</v>
      </c>
      <c r="I79" s="140">
        <v>6</v>
      </c>
      <c r="J79" s="115">
        <v>0</v>
      </c>
      <c r="K79" s="116">
        <v>0</v>
      </c>
    </row>
    <row r="80" spans="1:11" ht="14.1" customHeight="1" x14ac:dyDescent="0.2">
      <c r="A80" s="306" t="s">
        <v>319</v>
      </c>
      <c r="B80" s="307" t="s">
        <v>320</v>
      </c>
      <c r="C80" s="308"/>
      <c r="D80" s="113">
        <v>0</v>
      </c>
      <c r="E80" s="115">
        <v>0</v>
      </c>
      <c r="F80" s="114" t="s">
        <v>513</v>
      </c>
      <c r="G80" s="114" t="s">
        <v>513</v>
      </c>
      <c r="H80" s="114">
        <v>0</v>
      </c>
      <c r="I80" s="140">
        <v>0</v>
      </c>
      <c r="J80" s="115">
        <v>0</v>
      </c>
      <c r="K80" s="116">
        <v>0</v>
      </c>
    </row>
    <row r="81" spans="1:11" ht="14.1" customHeight="1" x14ac:dyDescent="0.2">
      <c r="A81" s="310" t="s">
        <v>321</v>
      </c>
      <c r="B81" s="311" t="s">
        <v>333</v>
      </c>
      <c r="C81" s="312"/>
      <c r="D81" s="125" t="s">
        <v>513</v>
      </c>
      <c r="E81" s="143" t="s">
        <v>513</v>
      </c>
      <c r="F81" s="144" t="s">
        <v>513</v>
      </c>
      <c r="G81" s="144">
        <v>6</v>
      </c>
      <c r="H81" s="144">
        <v>4</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39602</v>
      </c>
      <c r="C10" s="114">
        <v>19953</v>
      </c>
      <c r="D10" s="114">
        <v>19649</v>
      </c>
      <c r="E10" s="114">
        <v>30945</v>
      </c>
      <c r="F10" s="114">
        <v>8563</v>
      </c>
      <c r="G10" s="114">
        <v>5406</v>
      </c>
      <c r="H10" s="114">
        <v>10580</v>
      </c>
      <c r="I10" s="115">
        <v>13207</v>
      </c>
      <c r="J10" s="114">
        <v>8521</v>
      </c>
      <c r="K10" s="114">
        <v>4686</v>
      </c>
      <c r="L10" s="423">
        <v>2488</v>
      </c>
      <c r="M10" s="424">
        <v>2654</v>
      </c>
    </row>
    <row r="11" spans="1:13" ht="11.1" customHeight="1" x14ac:dyDescent="0.2">
      <c r="A11" s="422" t="s">
        <v>387</v>
      </c>
      <c r="B11" s="115">
        <v>40155</v>
      </c>
      <c r="C11" s="114">
        <v>20278</v>
      </c>
      <c r="D11" s="114">
        <v>19877</v>
      </c>
      <c r="E11" s="114">
        <v>31368</v>
      </c>
      <c r="F11" s="114">
        <v>8698</v>
      </c>
      <c r="G11" s="114">
        <v>5409</v>
      </c>
      <c r="H11" s="114">
        <v>10836</v>
      </c>
      <c r="I11" s="115">
        <v>13583</v>
      </c>
      <c r="J11" s="114">
        <v>8718</v>
      </c>
      <c r="K11" s="114">
        <v>4865</v>
      </c>
      <c r="L11" s="423">
        <v>2470</v>
      </c>
      <c r="M11" s="424">
        <v>1989</v>
      </c>
    </row>
    <row r="12" spans="1:13" ht="11.1" customHeight="1" x14ac:dyDescent="0.2">
      <c r="A12" s="422" t="s">
        <v>388</v>
      </c>
      <c r="B12" s="115">
        <v>40860</v>
      </c>
      <c r="C12" s="114">
        <v>20691</v>
      </c>
      <c r="D12" s="114">
        <v>20169</v>
      </c>
      <c r="E12" s="114">
        <v>32037</v>
      </c>
      <c r="F12" s="114">
        <v>8742</v>
      </c>
      <c r="G12" s="114">
        <v>5899</v>
      </c>
      <c r="H12" s="114">
        <v>10979</v>
      </c>
      <c r="I12" s="115">
        <v>13632</v>
      </c>
      <c r="J12" s="114">
        <v>8572</v>
      </c>
      <c r="K12" s="114">
        <v>5060</v>
      </c>
      <c r="L12" s="423">
        <v>4321</v>
      </c>
      <c r="M12" s="424">
        <v>3737</v>
      </c>
    </row>
    <row r="13" spans="1:13" s="110" customFormat="1" ht="11.1" customHeight="1" x14ac:dyDescent="0.2">
      <c r="A13" s="422" t="s">
        <v>389</v>
      </c>
      <c r="B13" s="115">
        <v>40619</v>
      </c>
      <c r="C13" s="114">
        <v>20333</v>
      </c>
      <c r="D13" s="114">
        <v>20286</v>
      </c>
      <c r="E13" s="114">
        <v>31657</v>
      </c>
      <c r="F13" s="114">
        <v>8868</v>
      </c>
      <c r="G13" s="114">
        <v>5670</v>
      </c>
      <c r="H13" s="114">
        <v>11074</v>
      </c>
      <c r="I13" s="115">
        <v>13517</v>
      </c>
      <c r="J13" s="114">
        <v>8547</v>
      </c>
      <c r="K13" s="114">
        <v>4970</v>
      </c>
      <c r="L13" s="423">
        <v>2666</v>
      </c>
      <c r="M13" s="424">
        <v>2967</v>
      </c>
    </row>
    <row r="14" spans="1:13" ht="15" customHeight="1" x14ac:dyDescent="0.2">
      <c r="A14" s="422" t="s">
        <v>390</v>
      </c>
      <c r="B14" s="115">
        <v>40694</v>
      </c>
      <c r="C14" s="114">
        <v>20428</v>
      </c>
      <c r="D14" s="114">
        <v>20266</v>
      </c>
      <c r="E14" s="114">
        <v>30484</v>
      </c>
      <c r="F14" s="114">
        <v>10153</v>
      </c>
      <c r="G14" s="114">
        <v>5471</v>
      </c>
      <c r="H14" s="114">
        <v>11308</v>
      </c>
      <c r="I14" s="115">
        <v>13203</v>
      </c>
      <c r="J14" s="114">
        <v>8256</v>
      </c>
      <c r="K14" s="114">
        <v>4947</v>
      </c>
      <c r="L14" s="423">
        <v>3145</v>
      </c>
      <c r="M14" s="424">
        <v>3104</v>
      </c>
    </row>
    <row r="15" spans="1:13" ht="11.1" customHeight="1" x14ac:dyDescent="0.2">
      <c r="A15" s="422" t="s">
        <v>387</v>
      </c>
      <c r="B15" s="115">
        <v>41129</v>
      </c>
      <c r="C15" s="114">
        <v>20762</v>
      </c>
      <c r="D15" s="114">
        <v>20367</v>
      </c>
      <c r="E15" s="114">
        <v>30634</v>
      </c>
      <c r="F15" s="114">
        <v>10442</v>
      </c>
      <c r="G15" s="114">
        <v>5470</v>
      </c>
      <c r="H15" s="114">
        <v>11545</v>
      </c>
      <c r="I15" s="115">
        <v>13505</v>
      </c>
      <c r="J15" s="114">
        <v>8425</v>
      </c>
      <c r="K15" s="114">
        <v>5080</v>
      </c>
      <c r="L15" s="423">
        <v>2604</v>
      </c>
      <c r="M15" s="424">
        <v>2228</v>
      </c>
    </row>
    <row r="16" spans="1:13" ht="11.1" customHeight="1" x14ac:dyDescent="0.2">
      <c r="A16" s="422" t="s">
        <v>388</v>
      </c>
      <c r="B16" s="115">
        <v>41838</v>
      </c>
      <c r="C16" s="114">
        <v>21189</v>
      </c>
      <c r="D16" s="114">
        <v>20649</v>
      </c>
      <c r="E16" s="114">
        <v>31199</v>
      </c>
      <c r="F16" s="114">
        <v>10555</v>
      </c>
      <c r="G16" s="114">
        <v>5883</v>
      </c>
      <c r="H16" s="114">
        <v>11752</v>
      </c>
      <c r="I16" s="115">
        <v>13567</v>
      </c>
      <c r="J16" s="114">
        <v>8303</v>
      </c>
      <c r="K16" s="114">
        <v>5264</v>
      </c>
      <c r="L16" s="423">
        <v>4516</v>
      </c>
      <c r="M16" s="424">
        <v>3892</v>
      </c>
    </row>
    <row r="17" spans="1:13" s="110" customFormat="1" ht="11.1" customHeight="1" x14ac:dyDescent="0.2">
      <c r="A17" s="422" t="s">
        <v>389</v>
      </c>
      <c r="B17" s="115">
        <v>41573</v>
      </c>
      <c r="C17" s="114">
        <v>20900</v>
      </c>
      <c r="D17" s="114">
        <v>20673</v>
      </c>
      <c r="E17" s="114">
        <v>31035</v>
      </c>
      <c r="F17" s="114">
        <v>10523</v>
      </c>
      <c r="G17" s="114">
        <v>5713</v>
      </c>
      <c r="H17" s="114">
        <v>11857</v>
      </c>
      <c r="I17" s="115">
        <v>13614</v>
      </c>
      <c r="J17" s="114">
        <v>8353</v>
      </c>
      <c r="K17" s="114">
        <v>5261</v>
      </c>
      <c r="L17" s="423">
        <v>2165</v>
      </c>
      <c r="M17" s="424">
        <v>2443</v>
      </c>
    </row>
    <row r="18" spans="1:13" ht="15" customHeight="1" x14ac:dyDescent="0.2">
      <c r="A18" s="422" t="s">
        <v>391</v>
      </c>
      <c r="B18" s="115">
        <v>41816</v>
      </c>
      <c r="C18" s="114">
        <v>21016</v>
      </c>
      <c r="D18" s="114">
        <v>20800</v>
      </c>
      <c r="E18" s="114">
        <v>30966</v>
      </c>
      <c r="F18" s="114">
        <v>10833</v>
      </c>
      <c r="G18" s="114">
        <v>5633</v>
      </c>
      <c r="H18" s="114">
        <v>12045</v>
      </c>
      <c r="I18" s="115">
        <v>13416</v>
      </c>
      <c r="J18" s="114">
        <v>8219</v>
      </c>
      <c r="K18" s="114">
        <v>5197</v>
      </c>
      <c r="L18" s="423">
        <v>3036</v>
      </c>
      <c r="M18" s="424">
        <v>2837</v>
      </c>
    </row>
    <row r="19" spans="1:13" ht="11.1" customHeight="1" x14ac:dyDescent="0.2">
      <c r="A19" s="422" t="s">
        <v>387</v>
      </c>
      <c r="B19" s="115">
        <v>42222</v>
      </c>
      <c r="C19" s="114">
        <v>21223</v>
      </c>
      <c r="D19" s="114">
        <v>20999</v>
      </c>
      <c r="E19" s="114">
        <v>31202</v>
      </c>
      <c r="F19" s="114">
        <v>11005</v>
      </c>
      <c r="G19" s="114">
        <v>5524</v>
      </c>
      <c r="H19" s="114">
        <v>12355</v>
      </c>
      <c r="I19" s="115">
        <v>13738</v>
      </c>
      <c r="J19" s="114">
        <v>8387</v>
      </c>
      <c r="K19" s="114">
        <v>5351</v>
      </c>
      <c r="L19" s="423">
        <v>2684</v>
      </c>
      <c r="M19" s="424">
        <v>2314</v>
      </c>
    </row>
    <row r="20" spans="1:13" ht="11.1" customHeight="1" x14ac:dyDescent="0.2">
      <c r="A20" s="422" t="s">
        <v>388</v>
      </c>
      <c r="B20" s="115">
        <v>42731</v>
      </c>
      <c r="C20" s="114">
        <v>21459</v>
      </c>
      <c r="D20" s="114">
        <v>21272</v>
      </c>
      <c r="E20" s="114">
        <v>31537</v>
      </c>
      <c r="F20" s="114">
        <v>11163</v>
      </c>
      <c r="G20" s="114">
        <v>5914</v>
      </c>
      <c r="H20" s="114">
        <v>12572</v>
      </c>
      <c r="I20" s="115">
        <v>13899</v>
      </c>
      <c r="J20" s="114">
        <v>8340</v>
      </c>
      <c r="K20" s="114">
        <v>5559</v>
      </c>
      <c r="L20" s="423">
        <v>4254</v>
      </c>
      <c r="M20" s="424">
        <v>3819</v>
      </c>
    </row>
    <row r="21" spans="1:13" s="110" customFormat="1" ht="11.1" customHeight="1" x14ac:dyDescent="0.2">
      <c r="A21" s="422" t="s">
        <v>389</v>
      </c>
      <c r="B21" s="115">
        <v>42456</v>
      </c>
      <c r="C21" s="114">
        <v>21259</v>
      </c>
      <c r="D21" s="114">
        <v>21197</v>
      </c>
      <c r="E21" s="114">
        <v>31367</v>
      </c>
      <c r="F21" s="114">
        <v>11081</v>
      </c>
      <c r="G21" s="114">
        <v>5690</v>
      </c>
      <c r="H21" s="114">
        <v>12687</v>
      </c>
      <c r="I21" s="115">
        <v>13889</v>
      </c>
      <c r="J21" s="114">
        <v>8295</v>
      </c>
      <c r="K21" s="114">
        <v>5594</v>
      </c>
      <c r="L21" s="423">
        <v>2206</v>
      </c>
      <c r="M21" s="424">
        <v>2621</v>
      </c>
    </row>
    <row r="22" spans="1:13" ht="15" customHeight="1" x14ac:dyDescent="0.2">
      <c r="A22" s="422" t="s">
        <v>392</v>
      </c>
      <c r="B22" s="115">
        <v>42192</v>
      </c>
      <c r="C22" s="114">
        <v>21058</v>
      </c>
      <c r="D22" s="114">
        <v>21134</v>
      </c>
      <c r="E22" s="114">
        <v>31148</v>
      </c>
      <c r="F22" s="114">
        <v>11004</v>
      </c>
      <c r="G22" s="114">
        <v>5442</v>
      </c>
      <c r="H22" s="114">
        <v>12819</v>
      </c>
      <c r="I22" s="115">
        <v>13615</v>
      </c>
      <c r="J22" s="114">
        <v>8188</v>
      </c>
      <c r="K22" s="114">
        <v>5427</v>
      </c>
      <c r="L22" s="423">
        <v>2956</v>
      </c>
      <c r="M22" s="424">
        <v>3217</v>
      </c>
    </row>
    <row r="23" spans="1:13" ht="11.1" customHeight="1" x14ac:dyDescent="0.2">
      <c r="A23" s="422" t="s">
        <v>387</v>
      </c>
      <c r="B23" s="115">
        <v>42318</v>
      </c>
      <c r="C23" s="114">
        <v>21209</v>
      </c>
      <c r="D23" s="114">
        <v>21109</v>
      </c>
      <c r="E23" s="114">
        <v>31170</v>
      </c>
      <c r="F23" s="114">
        <v>11112</v>
      </c>
      <c r="G23" s="114">
        <v>5301</v>
      </c>
      <c r="H23" s="114">
        <v>13077</v>
      </c>
      <c r="I23" s="115">
        <v>14107</v>
      </c>
      <c r="J23" s="114">
        <v>8453</v>
      </c>
      <c r="K23" s="114">
        <v>5654</v>
      </c>
      <c r="L23" s="423">
        <v>2168</v>
      </c>
      <c r="M23" s="424">
        <v>2098</v>
      </c>
    </row>
    <row r="24" spans="1:13" ht="11.1" customHeight="1" x14ac:dyDescent="0.2">
      <c r="A24" s="422" t="s">
        <v>388</v>
      </c>
      <c r="B24" s="115">
        <v>43123</v>
      </c>
      <c r="C24" s="114">
        <v>21607</v>
      </c>
      <c r="D24" s="114">
        <v>21516</v>
      </c>
      <c r="E24" s="114">
        <v>31766</v>
      </c>
      <c r="F24" s="114">
        <v>11280</v>
      </c>
      <c r="G24" s="114">
        <v>5749</v>
      </c>
      <c r="H24" s="114">
        <v>13304</v>
      </c>
      <c r="I24" s="115">
        <v>14323</v>
      </c>
      <c r="J24" s="114">
        <v>8417</v>
      </c>
      <c r="K24" s="114">
        <v>5906</v>
      </c>
      <c r="L24" s="423">
        <v>4216</v>
      </c>
      <c r="M24" s="424">
        <v>3520</v>
      </c>
    </row>
    <row r="25" spans="1:13" s="110" customFormat="1" ht="11.1" customHeight="1" x14ac:dyDescent="0.2">
      <c r="A25" s="422" t="s">
        <v>389</v>
      </c>
      <c r="B25" s="115">
        <v>42982</v>
      </c>
      <c r="C25" s="114">
        <v>21414</v>
      </c>
      <c r="D25" s="114">
        <v>21568</v>
      </c>
      <c r="E25" s="114">
        <v>31540</v>
      </c>
      <c r="F25" s="114">
        <v>11361</v>
      </c>
      <c r="G25" s="114">
        <v>5566</v>
      </c>
      <c r="H25" s="114">
        <v>13411</v>
      </c>
      <c r="I25" s="115">
        <v>14262</v>
      </c>
      <c r="J25" s="114">
        <v>8376</v>
      </c>
      <c r="K25" s="114">
        <v>5886</v>
      </c>
      <c r="L25" s="423">
        <v>2236</v>
      </c>
      <c r="M25" s="424">
        <v>2427</v>
      </c>
    </row>
    <row r="26" spans="1:13" ht="15" customHeight="1" x14ac:dyDescent="0.2">
      <c r="A26" s="422" t="s">
        <v>393</v>
      </c>
      <c r="B26" s="115">
        <v>42855</v>
      </c>
      <c r="C26" s="114">
        <v>21372</v>
      </c>
      <c r="D26" s="114">
        <v>21483</v>
      </c>
      <c r="E26" s="114">
        <v>31377</v>
      </c>
      <c r="F26" s="114">
        <v>11395</v>
      </c>
      <c r="G26" s="114">
        <v>5329</v>
      </c>
      <c r="H26" s="114">
        <v>13606</v>
      </c>
      <c r="I26" s="115">
        <v>14186</v>
      </c>
      <c r="J26" s="114">
        <v>8306</v>
      </c>
      <c r="K26" s="114">
        <v>5880</v>
      </c>
      <c r="L26" s="423">
        <v>2779</v>
      </c>
      <c r="M26" s="424">
        <v>3056</v>
      </c>
    </row>
    <row r="27" spans="1:13" ht="11.1" customHeight="1" x14ac:dyDescent="0.2">
      <c r="A27" s="422" t="s">
        <v>387</v>
      </c>
      <c r="B27" s="115">
        <v>43234</v>
      </c>
      <c r="C27" s="114">
        <v>21623</v>
      </c>
      <c r="D27" s="114">
        <v>21611</v>
      </c>
      <c r="E27" s="114">
        <v>31588</v>
      </c>
      <c r="F27" s="114">
        <v>11567</v>
      </c>
      <c r="G27" s="114">
        <v>5260</v>
      </c>
      <c r="H27" s="114">
        <v>13926</v>
      </c>
      <c r="I27" s="115">
        <v>14542</v>
      </c>
      <c r="J27" s="114">
        <v>8515</v>
      </c>
      <c r="K27" s="114">
        <v>6027</v>
      </c>
      <c r="L27" s="423">
        <v>2450</v>
      </c>
      <c r="M27" s="424">
        <v>2140</v>
      </c>
    </row>
    <row r="28" spans="1:13" ht="11.1" customHeight="1" x14ac:dyDescent="0.2">
      <c r="A28" s="422" t="s">
        <v>388</v>
      </c>
      <c r="B28" s="115">
        <v>43818</v>
      </c>
      <c r="C28" s="114">
        <v>21958</v>
      </c>
      <c r="D28" s="114">
        <v>21860</v>
      </c>
      <c r="E28" s="114">
        <v>32112</v>
      </c>
      <c r="F28" s="114">
        <v>11681</v>
      </c>
      <c r="G28" s="114">
        <v>5634</v>
      </c>
      <c r="H28" s="114">
        <v>14122</v>
      </c>
      <c r="I28" s="115">
        <v>14701</v>
      </c>
      <c r="J28" s="114">
        <v>8463</v>
      </c>
      <c r="K28" s="114">
        <v>6238</v>
      </c>
      <c r="L28" s="423">
        <v>3950</v>
      </c>
      <c r="M28" s="424">
        <v>3518</v>
      </c>
    </row>
    <row r="29" spans="1:13" s="110" customFormat="1" ht="11.1" customHeight="1" x14ac:dyDescent="0.2">
      <c r="A29" s="422" t="s">
        <v>389</v>
      </c>
      <c r="B29" s="115">
        <v>43519</v>
      </c>
      <c r="C29" s="114">
        <v>21733</v>
      </c>
      <c r="D29" s="114">
        <v>21786</v>
      </c>
      <c r="E29" s="114">
        <v>31801</v>
      </c>
      <c r="F29" s="114">
        <v>11707</v>
      </c>
      <c r="G29" s="114">
        <v>5431</v>
      </c>
      <c r="H29" s="114">
        <v>14183</v>
      </c>
      <c r="I29" s="115">
        <v>14598</v>
      </c>
      <c r="J29" s="114">
        <v>8443</v>
      </c>
      <c r="K29" s="114">
        <v>6155</v>
      </c>
      <c r="L29" s="423">
        <v>2374</v>
      </c>
      <c r="M29" s="424">
        <v>2622</v>
      </c>
    </row>
    <row r="30" spans="1:13" ht="15" customHeight="1" x14ac:dyDescent="0.2">
      <c r="A30" s="422" t="s">
        <v>394</v>
      </c>
      <c r="B30" s="115">
        <v>43626</v>
      </c>
      <c r="C30" s="114">
        <v>21837</v>
      </c>
      <c r="D30" s="114">
        <v>21789</v>
      </c>
      <c r="E30" s="114">
        <v>31725</v>
      </c>
      <c r="F30" s="114">
        <v>11892</v>
      </c>
      <c r="G30" s="114">
        <v>5288</v>
      </c>
      <c r="H30" s="114">
        <v>14355</v>
      </c>
      <c r="I30" s="115">
        <v>14323</v>
      </c>
      <c r="J30" s="114">
        <v>8249</v>
      </c>
      <c r="K30" s="114">
        <v>6074</v>
      </c>
      <c r="L30" s="423">
        <v>3059</v>
      </c>
      <c r="M30" s="424">
        <v>2971</v>
      </c>
    </row>
    <row r="31" spans="1:13" ht="11.1" customHeight="1" x14ac:dyDescent="0.2">
      <c r="A31" s="422" t="s">
        <v>387</v>
      </c>
      <c r="B31" s="115">
        <v>43831</v>
      </c>
      <c r="C31" s="114">
        <v>21937</v>
      </c>
      <c r="D31" s="114">
        <v>21894</v>
      </c>
      <c r="E31" s="114">
        <v>31732</v>
      </c>
      <c r="F31" s="114">
        <v>12094</v>
      </c>
      <c r="G31" s="114">
        <v>5199</v>
      </c>
      <c r="H31" s="114">
        <v>14541</v>
      </c>
      <c r="I31" s="115">
        <v>14751</v>
      </c>
      <c r="J31" s="114">
        <v>8497</v>
      </c>
      <c r="K31" s="114">
        <v>6254</v>
      </c>
      <c r="L31" s="423">
        <v>2582</v>
      </c>
      <c r="M31" s="424">
        <v>2398</v>
      </c>
    </row>
    <row r="32" spans="1:13" ht="11.1" customHeight="1" x14ac:dyDescent="0.2">
      <c r="A32" s="422" t="s">
        <v>388</v>
      </c>
      <c r="B32" s="115">
        <v>44462</v>
      </c>
      <c r="C32" s="114">
        <v>22257</v>
      </c>
      <c r="D32" s="114">
        <v>22205</v>
      </c>
      <c r="E32" s="114">
        <v>32256</v>
      </c>
      <c r="F32" s="114">
        <v>12201</v>
      </c>
      <c r="G32" s="114">
        <v>5619</v>
      </c>
      <c r="H32" s="114">
        <v>14678</v>
      </c>
      <c r="I32" s="115">
        <v>14903</v>
      </c>
      <c r="J32" s="114">
        <v>8432</v>
      </c>
      <c r="K32" s="114">
        <v>6471</v>
      </c>
      <c r="L32" s="423">
        <v>4504</v>
      </c>
      <c r="M32" s="424">
        <v>3965</v>
      </c>
    </row>
    <row r="33" spans="1:13" s="110" customFormat="1" ht="11.1" customHeight="1" x14ac:dyDescent="0.2">
      <c r="A33" s="422" t="s">
        <v>389</v>
      </c>
      <c r="B33" s="115">
        <v>44462</v>
      </c>
      <c r="C33" s="114">
        <v>22183</v>
      </c>
      <c r="D33" s="114">
        <v>22279</v>
      </c>
      <c r="E33" s="114">
        <v>32144</v>
      </c>
      <c r="F33" s="114">
        <v>12313</v>
      </c>
      <c r="G33" s="114">
        <v>5515</v>
      </c>
      <c r="H33" s="114">
        <v>14777</v>
      </c>
      <c r="I33" s="115">
        <v>14593</v>
      </c>
      <c r="J33" s="114">
        <v>8343</v>
      </c>
      <c r="K33" s="114">
        <v>6250</v>
      </c>
      <c r="L33" s="423">
        <v>2596</v>
      </c>
      <c r="M33" s="424">
        <v>2618</v>
      </c>
    </row>
    <row r="34" spans="1:13" ht="15" customHeight="1" x14ac:dyDescent="0.2">
      <c r="A34" s="422" t="s">
        <v>395</v>
      </c>
      <c r="B34" s="115">
        <v>44268</v>
      </c>
      <c r="C34" s="114">
        <v>22173</v>
      </c>
      <c r="D34" s="114">
        <v>22095</v>
      </c>
      <c r="E34" s="114">
        <v>31915</v>
      </c>
      <c r="F34" s="114">
        <v>12352</v>
      </c>
      <c r="G34" s="114">
        <v>5245</v>
      </c>
      <c r="H34" s="114">
        <v>14868</v>
      </c>
      <c r="I34" s="115">
        <v>14509</v>
      </c>
      <c r="J34" s="114">
        <v>8300</v>
      </c>
      <c r="K34" s="114">
        <v>6209</v>
      </c>
      <c r="L34" s="423">
        <v>2911</v>
      </c>
      <c r="M34" s="424">
        <v>2875</v>
      </c>
    </row>
    <row r="35" spans="1:13" ht="11.1" customHeight="1" x14ac:dyDescent="0.2">
      <c r="A35" s="422" t="s">
        <v>387</v>
      </c>
      <c r="B35" s="115">
        <v>44454</v>
      </c>
      <c r="C35" s="114">
        <v>22374</v>
      </c>
      <c r="D35" s="114">
        <v>22080</v>
      </c>
      <c r="E35" s="114">
        <v>32024</v>
      </c>
      <c r="F35" s="114">
        <v>12430</v>
      </c>
      <c r="G35" s="114">
        <v>5112</v>
      </c>
      <c r="H35" s="114">
        <v>15092</v>
      </c>
      <c r="I35" s="115">
        <v>14838</v>
      </c>
      <c r="J35" s="114">
        <v>8507</v>
      </c>
      <c r="K35" s="114">
        <v>6331</v>
      </c>
      <c r="L35" s="423">
        <v>2639</v>
      </c>
      <c r="M35" s="424">
        <v>2394</v>
      </c>
    </row>
    <row r="36" spans="1:13" ht="11.1" customHeight="1" x14ac:dyDescent="0.2">
      <c r="A36" s="422" t="s">
        <v>388</v>
      </c>
      <c r="B36" s="115">
        <v>45373</v>
      </c>
      <c r="C36" s="114">
        <v>22833</v>
      </c>
      <c r="D36" s="114">
        <v>22540</v>
      </c>
      <c r="E36" s="114">
        <v>32707</v>
      </c>
      <c r="F36" s="114">
        <v>12666</v>
      </c>
      <c r="G36" s="114">
        <v>5545</v>
      </c>
      <c r="H36" s="114">
        <v>15390</v>
      </c>
      <c r="I36" s="115">
        <v>14989</v>
      </c>
      <c r="J36" s="114">
        <v>8418</v>
      </c>
      <c r="K36" s="114">
        <v>6571</v>
      </c>
      <c r="L36" s="423">
        <v>4616</v>
      </c>
      <c r="M36" s="424">
        <v>3680</v>
      </c>
    </row>
    <row r="37" spans="1:13" s="110" customFormat="1" ht="11.1" customHeight="1" x14ac:dyDescent="0.2">
      <c r="A37" s="422" t="s">
        <v>389</v>
      </c>
      <c r="B37" s="115">
        <v>45325</v>
      </c>
      <c r="C37" s="114">
        <v>22744</v>
      </c>
      <c r="D37" s="114">
        <v>22581</v>
      </c>
      <c r="E37" s="114">
        <v>32597</v>
      </c>
      <c r="F37" s="114">
        <v>12728</v>
      </c>
      <c r="G37" s="114">
        <v>5479</v>
      </c>
      <c r="H37" s="114">
        <v>15495</v>
      </c>
      <c r="I37" s="115">
        <v>14974</v>
      </c>
      <c r="J37" s="114">
        <v>8498</v>
      </c>
      <c r="K37" s="114">
        <v>6476</v>
      </c>
      <c r="L37" s="423">
        <v>2550</v>
      </c>
      <c r="M37" s="424">
        <v>2665</v>
      </c>
    </row>
    <row r="38" spans="1:13" ht="15" customHeight="1" x14ac:dyDescent="0.2">
      <c r="A38" s="425" t="s">
        <v>396</v>
      </c>
      <c r="B38" s="115">
        <v>45639</v>
      </c>
      <c r="C38" s="114">
        <v>22958</v>
      </c>
      <c r="D38" s="114">
        <v>22681</v>
      </c>
      <c r="E38" s="114">
        <v>32818</v>
      </c>
      <c r="F38" s="114">
        <v>12821</v>
      </c>
      <c r="G38" s="114">
        <v>5342</v>
      </c>
      <c r="H38" s="114">
        <v>15679</v>
      </c>
      <c r="I38" s="115">
        <v>14722</v>
      </c>
      <c r="J38" s="114">
        <v>8341</v>
      </c>
      <c r="K38" s="114">
        <v>6381</v>
      </c>
      <c r="L38" s="423">
        <v>3267</v>
      </c>
      <c r="M38" s="424">
        <v>2931</v>
      </c>
    </row>
    <row r="39" spans="1:13" ht="11.1" customHeight="1" x14ac:dyDescent="0.2">
      <c r="A39" s="422" t="s">
        <v>387</v>
      </c>
      <c r="B39" s="115">
        <v>45987</v>
      </c>
      <c r="C39" s="114">
        <v>23188</v>
      </c>
      <c r="D39" s="114">
        <v>22799</v>
      </c>
      <c r="E39" s="114">
        <v>32935</v>
      </c>
      <c r="F39" s="114">
        <v>13052</v>
      </c>
      <c r="G39" s="114">
        <v>5228</v>
      </c>
      <c r="H39" s="114">
        <v>15986</v>
      </c>
      <c r="I39" s="115">
        <v>15027</v>
      </c>
      <c r="J39" s="114">
        <v>8563</v>
      </c>
      <c r="K39" s="114">
        <v>6464</v>
      </c>
      <c r="L39" s="423">
        <v>2890</v>
      </c>
      <c r="M39" s="424">
        <v>2596</v>
      </c>
    </row>
    <row r="40" spans="1:13" ht="11.1" customHeight="1" x14ac:dyDescent="0.2">
      <c r="A40" s="425" t="s">
        <v>388</v>
      </c>
      <c r="B40" s="115">
        <v>46763</v>
      </c>
      <c r="C40" s="114">
        <v>23581</v>
      </c>
      <c r="D40" s="114">
        <v>23182</v>
      </c>
      <c r="E40" s="114">
        <v>33606</v>
      </c>
      <c r="F40" s="114">
        <v>13157</v>
      </c>
      <c r="G40" s="114">
        <v>5768</v>
      </c>
      <c r="H40" s="114">
        <v>16173</v>
      </c>
      <c r="I40" s="115">
        <v>14975</v>
      </c>
      <c r="J40" s="114">
        <v>8376</v>
      </c>
      <c r="K40" s="114">
        <v>6599</v>
      </c>
      <c r="L40" s="423">
        <v>4623</v>
      </c>
      <c r="M40" s="424">
        <v>3974</v>
      </c>
    </row>
    <row r="41" spans="1:13" s="110" customFormat="1" ht="11.1" customHeight="1" x14ac:dyDescent="0.2">
      <c r="A41" s="422" t="s">
        <v>389</v>
      </c>
      <c r="B41" s="115">
        <v>46705</v>
      </c>
      <c r="C41" s="114">
        <v>23435</v>
      </c>
      <c r="D41" s="114">
        <v>23270</v>
      </c>
      <c r="E41" s="114">
        <v>33442</v>
      </c>
      <c r="F41" s="114">
        <v>13263</v>
      </c>
      <c r="G41" s="114">
        <v>5656</v>
      </c>
      <c r="H41" s="114">
        <v>16285</v>
      </c>
      <c r="I41" s="115">
        <v>15064</v>
      </c>
      <c r="J41" s="114">
        <v>8390</v>
      </c>
      <c r="K41" s="114">
        <v>6674</v>
      </c>
      <c r="L41" s="423">
        <v>2555</v>
      </c>
      <c r="M41" s="424">
        <v>2696</v>
      </c>
    </row>
    <row r="42" spans="1:13" ht="15" customHeight="1" x14ac:dyDescent="0.2">
      <c r="A42" s="422" t="s">
        <v>397</v>
      </c>
      <c r="B42" s="115">
        <v>46880</v>
      </c>
      <c r="C42" s="114">
        <v>23622</v>
      </c>
      <c r="D42" s="114">
        <v>23258</v>
      </c>
      <c r="E42" s="114">
        <v>33521</v>
      </c>
      <c r="F42" s="114">
        <v>13359</v>
      </c>
      <c r="G42" s="114">
        <v>5544</v>
      </c>
      <c r="H42" s="114">
        <v>16437</v>
      </c>
      <c r="I42" s="115">
        <v>14931</v>
      </c>
      <c r="J42" s="114">
        <v>8332</v>
      </c>
      <c r="K42" s="114">
        <v>6599</v>
      </c>
      <c r="L42" s="423">
        <v>3410</v>
      </c>
      <c r="M42" s="424">
        <v>3277</v>
      </c>
    </row>
    <row r="43" spans="1:13" ht="11.1" customHeight="1" x14ac:dyDescent="0.2">
      <c r="A43" s="422" t="s">
        <v>387</v>
      </c>
      <c r="B43" s="115">
        <v>47263</v>
      </c>
      <c r="C43" s="114">
        <v>23863</v>
      </c>
      <c r="D43" s="114">
        <v>23400</v>
      </c>
      <c r="E43" s="114">
        <v>33704</v>
      </c>
      <c r="F43" s="114">
        <v>13559</v>
      </c>
      <c r="G43" s="114">
        <v>5415</v>
      </c>
      <c r="H43" s="114">
        <v>16685</v>
      </c>
      <c r="I43" s="115">
        <v>15415</v>
      </c>
      <c r="J43" s="114">
        <v>8533</v>
      </c>
      <c r="K43" s="114">
        <v>6882</v>
      </c>
      <c r="L43" s="423">
        <v>3171</v>
      </c>
      <c r="M43" s="424">
        <v>2846</v>
      </c>
    </row>
    <row r="44" spans="1:13" ht="11.1" customHeight="1" x14ac:dyDescent="0.2">
      <c r="A44" s="422" t="s">
        <v>388</v>
      </c>
      <c r="B44" s="115">
        <v>48190</v>
      </c>
      <c r="C44" s="114">
        <v>24414</v>
      </c>
      <c r="D44" s="114">
        <v>23776</v>
      </c>
      <c r="E44" s="114">
        <v>34516</v>
      </c>
      <c r="F44" s="114">
        <v>13674</v>
      </c>
      <c r="G44" s="114">
        <v>5973</v>
      </c>
      <c r="H44" s="114">
        <v>16869</v>
      </c>
      <c r="I44" s="115">
        <v>15368</v>
      </c>
      <c r="J44" s="114">
        <v>8304</v>
      </c>
      <c r="K44" s="114">
        <v>7064</v>
      </c>
      <c r="L44" s="423">
        <v>5241</v>
      </c>
      <c r="M44" s="424">
        <v>4477</v>
      </c>
    </row>
    <row r="45" spans="1:13" s="110" customFormat="1" ht="11.1" customHeight="1" x14ac:dyDescent="0.2">
      <c r="A45" s="422" t="s">
        <v>389</v>
      </c>
      <c r="B45" s="115">
        <v>48185</v>
      </c>
      <c r="C45" s="114">
        <v>24309</v>
      </c>
      <c r="D45" s="114">
        <v>23876</v>
      </c>
      <c r="E45" s="114">
        <v>34406</v>
      </c>
      <c r="F45" s="114">
        <v>13779</v>
      </c>
      <c r="G45" s="114">
        <v>5869</v>
      </c>
      <c r="H45" s="114">
        <v>17003</v>
      </c>
      <c r="I45" s="115">
        <v>15229</v>
      </c>
      <c r="J45" s="114">
        <v>8284</v>
      </c>
      <c r="K45" s="114">
        <v>6945</v>
      </c>
      <c r="L45" s="423">
        <v>2961</v>
      </c>
      <c r="M45" s="424">
        <v>3067</v>
      </c>
    </row>
    <row r="46" spans="1:13" ht="15" customHeight="1" x14ac:dyDescent="0.2">
      <c r="A46" s="422" t="s">
        <v>398</v>
      </c>
      <c r="B46" s="115">
        <v>48224</v>
      </c>
      <c r="C46" s="114">
        <v>24357</v>
      </c>
      <c r="D46" s="114">
        <v>23867</v>
      </c>
      <c r="E46" s="114">
        <v>34424</v>
      </c>
      <c r="F46" s="114">
        <v>13800</v>
      </c>
      <c r="G46" s="114">
        <v>5736</v>
      </c>
      <c r="H46" s="114">
        <v>17080</v>
      </c>
      <c r="I46" s="115">
        <v>15113</v>
      </c>
      <c r="J46" s="114">
        <v>8198</v>
      </c>
      <c r="K46" s="114">
        <v>6915</v>
      </c>
      <c r="L46" s="423">
        <v>3788</v>
      </c>
      <c r="M46" s="424">
        <v>3882</v>
      </c>
    </row>
    <row r="47" spans="1:13" ht="11.1" customHeight="1" x14ac:dyDescent="0.2">
      <c r="A47" s="422" t="s">
        <v>387</v>
      </c>
      <c r="B47" s="115">
        <v>48307</v>
      </c>
      <c r="C47" s="114">
        <v>24410</v>
      </c>
      <c r="D47" s="114">
        <v>23897</v>
      </c>
      <c r="E47" s="114">
        <v>34365</v>
      </c>
      <c r="F47" s="114">
        <v>13942</v>
      </c>
      <c r="G47" s="114">
        <v>5577</v>
      </c>
      <c r="H47" s="114">
        <v>17229</v>
      </c>
      <c r="I47" s="115">
        <v>15438</v>
      </c>
      <c r="J47" s="114">
        <v>8354</v>
      </c>
      <c r="K47" s="114">
        <v>7084</v>
      </c>
      <c r="L47" s="423">
        <v>2878</v>
      </c>
      <c r="M47" s="424">
        <v>2747</v>
      </c>
    </row>
    <row r="48" spans="1:13" ht="11.1" customHeight="1" x14ac:dyDescent="0.2">
      <c r="A48" s="422" t="s">
        <v>388</v>
      </c>
      <c r="B48" s="115">
        <v>48966</v>
      </c>
      <c r="C48" s="114">
        <v>24792</v>
      </c>
      <c r="D48" s="114">
        <v>24174</v>
      </c>
      <c r="E48" s="114">
        <v>34839</v>
      </c>
      <c r="F48" s="114">
        <v>14127</v>
      </c>
      <c r="G48" s="114">
        <v>5974</v>
      </c>
      <c r="H48" s="114">
        <v>17366</v>
      </c>
      <c r="I48" s="115">
        <v>15389</v>
      </c>
      <c r="J48" s="114">
        <v>8129</v>
      </c>
      <c r="K48" s="114">
        <v>7260</v>
      </c>
      <c r="L48" s="423">
        <v>4735</v>
      </c>
      <c r="M48" s="424">
        <v>4253</v>
      </c>
    </row>
    <row r="49" spans="1:17" s="110" customFormat="1" ht="11.1" customHeight="1" x14ac:dyDescent="0.2">
      <c r="A49" s="422" t="s">
        <v>389</v>
      </c>
      <c r="B49" s="115">
        <v>48795</v>
      </c>
      <c r="C49" s="114">
        <v>24570</v>
      </c>
      <c r="D49" s="114">
        <v>24225</v>
      </c>
      <c r="E49" s="114">
        <v>34580</v>
      </c>
      <c r="F49" s="114">
        <v>14215</v>
      </c>
      <c r="G49" s="114">
        <v>5790</v>
      </c>
      <c r="H49" s="114">
        <v>17459</v>
      </c>
      <c r="I49" s="115">
        <v>15307</v>
      </c>
      <c r="J49" s="114">
        <v>8076</v>
      </c>
      <c r="K49" s="114">
        <v>7231</v>
      </c>
      <c r="L49" s="423">
        <v>2871</v>
      </c>
      <c r="M49" s="424">
        <v>3149</v>
      </c>
    </row>
    <row r="50" spans="1:17" ht="15" customHeight="1" x14ac:dyDescent="0.2">
      <c r="A50" s="422" t="s">
        <v>399</v>
      </c>
      <c r="B50" s="143">
        <v>48650</v>
      </c>
      <c r="C50" s="144">
        <v>24437</v>
      </c>
      <c r="D50" s="144">
        <v>24213</v>
      </c>
      <c r="E50" s="144">
        <v>34323</v>
      </c>
      <c r="F50" s="144">
        <v>14327</v>
      </c>
      <c r="G50" s="144">
        <v>5579</v>
      </c>
      <c r="H50" s="144">
        <v>17477</v>
      </c>
      <c r="I50" s="143">
        <v>14953</v>
      </c>
      <c r="J50" s="144">
        <v>7933</v>
      </c>
      <c r="K50" s="144">
        <v>7020</v>
      </c>
      <c r="L50" s="426">
        <v>3647</v>
      </c>
      <c r="M50" s="427">
        <v>3837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0.8833775713337757</v>
      </c>
      <c r="C6" s="480">
        <f>'Tabelle 3.3'!J11</f>
        <v>-1.0586911930126381</v>
      </c>
      <c r="D6" s="481">
        <f t="shared" ref="D6:E9" si="0">IF(OR(AND(B6&gt;=-50,B6&lt;=50),ISNUMBER(B6)=FALSE),B6,"")</f>
        <v>0.8833775713337757</v>
      </c>
      <c r="E6" s="481">
        <f t="shared" si="0"/>
        <v>-1.0586911930126381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0.8833775713337757</v>
      </c>
      <c r="C14" s="480">
        <f>'Tabelle 3.3'!J11</f>
        <v>-1.0586911930126381</v>
      </c>
      <c r="D14" s="481">
        <f>IF(OR(AND(B14&gt;=-50,B14&lt;=50),ISNUMBER(B14)=FALSE),B14,"")</f>
        <v>0.8833775713337757</v>
      </c>
      <c r="E14" s="481">
        <f>IF(OR(AND(C14&gt;=-50,C14&lt;=50),ISNUMBER(C14)=FALSE),C14,"")</f>
        <v>-1.0586911930126381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2.4844720496894408</v>
      </c>
      <c r="C15" s="480">
        <f>'Tabelle 3.3'!J12</f>
        <v>5.8139534883720927</v>
      </c>
      <c r="D15" s="481">
        <f t="shared" ref="D15:E45" si="3">IF(OR(AND(B15&gt;=-50,B15&lt;=50),ISNUMBER(B15)=FALSE),B15,"")</f>
        <v>2.4844720496894408</v>
      </c>
      <c r="E15" s="481">
        <f t="shared" si="3"/>
        <v>5.8139534883720927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4.5064377682403434</v>
      </c>
      <c r="C16" s="480">
        <f>'Tabelle 3.3'!J13</f>
        <v>-1.0810810810810811</v>
      </c>
      <c r="D16" s="481">
        <f t="shared" si="3"/>
        <v>4.5064377682403434</v>
      </c>
      <c r="E16" s="481">
        <f t="shared" si="3"/>
        <v>-1.0810810810810811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-0.54520672421626537</v>
      </c>
      <c r="C17" s="480">
        <f>'Tabelle 3.3'!J14</f>
        <v>-2.862882973380211</v>
      </c>
      <c r="D17" s="481">
        <f t="shared" si="3"/>
        <v>-0.54520672421626537</v>
      </c>
      <c r="E17" s="481">
        <f t="shared" si="3"/>
        <v>-2.862882973380211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1.476976542137272</v>
      </c>
      <c r="C18" s="480">
        <f>'Tabelle 3.3'!J15</f>
        <v>5.5057618437900127</v>
      </c>
      <c r="D18" s="481">
        <f t="shared" si="3"/>
        <v>1.476976542137272</v>
      </c>
      <c r="E18" s="481">
        <f t="shared" si="3"/>
        <v>5.5057618437900127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-0.85941644562334218</v>
      </c>
      <c r="C19" s="480">
        <f>'Tabelle 3.3'!J16</f>
        <v>-9.615384615384615</v>
      </c>
      <c r="D19" s="481">
        <f t="shared" si="3"/>
        <v>-0.85941644562334218</v>
      </c>
      <c r="E19" s="481">
        <f t="shared" si="3"/>
        <v>-9.615384615384615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-1.6903313049357673</v>
      </c>
      <c r="C20" s="480">
        <f>'Tabelle 3.3'!J17</f>
        <v>-3.6496350364963503</v>
      </c>
      <c r="D20" s="481">
        <f t="shared" si="3"/>
        <v>-1.6903313049357673</v>
      </c>
      <c r="E20" s="481">
        <f t="shared" si="3"/>
        <v>-3.6496350364963503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4.4581841848356651</v>
      </c>
      <c r="C21" s="480">
        <f>'Tabelle 3.3'!J18</f>
        <v>7.5</v>
      </c>
      <c r="D21" s="481">
        <f t="shared" si="3"/>
        <v>4.4581841848356651</v>
      </c>
      <c r="E21" s="481">
        <f t="shared" si="3"/>
        <v>7.5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1.6260162601626016</v>
      </c>
      <c r="C22" s="480">
        <f>'Tabelle 3.3'!J19</f>
        <v>0</v>
      </c>
      <c r="D22" s="481">
        <f t="shared" si="3"/>
        <v>1.6260162601626016</v>
      </c>
      <c r="E22" s="481">
        <f t="shared" si="3"/>
        <v>0</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0.21676300578034682</v>
      </c>
      <c r="C23" s="480">
        <f>'Tabelle 3.3'!J20</f>
        <v>0.70588235294117652</v>
      </c>
      <c r="D23" s="481">
        <f t="shared" si="3"/>
        <v>0.21676300578034682</v>
      </c>
      <c r="E23" s="481">
        <f t="shared" si="3"/>
        <v>0.70588235294117652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3.1963470319634704</v>
      </c>
      <c r="C24" s="480">
        <f>'Tabelle 3.3'!J21</f>
        <v>-9.318063508589276</v>
      </c>
      <c r="D24" s="481">
        <f t="shared" si="3"/>
        <v>3.1963470319634704</v>
      </c>
      <c r="E24" s="481">
        <f t="shared" si="3"/>
        <v>-9.318063508589276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9.1703056768558948</v>
      </c>
      <c r="C25" s="480">
        <f>'Tabelle 3.3'!J22</f>
        <v>-10.76923076923077</v>
      </c>
      <c r="D25" s="481">
        <f t="shared" si="3"/>
        <v>9.1703056768558948</v>
      </c>
      <c r="E25" s="481">
        <f t="shared" si="3"/>
        <v>-10.76923076923077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-0.56022408963585435</v>
      </c>
      <c r="C26" s="480">
        <f>'Tabelle 3.3'!J23</f>
        <v>-5.9259259259259256</v>
      </c>
      <c r="D26" s="481">
        <f t="shared" si="3"/>
        <v>-0.56022408963585435</v>
      </c>
      <c r="E26" s="481">
        <f t="shared" si="3"/>
        <v>-5.9259259259259256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0.18148820326678766</v>
      </c>
      <c r="C27" s="480">
        <f>'Tabelle 3.3'!J24</f>
        <v>-0.38759689922480622</v>
      </c>
      <c r="D27" s="481">
        <f t="shared" si="3"/>
        <v>0.18148820326678766</v>
      </c>
      <c r="E27" s="481">
        <f t="shared" si="3"/>
        <v>-0.38759689922480622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-8.0771979985704068</v>
      </c>
      <c r="C28" s="480">
        <f>'Tabelle 3.3'!J25</f>
        <v>2.2620169651272386</v>
      </c>
      <c r="D28" s="481">
        <f t="shared" si="3"/>
        <v>-8.0771979985704068</v>
      </c>
      <c r="E28" s="481">
        <f t="shared" si="3"/>
        <v>2.2620169651272386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-18.926553672316384</v>
      </c>
      <c r="C29" s="480">
        <f>'Tabelle 3.3'!J26</f>
        <v>-6.4516129032258061</v>
      </c>
      <c r="D29" s="481">
        <f t="shared" si="3"/>
        <v>-18.926553672316384</v>
      </c>
      <c r="E29" s="481">
        <f t="shared" si="3"/>
        <v>-6.4516129032258061</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2.6127612761276127</v>
      </c>
      <c r="C30" s="480">
        <f>'Tabelle 3.3'!J27</f>
        <v>4.7422680412371134</v>
      </c>
      <c r="D30" s="481">
        <f t="shared" si="3"/>
        <v>2.6127612761276127</v>
      </c>
      <c r="E30" s="481">
        <f t="shared" si="3"/>
        <v>4.7422680412371134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6.7521944632005407E-2</v>
      </c>
      <c r="C31" s="480">
        <f>'Tabelle 3.3'!J28</f>
        <v>-2.4038461538461537</v>
      </c>
      <c r="D31" s="481">
        <f t="shared" si="3"/>
        <v>6.7521944632005407E-2</v>
      </c>
      <c r="E31" s="481">
        <f t="shared" si="3"/>
        <v>-2.4038461538461537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2.3117076808351977</v>
      </c>
      <c r="C32" s="480">
        <f>'Tabelle 3.3'!J29</f>
        <v>-0.46641791044776121</v>
      </c>
      <c r="D32" s="481">
        <f t="shared" si="3"/>
        <v>2.3117076808351977</v>
      </c>
      <c r="E32" s="481">
        <f t="shared" si="3"/>
        <v>-0.46641791044776121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3.3573141486810552</v>
      </c>
      <c r="C33" s="480">
        <f>'Tabelle 3.3'!J30</f>
        <v>3.459119496855346</v>
      </c>
      <c r="D33" s="481">
        <f t="shared" si="3"/>
        <v>3.3573141486810552</v>
      </c>
      <c r="E33" s="481">
        <f t="shared" si="3"/>
        <v>3.459119496855346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-2.4087591240875912</v>
      </c>
      <c r="C34" s="480">
        <f>'Tabelle 3.3'!J31</f>
        <v>-2.3551877784850412</v>
      </c>
      <c r="D34" s="481">
        <f t="shared" si="3"/>
        <v>-2.4087591240875912</v>
      </c>
      <c r="E34" s="481">
        <f t="shared" si="3"/>
        <v>-2.3551877784850412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2.4844720496894408</v>
      </c>
      <c r="C37" s="480">
        <f>'Tabelle 3.3'!J34</f>
        <v>5.8139534883720927</v>
      </c>
      <c r="D37" s="481">
        <f t="shared" si="3"/>
        <v>2.4844720496894408</v>
      </c>
      <c r="E37" s="481">
        <f t="shared" si="3"/>
        <v>5.8139534883720927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0.51358614511794565</v>
      </c>
      <c r="C38" s="480">
        <f>'Tabelle 3.3'!J35</f>
        <v>0.32299741602067183</v>
      </c>
      <c r="D38" s="481">
        <f t="shared" si="3"/>
        <v>0.51358614511794565</v>
      </c>
      <c r="E38" s="481">
        <f t="shared" si="3"/>
        <v>0.32299741602067183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1.0728997030366894</v>
      </c>
      <c r="C39" s="480">
        <f>'Tabelle 3.3'!J36</f>
        <v>-1.5196285352469396</v>
      </c>
      <c r="D39" s="481">
        <f t="shared" si="3"/>
        <v>1.0728997030366894</v>
      </c>
      <c r="E39" s="481">
        <f t="shared" si="3"/>
        <v>-1.5196285352469396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1.0728997030366894</v>
      </c>
      <c r="C45" s="480">
        <f>'Tabelle 3.3'!J36</f>
        <v>-1.5196285352469396</v>
      </c>
      <c r="D45" s="481">
        <f t="shared" si="3"/>
        <v>1.0728997030366894</v>
      </c>
      <c r="E45" s="481">
        <f t="shared" si="3"/>
        <v>-1.5196285352469396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42855</v>
      </c>
      <c r="C51" s="487">
        <v>8306</v>
      </c>
      <c r="D51" s="487">
        <v>5880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43234</v>
      </c>
      <c r="C52" s="487">
        <v>8515</v>
      </c>
      <c r="D52" s="487">
        <v>6027</v>
      </c>
      <c r="E52" s="488">
        <f t="shared" ref="E52:G70" si="11">IF($A$51=37802,IF(COUNTBLANK(B$51:B$70)&gt;0,#N/A,B52/B$51*100),IF(COUNTBLANK(B$51:B$75)&gt;0,#N/A,B52/B$51*100))</f>
        <v>100.88437755221094</v>
      </c>
      <c r="F52" s="488">
        <f t="shared" si="11"/>
        <v>102.51625331085963</v>
      </c>
      <c r="G52" s="488">
        <f t="shared" si="11"/>
        <v>102.49999999999999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43818</v>
      </c>
      <c r="C53" s="487">
        <v>8463</v>
      </c>
      <c r="D53" s="487">
        <v>6238</v>
      </c>
      <c r="E53" s="488">
        <f t="shared" si="11"/>
        <v>102.24711235561779</v>
      </c>
      <c r="F53" s="488">
        <f t="shared" si="11"/>
        <v>101.89019985552612</v>
      </c>
      <c r="G53" s="488">
        <f t="shared" si="11"/>
        <v>106.08843537414967</v>
      </c>
      <c r="H53" s="489">
        <f>IF(ISERROR(L53)=TRUE,IF(MONTH(A53)=MONTH(MAX(A$51:A$75)),A53,""),"")</f>
        <v>41883</v>
      </c>
      <c r="I53" s="488">
        <f t="shared" si="12"/>
        <v>102.24711235561779</v>
      </c>
      <c r="J53" s="488">
        <f t="shared" si="10"/>
        <v>101.89019985552612</v>
      </c>
      <c r="K53" s="488">
        <f t="shared" si="10"/>
        <v>106.08843537414967</v>
      </c>
      <c r="L53" s="488" t="e">
        <f t="shared" si="13"/>
        <v>#N/A</v>
      </c>
    </row>
    <row r="54" spans="1:14" ht="15" customHeight="1" x14ac:dyDescent="0.2">
      <c r="A54" s="490" t="s">
        <v>462</v>
      </c>
      <c r="B54" s="487">
        <v>43519</v>
      </c>
      <c r="C54" s="487">
        <v>8443</v>
      </c>
      <c r="D54" s="487">
        <v>6155</v>
      </c>
      <c r="E54" s="488">
        <f t="shared" si="11"/>
        <v>101.54941080387351</v>
      </c>
      <c r="F54" s="488">
        <f t="shared" si="11"/>
        <v>101.64941006501324</v>
      </c>
      <c r="G54" s="488">
        <f t="shared" si="11"/>
        <v>104.67687074829932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43626</v>
      </c>
      <c r="C55" s="487">
        <v>8249</v>
      </c>
      <c r="D55" s="487">
        <v>6074</v>
      </c>
      <c r="E55" s="488">
        <f t="shared" si="11"/>
        <v>101.79908995449773</v>
      </c>
      <c r="F55" s="488">
        <f t="shared" si="11"/>
        <v>99.313749097038283</v>
      </c>
      <c r="G55" s="488">
        <f t="shared" si="11"/>
        <v>103.29931972789115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43831</v>
      </c>
      <c r="C56" s="487">
        <v>8497</v>
      </c>
      <c r="D56" s="487">
        <v>6254</v>
      </c>
      <c r="E56" s="488">
        <f t="shared" si="11"/>
        <v>102.27744720569363</v>
      </c>
      <c r="F56" s="488">
        <f t="shared" si="11"/>
        <v>102.29954249939803</v>
      </c>
      <c r="G56" s="488">
        <f t="shared" si="11"/>
        <v>106.36054421768708</v>
      </c>
      <c r="H56" s="489" t="str">
        <f t="shared" si="14"/>
        <v/>
      </c>
      <c r="I56" s="488" t="str">
        <f t="shared" si="12"/>
        <v/>
      </c>
      <c r="J56" s="488" t="str">
        <f t="shared" si="10"/>
        <v/>
      </c>
      <c r="K56" s="488" t="str">
        <f t="shared" si="10"/>
        <v/>
      </c>
      <c r="L56" s="488" t="e">
        <f t="shared" si="13"/>
        <v>#N/A</v>
      </c>
    </row>
    <row r="57" spans="1:14" ht="15" customHeight="1" x14ac:dyDescent="0.2">
      <c r="A57" s="490">
        <v>42248</v>
      </c>
      <c r="B57" s="487">
        <v>44462</v>
      </c>
      <c r="C57" s="487">
        <v>8432</v>
      </c>
      <c r="D57" s="487">
        <v>6471</v>
      </c>
      <c r="E57" s="488">
        <f t="shared" si="11"/>
        <v>103.74985415937464</v>
      </c>
      <c r="F57" s="488">
        <f t="shared" si="11"/>
        <v>101.51697568023114</v>
      </c>
      <c r="G57" s="488">
        <f t="shared" si="11"/>
        <v>110.05102040816325</v>
      </c>
      <c r="H57" s="489">
        <f t="shared" si="14"/>
        <v>42248</v>
      </c>
      <c r="I57" s="488">
        <f t="shared" si="12"/>
        <v>103.74985415937464</v>
      </c>
      <c r="J57" s="488">
        <f t="shared" si="10"/>
        <v>101.51697568023114</v>
      </c>
      <c r="K57" s="488">
        <f t="shared" si="10"/>
        <v>110.05102040816325</v>
      </c>
      <c r="L57" s="488" t="e">
        <f t="shared" si="13"/>
        <v>#N/A</v>
      </c>
    </row>
    <row r="58" spans="1:14" ht="15" customHeight="1" x14ac:dyDescent="0.2">
      <c r="A58" s="490" t="s">
        <v>465</v>
      </c>
      <c r="B58" s="487">
        <v>44462</v>
      </c>
      <c r="C58" s="487">
        <v>8343</v>
      </c>
      <c r="D58" s="487">
        <v>6250</v>
      </c>
      <c r="E58" s="488">
        <f t="shared" si="11"/>
        <v>103.74985415937464</v>
      </c>
      <c r="F58" s="488">
        <f t="shared" si="11"/>
        <v>100.44546111244883</v>
      </c>
      <c r="G58" s="488">
        <f t="shared" si="11"/>
        <v>106.29251700680271</v>
      </c>
      <c r="H58" s="489" t="str">
        <f t="shared" si="14"/>
        <v/>
      </c>
      <c r="I58" s="488" t="str">
        <f t="shared" si="12"/>
        <v/>
      </c>
      <c r="J58" s="488" t="str">
        <f t="shared" si="10"/>
        <v/>
      </c>
      <c r="K58" s="488" t="str">
        <f t="shared" si="10"/>
        <v/>
      </c>
      <c r="L58" s="488" t="e">
        <f t="shared" si="13"/>
        <v>#N/A</v>
      </c>
    </row>
    <row r="59" spans="1:14" ht="15" customHeight="1" x14ac:dyDescent="0.2">
      <c r="A59" s="490" t="s">
        <v>466</v>
      </c>
      <c r="B59" s="487">
        <v>44268</v>
      </c>
      <c r="C59" s="487">
        <v>8300</v>
      </c>
      <c r="D59" s="487">
        <v>6209</v>
      </c>
      <c r="E59" s="488">
        <f t="shared" si="11"/>
        <v>103.29716485824292</v>
      </c>
      <c r="F59" s="488">
        <f t="shared" si="11"/>
        <v>99.927763062846125</v>
      </c>
      <c r="G59" s="488">
        <f t="shared" si="11"/>
        <v>105.5952380952381</v>
      </c>
      <c r="H59" s="489" t="str">
        <f t="shared" si="14"/>
        <v/>
      </c>
      <c r="I59" s="488" t="str">
        <f t="shared" si="12"/>
        <v/>
      </c>
      <c r="J59" s="488" t="str">
        <f t="shared" si="10"/>
        <v/>
      </c>
      <c r="K59" s="488" t="str">
        <f t="shared" si="10"/>
        <v/>
      </c>
      <c r="L59" s="488" t="e">
        <f t="shared" si="13"/>
        <v>#N/A</v>
      </c>
    </row>
    <row r="60" spans="1:14" ht="15" customHeight="1" x14ac:dyDescent="0.2">
      <c r="A60" s="490" t="s">
        <v>467</v>
      </c>
      <c r="B60" s="487">
        <v>44454</v>
      </c>
      <c r="C60" s="487">
        <v>8507</v>
      </c>
      <c r="D60" s="487">
        <v>6331</v>
      </c>
      <c r="E60" s="488">
        <f t="shared" si="11"/>
        <v>103.73118655932797</v>
      </c>
      <c r="F60" s="488">
        <f t="shared" si="11"/>
        <v>102.41993739465447</v>
      </c>
      <c r="G60" s="488">
        <f t="shared" si="11"/>
        <v>107.67006802721089</v>
      </c>
      <c r="H60" s="489" t="str">
        <f t="shared" si="14"/>
        <v/>
      </c>
      <c r="I60" s="488" t="str">
        <f t="shared" si="12"/>
        <v/>
      </c>
      <c r="J60" s="488" t="str">
        <f t="shared" si="10"/>
        <v/>
      </c>
      <c r="K60" s="488" t="str">
        <f t="shared" si="10"/>
        <v/>
      </c>
      <c r="L60" s="488" t="e">
        <f t="shared" si="13"/>
        <v>#N/A</v>
      </c>
    </row>
    <row r="61" spans="1:14" ht="15" customHeight="1" x14ac:dyDescent="0.2">
      <c r="A61" s="490">
        <v>42614</v>
      </c>
      <c r="B61" s="487">
        <v>45373</v>
      </c>
      <c r="C61" s="487">
        <v>8418</v>
      </c>
      <c r="D61" s="487">
        <v>6571</v>
      </c>
      <c r="E61" s="488">
        <f t="shared" si="11"/>
        <v>105.87562711468908</v>
      </c>
      <c r="F61" s="488">
        <f t="shared" si="11"/>
        <v>101.34842282687214</v>
      </c>
      <c r="G61" s="488">
        <f t="shared" si="11"/>
        <v>111.75170068027211</v>
      </c>
      <c r="H61" s="489">
        <f t="shared" si="14"/>
        <v>42614</v>
      </c>
      <c r="I61" s="488">
        <f t="shared" si="12"/>
        <v>105.87562711468908</v>
      </c>
      <c r="J61" s="488">
        <f t="shared" si="10"/>
        <v>101.34842282687214</v>
      </c>
      <c r="K61" s="488">
        <f t="shared" si="10"/>
        <v>111.75170068027211</v>
      </c>
      <c r="L61" s="488" t="e">
        <f t="shared" si="13"/>
        <v>#N/A</v>
      </c>
    </row>
    <row r="62" spans="1:14" ht="15" customHeight="1" x14ac:dyDescent="0.2">
      <c r="A62" s="490" t="s">
        <v>468</v>
      </c>
      <c r="B62" s="487">
        <v>45325</v>
      </c>
      <c r="C62" s="487">
        <v>8498</v>
      </c>
      <c r="D62" s="487">
        <v>6476</v>
      </c>
      <c r="E62" s="488">
        <f t="shared" si="11"/>
        <v>105.76362151440905</v>
      </c>
      <c r="F62" s="488">
        <f t="shared" si="11"/>
        <v>102.31158198892368</v>
      </c>
      <c r="G62" s="488">
        <f t="shared" si="11"/>
        <v>110.1360544217687</v>
      </c>
      <c r="H62" s="489" t="str">
        <f t="shared" si="14"/>
        <v/>
      </c>
      <c r="I62" s="488" t="str">
        <f t="shared" si="12"/>
        <v/>
      </c>
      <c r="J62" s="488" t="str">
        <f t="shared" si="10"/>
        <v/>
      </c>
      <c r="K62" s="488" t="str">
        <f t="shared" si="10"/>
        <v/>
      </c>
      <c r="L62" s="488" t="e">
        <f t="shared" si="13"/>
        <v>#N/A</v>
      </c>
    </row>
    <row r="63" spans="1:14" ht="15" customHeight="1" x14ac:dyDescent="0.2">
      <c r="A63" s="490" t="s">
        <v>469</v>
      </c>
      <c r="B63" s="487">
        <v>45639</v>
      </c>
      <c r="C63" s="487">
        <v>8341</v>
      </c>
      <c r="D63" s="487">
        <v>6381</v>
      </c>
      <c r="E63" s="488">
        <f t="shared" si="11"/>
        <v>106.4963248162408</v>
      </c>
      <c r="F63" s="488">
        <f t="shared" si="11"/>
        <v>100.42138213339756</v>
      </c>
      <c r="G63" s="488">
        <f t="shared" si="11"/>
        <v>108.52040816326532</v>
      </c>
      <c r="H63" s="489" t="str">
        <f t="shared" si="14"/>
        <v/>
      </c>
      <c r="I63" s="488" t="str">
        <f t="shared" si="12"/>
        <v/>
      </c>
      <c r="J63" s="488" t="str">
        <f t="shared" si="10"/>
        <v/>
      </c>
      <c r="K63" s="488" t="str">
        <f t="shared" si="10"/>
        <v/>
      </c>
      <c r="L63" s="488" t="e">
        <f t="shared" si="13"/>
        <v>#N/A</v>
      </c>
    </row>
    <row r="64" spans="1:14" ht="15" customHeight="1" x14ac:dyDescent="0.2">
      <c r="A64" s="490" t="s">
        <v>470</v>
      </c>
      <c r="B64" s="487">
        <v>45987</v>
      </c>
      <c r="C64" s="487">
        <v>8563</v>
      </c>
      <c r="D64" s="487">
        <v>6464</v>
      </c>
      <c r="E64" s="488">
        <f t="shared" si="11"/>
        <v>107.30836541827091</v>
      </c>
      <c r="F64" s="488">
        <f t="shared" si="11"/>
        <v>103.09414880809054</v>
      </c>
      <c r="G64" s="488">
        <f t="shared" si="11"/>
        <v>109.93197278911563</v>
      </c>
      <c r="H64" s="489" t="str">
        <f t="shared" si="14"/>
        <v/>
      </c>
      <c r="I64" s="488" t="str">
        <f t="shared" si="12"/>
        <v/>
      </c>
      <c r="J64" s="488" t="str">
        <f t="shared" si="10"/>
        <v/>
      </c>
      <c r="K64" s="488" t="str">
        <f t="shared" si="10"/>
        <v/>
      </c>
      <c r="L64" s="488" t="e">
        <f t="shared" si="13"/>
        <v>#N/A</v>
      </c>
    </row>
    <row r="65" spans="1:12" ht="15" customHeight="1" x14ac:dyDescent="0.2">
      <c r="A65" s="490">
        <v>42979</v>
      </c>
      <c r="B65" s="487">
        <v>46763</v>
      </c>
      <c r="C65" s="487">
        <v>8376</v>
      </c>
      <c r="D65" s="487">
        <v>6599</v>
      </c>
      <c r="E65" s="488">
        <f t="shared" si="11"/>
        <v>109.11912262279782</v>
      </c>
      <c r="F65" s="488">
        <f t="shared" si="11"/>
        <v>100.84276426679509</v>
      </c>
      <c r="G65" s="488">
        <f t="shared" si="11"/>
        <v>112.22789115646259</v>
      </c>
      <c r="H65" s="489">
        <f t="shared" si="14"/>
        <v>42979</v>
      </c>
      <c r="I65" s="488">
        <f t="shared" si="12"/>
        <v>109.11912262279782</v>
      </c>
      <c r="J65" s="488">
        <f t="shared" si="10"/>
        <v>100.84276426679509</v>
      </c>
      <c r="K65" s="488">
        <f t="shared" si="10"/>
        <v>112.22789115646259</v>
      </c>
      <c r="L65" s="488" t="e">
        <f t="shared" si="13"/>
        <v>#N/A</v>
      </c>
    </row>
    <row r="66" spans="1:12" ht="15" customHeight="1" x14ac:dyDescent="0.2">
      <c r="A66" s="490" t="s">
        <v>471</v>
      </c>
      <c r="B66" s="487">
        <v>46705</v>
      </c>
      <c r="C66" s="487">
        <v>8390</v>
      </c>
      <c r="D66" s="487">
        <v>6674</v>
      </c>
      <c r="E66" s="488">
        <f t="shared" si="11"/>
        <v>108.98378252245946</v>
      </c>
      <c r="F66" s="488">
        <f t="shared" si="11"/>
        <v>101.0113171201541</v>
      </c>
      <c r="G66" s="488">
        <f t="shared" si="11"/>
        <v>113.50340136054422</v>
      </c>
      <c r="H66" s="489" t="str">
        <f t="shared" si="14"/>
        <v/>
      </c>
      <c r="I66" s="488" t="str">
        <f t="shared" si="12"/>
        <v/>
      </c>
      <c r="J66" s="488" t="str">
        <f t="shared" si="10"/>
        <v/>
      </c>
      <c r="K66" s="488" t="str">
        <f t="shared" si="10"/>
        <v/>
      </c>
      <c r="L66" s="488" t="e">
        <f t="shared" si="13"/>
        <v>#N/A</v>
      </c>
    </row>
    <row r="67" spans="1:12" ht="15" customHeight="1" x14ac:dyDescent="0.2">
      <c r="A67" s="490" t="s">
        <v>472</v>
      </c>
      <c r="B67" s="487">
        <v>46880</v>
      </c>
      <c r="C67" s="487">
        <v>8332</v>
      </c>
      <c r="D67" s="487">
        <v>6599</v>
      </c>
      <c r="E67" s="488">
        <f t="shared" si="11"/>
        <v>109.39213627348035</v>
      </c>
      <c r="F67" s="488">
        <f t="shared" si="11"/>
        <v>100.31302672766675</v>
      </c>
      <c r="G67" s="488">
        <f t="shared" si="11"/>
        <v>112.22789115646259</v>
      </c>
      <c r="H67" s="489" t="str">
        <f t="shared" si="14"/>
        <v/>
      </c>
      <c r="I67" s="488" t="str">
        <f t="shared" si="12"/>
        <v/>
      </c>
      <c r="J67" s="488" t="str">
        <f t="shared" si="12"/>
        <v/>
      </c>
      <c r="K67" s="488" t="str">
        <f t="shared" si="12"/>
        <v/>
      </c>
      <c r="L67" s="488" t="e">
        <f t="shared" si="13"/>
        <v>#N/A</v>
      </c>
    </row>
    <row r="68" spans="1:12" ht="15" customHeight="1" x14ac:dyDescent="0.2">
      <c r="A68" s="490" t="s">
        <v>473</v>
      </c>
      <c r="B68" s="487">
        <v>47263</v>
      </c>
      <c r="C68" s="487">
        <v>8533</v>
      </c>
      <c r="D68" s="487">
        <v>6882</v>
      </c>
      <c r="E68" s="488">
        <f t="shared" si="11"/>
        <v>110.28584762571462</v>
      </c>
      <c r="F68" s="488">
        <f t="shared" si="11"/>
        <v>102.73296412232122</v>
      </c>
      <c r="G68" s="488">
        <f t="shared" si="11"/>
        <v>117.0408163265306</v>
      </c>
      <c r="H68" s="489" t="str">
        <f t="shared" si="14"/>
        <v/>
      </c>
      <c r="I68" s="488" t="str">
        <f t="shared" si="12"/>
        <v/>
      </c>
      <c r="J68" s="488" t="str">
        <f t="shared" si="12"/>
        <v/>
      </c>
      <c r="K68" s="488" t="str">
        <f t="shared" si="12"/>
        <v/>
      </c>
      <c r="L68" s="488" t="e">
        <f t="shared" si="13"/>
        <v>#N/A</v>
      </c>
    </row>
    <row r="69" spans="1:12" ht="15" customHeight="1" x14ac:dyDescent="0.2">
      <c r="A69" s="490">
        <v>43344</v>
      </c>
      <c r="B69" s="487">
        <v>48190</v>
      </c>
      <c r="C69" s="487">
        <v>8304</v>
      </c>
      <c r="D69" s="487">
        <v>7064</v>
      </c>
      <c r="E69" s="488">
        <f t="shared" si="11"/>
        <v>112.44895578112239</v>
      </c>
      <c r="F69" s="488">
        <f t="shared" si="11"/>
        <v>99.975921020948704</v>
      </c>
      <c r="G69" s="488">
        <f t="shared" si="11"/>
        <v>120.1360544217687</v>
      </c>
      <c r="H69" s="489">
        <f t="shared" si="14"/>
        <v>43344</v>
      </c>
      <c r="I69" s="488">
        <f t="shared" si="12"/>
        <v>112.44895578112239</v>
      </c>
      <c r="J69" s="488">
        <f t="shared" si="12"/>
        <v>99.975921020948704</v>
      </c>
      <c r="K69" s="488">
        <f t="shared" si="12"/>
        <v>120.1360544217687</v>
      </c>
      <c r="L69" s="488" t="e">
        <f t="shared" si="13"/>
        <v>#N/A</v>
      </c>
    </row>
    <row r="70" spans="1:12" ht="15" customHeight="1" x14ac:dyDescent="0.2">
      <c r="A70" s="490" t="s">
        <v>474</v>
      </c>
      <c r="B70" s="487">
        <v>48185</v>
      </c>
      <c r="C70" s="487">
        <v>8284</v>
      </c>
      <c r="D70" s="487">
        <v>6945</v>
      </c>
      <c r="E70" s="488">
        <f t="shared" si="11"/>
        <v>112.43728853109323</v>
      </c>
      <c r="F70" s="488">
        <f t="shared" si="11"/>
        <v>99.735131230435826</v>
      </c>
      <c r="G70" s="488">
        <f t="shared" si="11"/>
        <v>118.11224489795917</v>
      </c>
      <c r="H70" s="489" t="str">
        <f t="shared" si="14"/>
        <v/>
      </c>
      <c r="I70" s="488" t="str">
        <f t="shared" si="12"/>
        <v/>
      </c>
      <c r="J70" s="488" t="str">
        <f t="shared" si="12"/>
        <v/>
      </c>
      <c r="K70" s="488" t="str">
        <f t="shared" si="12"/>
        <v/>
      </c>
      <c r="L70" s="488" t="e">
        <f t="shared" si="13"/>
        <v>#N/A</v>
      </c>
    </row>
    <row r="71" spans="1:12" ht="15" customHeight="1" x14ac:dyDescent="0.2">
      <c r="A71" s="490" t="s">
        <v>475</v>
      </c>
      <c r="B71" s="487">
        <v>48224</v>
      </c>
      <c r="C71" s="487">
        <v>8198</v>
      </c>
      <c r="D71" s="487">
        <v>6915</v>
      </c>
      <c r="E71" s="491">
        <f t="shared" ref="E71:G75" si="15">IF($A$51=37802,IF(COUNTBLANK(B$51:B$70)&gt;0,#N/A,IF(ISBLANK(B71)=FALSE,B71/B$51*100,#N/A)),IF(COUNTBLANK(B$51:B$75)&gt;0,#N/A,B71/B$51*100))</f>
        <v>112.52829308132073</v>
      </c>
      <c r="F71" s="491">
        <f t="shared" si="15"/>
        <v>98.69973513123044</v>
      </c>
      <c r="G71" s="491">
        <f t="shared" si="15"/>
        <v>117.60204081632652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48307</v>
      </c>
      <c r="C72" s="487">
        <v>8354</v>
      </c>
      <c r="D72" s="487">
        <v>7084</v>
      </c>
      <c r="E72" s="491">
        <f t="shared" si="15"/>
        <v>112.72196943180492</v>
      </c>
      <c r="F72" s="491">
        <f t="shared" si="15"/>
        <v>100.57789549723091</v>
      </c>
      <c r="G72" s="491">
        <f t="shared" si="15"/>
        <v>120.47619047619047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48966</v>
      </c>
      <c r="C73" s="487">
        <v>8129</v>
      </c>
      <c r="D73" s="487">
        <v>7260</v>
      </c>
      <c r="E73" s="491">
        <f t="shared" si="15"/>
        <v>114.25971298564927</v>
      </c>
      <c r="F73" s="491">
        <f t="shared" si="15"/>
        <v>97.869010353960988</v>
      </c>
      <c r="G73" s="491">
        <f t="shared" si="15"/>
        <v>123.46938775510203</v>
      </c>
      <c r="H73" s="492">
        <f>IF(A$51=37802,IF(ISERROR(L73)=TRUE,IF(ISBLANK(A73)=FALSE,IF(MONTH(A73)=MONTH(MAX(A$51:A$75)),A73,""),""),""),IF(ISERROR(L73)=TRUE,IF(MONTH(A73)=MONTH(MAX(A$51:A$75)),A73,""),""))</f>
        <v>43709</v>
      </c>
      <c r="I73" s="488">
        <f t="shared" si="12"/>
        <v>114.25971298564927</v>
      </c>
      <c r="J73" s="488">
        <f t="shared" si="12"/>
        <v>97.869010353960988</v>
      </c>
      <c r="K73" s="488">
        <f t="shared" si="12"/>
        <v>123.46938775510203</v>
      </c>
      <c r="L73" s="488" t="e">
        <f t="shared" si="13"/>
        <v>#N/A</v>
      </c>
    </row>
    <row r="74" spans="1:12" ht="15" customHeight="1" x14ac:dyDescent="0.2">
      <c r="A74" s="490" t="s">
        <v>477</v>
      </c>
      <c r="B74" s="487">
        <v>48795</v>
      </c>
      <c r="C74" s="487">
        <v>8076</v>
      </c>
      <c r="D74" s="487">
        <v>7231</v>
      </c>
      <c r="E74" s="491">
        <f t="shared" si="15"/>
        <v>113.86069303465175</v>
      </c>
      <c r="F74" s="491">
        <f t="shared" si="15"/>
        <v>97.230917409101863</v>
      </c>
      <c r="G74" s="491">
        <f t="shared" si="15"/>
        <v>122.97619047619048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48650</v>
      </c>
      <c r="C75" s="493">
        <v>7933</v>
      </c>
      <c r="D75" s="493">
        <v>7020</v>
      </c>
      <c r="E75" s="491">
        <f t="shared" si="15"/>
        <v>113.52234278380587</v>
      </c>
      <c r="F75" s="491">
        <f t="shared" si="15"/>
        <v>95.509270406934746</v>
      </c>
      <c r="G75" s="491">
        <f t="shared" si="15"/>
        <v>119.38775510204083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114.25971298564927</v>
      </c>
      <c r="J77" s="488">
        <f>IF(J75&lt;&gt;"",J75,IF(J74&lt;&gt;"",J74,IF(J73&lt;&gt;"",J73,IF(J72&lt;&gt;"",J72,IF(J71&lt;&gt;"",J71,IF(J70&lt;&gt;"",J70,""))))))</f>
        <v>97.869010353960988</v>
      </c>
      <c r="K77" s="488">
        <f>IF(K75&lt;&gt;"",K75,IF(K74&lt;&gt;"",K74,IF(K73&lt;&gt;"",K73,IF(K72&lt;&gt;"",K72,IF(K71&lt;&gt;"",K71,IF(K70&lt;&gt;"",K70,""))))))</f>
        <v>123.46938775510203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+14,3%</v>
      </c>
      <c r="J79" s="488" t="str">
        <f>"GeB - ausschließlich: "&amp;IF(J77&gt;100,"+","")&amp;TEXT(J77-100,"0,0")&amp;"%"</f>
        <v>GeB - ausschließlich: -2,1%</v>
      </c>
      <c r="K79" s="488" t="str">
        <f>"GeB - im Nebenjob: "&amp;IF(K77&gt;100,"+","")&amp;TEXT(K77-100,"0,0")&amp;"%"</f>
        <v>GeB - im Nebenjob: +23,5%</v>
      </c>
    </row>
    <row r="81" spans="9:9" ht="15" customHeight="1" x14ac:dyDescent="0.2">
      <c r="I81" s="488" t="str">
        <f>IF(ISERROR(HLOOKUP(1,I$78:K$79,2,FALSE)),"",HLOOKUP(1,I$78:K$79,2,FALSE))</f>
        <v>GeB - im Nebenjob: +23,5%</v>
      </c>
    </row>
    <row r="82" spans="9:9" ht="15" customHeight="1" x14ac:dyDescent="0.2">
      <c r="I82" s="488" t="str">
        <f>IF(ISERROR(HLOOKUP(2,I$78:K$79,2,FALSE)),"",HLOOKUP(2,I$78:K$79,2,FALSE))</f>
        <v>SvB: +14,3%</v>
      </c>
    </row>
    <row r="83" spans="9:9" ht="15" customHeight="1" x14ac:dyDescent="0.2">
      <c r="I83" s="488" t="str">
        <f>IF(ISERROR(HLOOKUP(3,I$78:K$79,2,FALSE)),"",HLOOKUP(3,I$78:K$79,2,FALSE))</f>
        <v>GeB - ausschließlich: -2,1%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48650</v>
      </c>
      <c r="E12" s="114">
        <v>48795</v>
      </c>
      <c r="F12" s="114">
        <v>48966</v>
      </c>
      <c r="G12" s="114">
        <v>48307</v>
      </c>
      <c r="H12" s="114">
        <v>48224</v>
      </c>
      <c r="I12" s="115">
        <v>426</v>
      </c>
      <c r="J12" s="116">
        <v>0.8833775713337757</v>
      </c>
      <c r="N12" s="117"/>
    </row>
    <row r="13" spans="1:15" s="110" customFormat="1" ht="13.5" customHeight="1" x14ac:dyDescent="0.2">
      <c r="A13" s="118" t="s">
        <v>105</v>
      </c>
      <c r="B13" s="119" t="s">
        <v>106</v>
      </c>
      <c r="C13" s="113">
        <v>50.230215827338128</v>
      </c>
      <c r="D13" s="114">
        <v>24437</v>
      </c>
      <c r="E13" s="114">
        <v>24570</v>
      </c>
      <c r="F13" s="114">
        <v>24792</v>
      </c>
      <c r="G13" s="114">
        <v>24410</v>
      </c>
      <c r="H13" s="114">
        <v>24357</v>
      </c>
      <c r="I13" s="115">
        <v>80</v>
      </c>
      <c r="J13" s="116">
        <v>0.32844767417990722</v>
      </c>
    </row>
    <row r="14" spans="1:15" s="110" customFormat="1" ht="13.5" customHeight="1" x14ac:dyDescent="0.2">
      <c r="A14" s="120"/>
      <c r="B14" s="119" t="s">
        <v>107</v>
      </c>
      <c r="C14" s="113">
        <v>49.769784172661872</v>
      </c>
      <c r="D14" s="114">
        <v>24213</v>
      </c>
      <c r="E14" s="114">
        <v>24225</v>
      </c>
      <c r="F14" s="114">
        <v>24174</v>
      </c>
      <c r="G14" s="114">
        <v>23897</v>
      </c>
      <c r="H14" s="114">
        <v>23867</v>
      </c>
      <c r="I14" s="115">
        <v>346</v>
      </c>
      <c r="J14" s="116">
        <v>1.4497004231784472</v>
      </c>
    </row>
    <row r="15" spans="1:15" s="110" customFormat="1" ht="13.5" customHeight="1" x14ac:dyDescent="0.2">
      <c r="A15" s="118" t="s">
        <v>105</v>
      </c>
      <c r="B15" s="121" t="s">
        <v>108</v>
      </c>
      <c r="C15" s="113">
        <v>11.467625899280575</v>
      </c>
      <c r="D15" s="114">
        <v>5579</v>
      </c>
      <c r="E15" s="114">
        <v>5790</v>
      </c>
      <c r="F15" s="114">
        <v>5974</v>
      </c>
      <c r="G15" s="114">
        <v>5577</v>
      </c>
      <c r="H15" s="114">
        <v>5736</v>
      </c>
      <c r="I15" s="115">
        <v>-157</v>
      </c>
      <c r="J15" s="116">
        <v>-2.7370990237099022</v>
      </c>
    </row>
    <row r="16" spans="1:15" s="110" customFormat="1" ht="13.5" customHeight="1" x14ac:dyDescent="0.2">
      <c r="A16" s="118"/>
      <c r="B16" s="121" t="s">
        <v>109</v>
      </c>
      <c r="C16" s="113">
        <v>65.079136690647488</v>
      </c>
      <c r="D16" s="114">
        <v>31661</v>
      </c>
      <c r="E16" s="114">
        <v>31652</v>
      </c>
      <c r="F16" s="114">
        <v>31771</v>
      </c>
      <c r="G16" s="114">
        <v>31711</v>
      </c>
      <c r="H16" s="114">
        <v>31714</v>
      </c>
      <c r="I16" s="115">
        <v>-53</v>
      </c>
      <c r="J16" s="116">
        <v>-0.16711862269029451</v>
      </c>
    </row>
    <row r="17" spans="1:10" s="110" customFormat="1" ht="13.5" customHeight="1" x14ac:dyDescent="0.2">
      <c r="A17" s="118"/>
      <c r="B17" s="121" t="s">
        <v>110</v>
      </c>
      <c r="C17" s="113">
        <v>21.950668036998973</v>
      </c>
      <c r="D17" s="114">
        <v>10679</v>
      </c>
      <c r="E17" s="114">
        <v>10646</v>
      </c>
      <c r="F17" s="114">
        <v>10515</v>
      </c>
      <c r="G17" s="114">
        <v>10346</v>
      </c>
      <c r="H17" s="114">
        <v>10128</v>
      </c>
      <c r="I17" s="115">
        <v>551</v>
      </c>
      <c r="J17" s="116">
        <v>5.4403633491311219</v>
      </c>
    </row>
    <row r="18" spans="1:10" s="110" customFormat="1" ht="13.5" customHeight="1" x14ac:dyDescent="0.2">
      <c r="A18" s="120"/>
      <c r="B18" s="121" t="s">
        <v>111</v>
      </c>
      <c r="C18" s="113">
        <v>1.5025693730729701</v>
      </c>
      <c r="D18" s="114">
        <v>731</v>
      </c>
      <c r="E18" s="114">
        <v>707</v>
      </c>
      <c r="F18" s="114">
        <v>706</v>
      </c>
      <c r="G18" s="114">
        <v>673</v>
      </c>
      <c r="H18" s="114">
        <v>646</v>
      </c>
      <c r="I18" s="115">
        <v>85</v>
      </c>
      <c r="J18" s="116">
        <v>13.157894736842104</v>
      </c>
    </row>
    <row r="19" spans="1:10" s="110" customFormat="1" ht="13.5" customHeight="1" x14ac:dyDescent="0.2">
      <c r="A19" s="120"/>
      <c r="B19" s="121" t="s">
        <v>112</v>
      </c>
      <c r="C19" s="113">
        <v>0.39465570400822197</v>
      </c>
      <c r="D19" s="114">
        <v>192</v>
      </c>
      <c r="E19" s="114">
        <v>179</v>
      </c>
      <c r="F19" s="114">
        <v>191</v>
      </c>
      <c r="G19" s="114">
        <v>163</v>
      </c>
      <c r="H19" s="114">
        <v>164</v>
      </c>
      <c r="I19" s="115">
        <v>28</v>
      </c>
      <c r="J19" s="116">
        <v>17.073170731707318</v>
      </c>
    </row>
    <row r="20" spans="1:10" s="110" customFormat="1" ht="13.5" customHeight="1" x14ac:dyDescent="0.2">
      <c r="A20" s="118" t="s">
        <v>113</v>
      </c>
      <c r="B20" s="122" t="s">
        <v>114</v>
      </c>
      <c r="C20" s="113">
        <v>70.550873586844816</v>
      </c>
      <c r="D20" s="114">
        <v>34323</v>
      </c>
      <c r="E20" s="114">
        <v>34580</v>
      </c>
      <c r="F20" s="114">
        <v>34839</v>
      </c>
      <c r="G20" s="114">
        <v>34365</v>
      </c>
      <c r="H20" s="114">
        <v>34424</v>
      </c>
      <c r="I20" s="115">
        <v>-101</v>
      </c>
      <c r="J20" s="116">
        <v>-0.29339995352079945</v>
      </c>
    </row>
    <row r="21" spans="1:10" s="110" customFormat="1" ht="13.5" customHeight="1" x14ac:dyDescent="0.2">
      <c r="A21" s="120"/>
      <c r="B21" s="122" t="s">
        <v>115</v>
      </c>
      <c r="C21" s="113">
        <v>29.449126413155192</v>
      </c>
      <c r="D21" s="114">
        <v>14327</v>
      </c>
      <c r="E21" s="114">
        <v>14215</v>
      </c>
      <c r="F21" s="114">
        <v>14127</v>
      </c>
      <c r="G21" s="114">
        <v>13942</v>
      </c>
      <c r="H21" s="114">
        <v>13800</v>
      </c>
      <c r="I21" s="115">
        <v>527</v>
      </c>
      <c r="J21" s="116">
        <v>3.818840579710145</v>
      </c>
    </row>
    <row r="22" spans="1:10" s="110" customFormat="1" ht="13.5" customHeight="1" x14ac:dyDescent="0.2">
      <c r="A22" s="118" t="s">
        <v>113</v>
      </c>
      <c r="B22" s="122" t="s">
        <v>116</v>
      </c>
      <c r="C22" s="113">
        <v>82.684480986639258</v>
      </c>
      <c r="D22" s="114">
        <v>40226</v>
      </c>
      <c r="E22" s="114">
        <v>40485</v>
      </c>
      <c r="F22" s="114">
        <v>40643</v>
      </c>
      <c r="G22" s="114">
        <v>40178</v>
      </c>
      <c r="H22" s="114">
        <v>40209</v>
      </c>
      <c r="I22" s="115">
        <v>17</v>
      </c>
      <c r="J22" s="116">
        <v>4.2279091745629091E-2</v>
      </c>
    </row>
    <row r="23" spans="1:10" s="110" customFormat="1" ht="13.5" customHeight="1" x14ac:dyDescent="0.2">
      <c r="A23" s="123"/>
      <c r="B23" s="124" t="s">
        <v>117</v>
      </c>
      <c r="C23" s="125">
        <v>17.282631038026722</v>
      </c>
      <c r="D23" s="114">
        <v>8408</v>
      </c>
      <c r="E23" s="114">
        <v>8292</v>
      </c>
      <c r="F23" s="114">
        <v>8304</v>
      </c>
      <c r="G23" s="114">
        <v>8115</v>
      </c>
      <c r="H23" s="114">
        <v>7999</v>
      </c>
      <c r="I23" s="115">
        <v>409</v>
      </c>
      <c r="J23" s="116">
        <v>5.1131391423927992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14953</v>
      </c>
      <c r="E26" s="114">
        <v>15307</v>
      </c>
      <c r="F26" s="114">
        <v>15389</v>
      </c>
      <c r="G26" s="114">
        <v>15438</v>
      </c>
      <c r="H26" s="140">
        <v>15113</v>
      </c>
      <c r="I26" s="115">
        <v>-160</v>
      </c>
      <c r="J26" s="116">
        <v>-1.0586911930126381</v>
      </c>
    </row>
    <row r="27" spans="1:10" s="110" customFormat="1" ht="13.5" customHeight="1" x14ac:dyDescent="0.2">
      <c r="A27" s="118" t="s">
        <v>105</v>
      </c>
      <c r="B27" s="119" t="s">
        <v>106</v>
      </c>
      <c r="C27" s="113">
        <v>39.891660536347224</v>
      </c>
      <c r="D27" s="115">
        <v>5965</v>
      </c>
      <c r="E27" s="114">
        <v>6072</v>
      </c>
      <c r="F27" s="114">
        <v>6157</v>
      </c>
      <c r="G27" s="114">
        <v>6172</v>
      </c>
      <c r="H27" s="140">
        <v>6002</v>
      </c>
      <c r="I27" s="115">
        <v>-37</v>
      </c>
      <c r="J27" s="116">
        <v>-0.61646117960679769</v>
      </c>
    </row>
    <row r="28" spans="1:10" s="110" customFormat="1" ht="13.5" customHeight="1" x14ac:dyDescent="0.2">
      <c r="A28" s="120"/>
      <c r="B28" s="119" t="s">
        <v>107</v>
      </c>
      <c r="C28" s="113">
        <v>60.108339463652776</v>
      </c>
      <c r="D28" s="115">
        <v>8988</v>
      </c>
      <c r="E28" s="114">
        <v>9235</v>
      </c>
      <c r="F28" s="114">
        <v>9232</v>
      </c>
      <c r="G28" s="114">
        <v>9266</v>
      </c>
      <c r="H28" s="140">
        <v>9111</v>
      </c>
      <c r="I28" s="115">
        <v>-123</v>
      </c>
      <c r="J28" s="116">
        <v>-1.3500164636154099</v>
      </c>
    </row>
    <row r="29" spans="1:10" s="110" customFormat="1" ht="13.5" customHeight="1" x14ac:dyDescent="0.2">
      <c r="A29" s="118" t="s">
        <v>105</v>
      </c>
      <c r="B29" s="121" t="s">
        <v>108</v>
      </c>
      <c r="C29" s="113">
        <v>15.622283153882163</v>
      </c>
      <c r="D29" s="115">
        <v>2336</v>
      </c>
      <c r="E29" s="114">
        <v>2381</v>
      </c>
      <c r="F29" s="114">
        <v>2473</v>
      </c>
      <c r="G29" s="114">
        <v>2531</v>
      </c>
      <c r="H29" s="140">
        <v>2398</v>
      </c>
      <c r="I29" s="115">
        <v>-62</v>
      </c>
      <c r="J29" s="116">
        <v>-2.5854879065888241</v>
      </c>
    </row>
    <row r="30" spans="1:10" s="110" customFormat="1" ht="13.5" customHeight="1" x14ac:dyDescent="0.2">
      <c r="A30" s="118"/>
      <c r="B30" s="121" t="s">
        <v>109</v>
      </c>
      <c r="C30" s="113">
        <v>50.32434962883702</v>
      </c>
      <c r="D30" s="115">
        <v>7525</v>
      </c>
      <c r="E30" s="114">
        <v>7757</v>
      </c>
      <c r="F30" s="114">
        <v>7786</v>
      </c>
      <c r="G30" s="114">
        <v>7793</v>
      </c>
      <c r="H30" s="140">
        <v>7714</v>
      </c>
      <c r="I30" s="115">
        <v>-189</v>
      </c>
      <c r="J30" s="116">
        <v>-2.4500907441016335</v>
      </c>
    </row>
    <row r="31" spans="1:10" s="110" customFormat="1" ht="13.5" customHeight="1" x14ac:dyDescent="0.2">
      <c r="A31" s="118"/>
      <c r="B31" s="121" t="s">
        <v>110</v>
      </c>
      <c r="C31" s="113">
        <v>18.250518290644017</v>
      </c>
      <c r="D31" s="115">
        <v>2729</v>
      </c>
      <c r="E31" s="114">
        <v>2767</v>
      </c>
      <c r="F31" s="114">
        <v>2762</v>
      </c>
      <c r="G31" s="114">
        <v>2758</v>
      </c>
      <c r="H31" s="140">
        <v>2710</v>
      </c>
      <c r="I31" s="115">
        <v>19</v>
      </c>
      <c r="J31" s="116">
        <v>0.70110701107011075</v>
      </c>
    </row>
    <row r="32" spans="1:10" s="110" customFormat="1" ht="13.5" customHeight="1" x14ac:dyDescent="0.2">
      <c r="A32" s="120"/>
      <c r="B32" s="121" t="s">
        <v>111</v>
      </c>
      <c r="C32" s="113">
        <v>15.802848926636795</v>
      </c>
      <c r="D32" s="115">
        <v>2363</v>
      </c>
      <c r="E32" s="114">
        <v>2402</v>
      </c>
      <c r="F32" s="114">
        <v>2368</v>
      </c>
      <c r="G32" s="114">
        <v>2356</v>
      </c>
      <c r="H32" s="140">
        <v>2291</v>
      </c>
      <c r="I32" s="115">
        <v>72</v>
      </c>
      <c r="J32" s="116">
        <v>3.1427324312527283</v>
      </c>
    </row>
    <row r="33" spans="1:10" s="110" customFormat="1" ht="13.5" customHeight="1" x14ac:dyDescent="0.2">
      <c r="A33" s="120"/>
      <c r="B33" s="121" t="s">
        <v>112</v>
      </c>
      <c r="C33" s="113">
        <v>1.5114023941683943</v>
      </c>
      <c r="D33" s="115">
        <v>226</v>
      </c>
      <c r="E33" s="114">
        <v>225</v>
      </c>
      <c r="F33" s="114">
        <v>221</v>
      </c>
      <c r="G33" s="114">
        <v>192</v>
      </c>
      <c r="H33" s="140">
        <v>192</v>
      </c>
      <c r="I33" s="115">
        <v>34</v>
      </c>
      <c r="J33" s="116">
        <v>17.708333333333332</v>
      </c>
    </row>
    <row r="34" spans="1:10" s="110" customFormat="1" ht="13.5" customHeight="1" x14ac:dyDescent="0.2">
      <c r="A34" s="118" t="s">
        <v>113</v>
      </c>
      <c r="B34" s="122" t="s">
        <v>116</v>
      </c>
      <c r="C34" s="113">
        <v>85.053166588644416</v>
      </c>
      <c r="D34" s="115">
        <v>12718</v>
      </c>
      <c r="E34" s="114">
        <v>13037</v>
      </c>
      <c r="F34" s="114">
        <v>13126</v>
      </c>
      <c r="G34" s="114">
        <v>13159</v>
      </c>
      <c r="H34" s="140">
        <v>12897</v>
      </c>
      <c r="I34" s="115">
        <v>-179</v>
      </c>
      <c r="J34" s="116">
        <v>-1.3879196712413739</v>
      </c>
    </row>
    <row r="35" spans="1:10" s="110" customFormat="1" ht="13.5" customHeight="1" x14ac:dyDescent="0.2">
      <c r="A35" s="118"/>
      <c r="B35" s="119" t="s">
        <v>117</v>
      </c>
      <c r="C35" s="113">
        <v>14.799705744666623</v>
      </c>
      <c r="D35" s="115">
        <v>2213</v>
      </c>
      <c r="E35" s="114">
        <v>2248</v>
      </c>
      <c r="F35" s="114">
        <v>2241</v>
      </c>
      <c r="G35" s="114">
        <v>2255</v>
      </c>
      <c r="H35" s="140">
        <v>2202</v>
      </c>
      <c r="I35" s="115">
        <v>11</v>
      </c>
      <c r="J35" s="116">
        <v>0.49954586739327883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7933</v>
      </c>
      <c r="E37" s="114">
        <v>8076</v>
      </c>
      <c r="F37" s="114">
        <v>8129</v>
      </c>
      <c r="G37" s="114">
        <v>8354</v>
      </c>
      <c r="H37" s="140">
        <v>8198</v>
      </c>
      <c r="I37" s="115">
        <v>-265</v>
      </c>
      <c r="J37" s="116">
        <v>-3.2324957306660163</v>
      </c>
    </row>
    <row r="38" spans="1:10" s="110" customFormat="1" ht="13.5" customHeight="1" x14ac:dyDescent="0.2">
      <c r="A38" s="118" t="s">
        <v>105</v>
      </c>
      <c r="B38" s="119" t="s">
        <v>106</v>
      </c>
      <c r="C38" s="113">
        <v>33.984621202571539</v>
      </c>
      <c r="D38" s="115">
        <v>2696</v>
      </c>
      <c r="E38" s="114">
        <v>2710</v>
      </c>
      <c r="F38" s="114">
        <v>2747</v>
      </c>
      <c r="G38" s="114">
        <v>2859</v>
      </c>
      <c r="H38" s="140">
        <v>2755</v>
      </c>
      <c r="I38" s="115">
        <v>-59</v>
      </c>
      <c r="J38" s="116">
        <v>-2.1415607985480944</v>
      </c>
    </row>
    <row r="39" spans="1:10" s="110" customFormat="1" ht="13.5" customHeight="1" x14ac:dyDescent="0.2">
      <c r="A39" s="120"/>
      <c r="B39" s="119" t="s">
        <v>107</v>
      </c>
      <c r="C39" s="113">
        <v>66.015378797428468</v>
      </c>
      <c r="D39" s="115">
        <v>5237</v>
      </c>
      <c r="E39" s="114">
        <v>5366</v>
      </c>
      <c r="F39" s="114">
        <v>5382</v>
      </c>
      <c r="G39" s="114">
        <v>5495</v>
      </c>
      <c r="H39" s="140">
        <v>5443</v>
      </c>
      <c r="I39" s="115">
        <v>-206</v>
      </c>
      <c r="J39" s="116">
        <v>-3.784677567517913</v>
      </c>
    </row>
    <row r="40" spans="1:10" s="110" customFormat="1" ht="13.5" customHeight="1" x14ac:dyDescent="0.2">
      <c r="A40" s="118" t="s">
        <v>105</v>
      </c>
      <c r="B40" s="121" t="s">
        <v>108</v>
      </c>
      <c r="C40" s="113">
        <v>19.009202067313751</v>
      </c>
      <c r="D40" s="115">
        <v>1508</v>
      </c>
      <c r="E40" s="114">
        <v>1482</v>
      </c>
      <c r="F40" s="114">
        <v>1503</v>
      </c>
      <c r="G40" s="114">
        <v>1656</v>
      </c>
      <c r="H40" s="140">
        <v>1537</v>
      </c>
      <c r="I40" s="115">
        <v>-29</v>
      </c>
      <c r="J40" s="116">
        <v>-1.8867924528301887</v>
      </c>
    </row>
    <row r="41" spans="1:10" s="110" customFormat="1" ht="13.5" customHeight="1" x14ac:dyDescent="0.2">
      <c r="A41" s="118"/>
      <c r="B41" s="121" t="s">
        <v>109</v>
      </c>
      <c r="C41" s="113">
        <v>33.707298625992692</v>
      </c>
      <c r="D41" s="115">
        <v>2674</v>
      </c>
      <c r="E41" s="114">
        <v>2795</v>
      </c>
      <c r="F41" s="114">
        <v>2836</v>
      </c>
      <c r="G41" s="114">
        <v>2903</v>
      </c>
      <c r="H41" s="140">
        <v>2929</v>
      </c>
      <c r="I41" s="115">
        <v>-255</v>
      </c>
      <c r="J41" s="116">
        <v>-8.7060430180949133</v>
      </c>
    </row>
    <row r="42" spans="1:10" s="110" customFormat="1" ht="13.5" customHeight="1" x14ac:dyDescent="0.2">
      <c r="A42" s="118"/>
      <c r="B42" s="121" t="s">
        <v>110</v>
      </c>
      <c r="C42" s="113">
        <v>18.454556914156058</v>
      </c>
      <c r="D42" s="115">
        <v>1464</v>
      </c>
      <c r="E42" s="114">
        <v>1468</v>
      </c>
      <c r="F42" s="114">
        <v>1492</v>
      </c>
      <c r="G42" s="114">
        <v>1510</v>
      </c>
      <c r="H42" s="140">
        <v>1509</v>
      </c>
      <c r="I42" s="115">
        <v>-45</v>
      </c>
      <c r="J42" s="116">
        <v>-2.982107355864811</v>
      </c>
    </row>
    <row r="43" spans="1:10" s="110" customFormat="1" ht="13.5" customHeight="1" x14ac:dyDescent="0.2">
      <c r="A43" s="120"/>
      <c r="B43" s="121" t="s">
        <v>111</v>
      </c>
      <c r="C43" s="113">
        <v>28.828942392537503</v>
      </c>
      <c r="D43" s="115">
        <v>2287</v>
      </c>
      <c r="E43" s="114">
        <v>2331</v>
      </c>
      <c r="F43" s="114">
        <v>2298</v>
      </c>
      <c r="G43" s="114">
        <v>2285</v>
      </c>
      <c r="H43" s="140">
        <v>2223</v>
      </c>
      <c r="I43" s="115">
        <v>64</v>
      </c>
      <c r="J43" s="116">
        <v>2.8789923526765633</v>
      </c>
    </row>
    <row r="44" spans="1:10" s="110" customFormat="1" ht="13.5" customHeight="1" x14ac:dyDescent="0.2">
      <c r="A44" s="120"/>
      <c r="B44" s="121" t="s">
        <v>112</v>
      </c>
      <c r="C44" s="113">
        <v>2.684986764149754</v>
      </c>
      <c r="D44" s="115">
        <v>213</v>
      </c>
      <c r="E44" s="114">
        <v>211</v>
      </c>
      <c r="F44" s="114">
        <v>204</v>
      </c>
      <c r="G44" s="114">
        <v>174</v>
      </c>
      <c r="H44" s="140">
        <v>170</v>
      </c>
      <c r="I44" s="115">
        <v>43</v>
      </c>
      <c r="J44" s="116">
        <v>25.294117647058822</v>
      </c>
    </row>
    <row r="45" spans="1:10" s="110" customFormat="1" ht="13.5" customHeight="1" x14ac:dyDescent="0.2">
      <c r="A45" s="118" t="s">
        <v>113</v>
      </c>
      <c r="B45" s="122" t="s">
        <v>116</v>
      </c>
      <c r="C45" s="113">
        <v>85.831337451153416</v>
      </c>
      <c r="D45" s="115">
        <v>6809</v>
      </c>
      <c r="E45" s="114">
        <v>6931</v>
      </c>
      <c r="F45" s="114">
        <v>6979</v>
      </c>
      <c r="G45" s="114">
        <v>7149</v>
      </c>
      <c r="H45" s="140">
        <v>7014</v>
      </c>
      <c r="I45" s="115">
        <v>-205</v>
      </c>
      <c r="J45" s="116">
        <v>-2.9227259766181923</v>
      </c>
    </row>
    <row r="46" spans="1:10" s="110" customFormat="1" ht="13.5" customHeight="1" x14ac:dyDescent="0.2">
      <c r="A46" s="118"/>
      <c r="B46" s="119" t="s">
        <v>117</v>
      </c>
      <c r="C46" s="113">
        <v>13.891339972267742</v>
      </c>
      <c r="D46" s="115">
        <v>1102</v>
      </c>
      <c r="E46" s="114">
        <v>1123</v>
      </c>
      <c r="F46" s="114">
        <v>1128</v>
      </c>
      <c r="G46" s="114">
        <v>1181</v>
      </c>
      <c r="H46" s="140">
        <v>1170</v>
      </c>
      <c r="I46" s="115">
        <v>-68</v>
      </c>
      <c r="J46" s="116">
        <v>-5.8119658119658117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7020</v>
      </c>
      <c r="E48" s="114">
        <v>7231</v>
      </c>
      <c r="F48" s="114">
        <v>7260</v>
      </c>
      <c r="G48" s="114">
        <v>7084</v>
      </c>
      <c r="H48" s="140">
        <v>6915</v>
      </c>
      <c r="I48" s="115">
        <v>105</v>
      </c>
      <c r="J48" s="116">
        <v>1.5184381778741864</v>
      </c>
    </row>
    <row r="49" spans="1:12" s="110" customFormat="1" ht="13.5" customHeight="1" x14ac:dyDescent="0.2">
      <c r="A49" s="118" t="s">
        <v>105</v>
      </c>
      <c r="B49" s="119" t="s">
        <v>106</v>
      </c>
      <c r="C49" s="113">
        <v>46.566951566951566</v>
      </c>
      <c r="D49" s="115">
        <v>3269</v>
      </c>
      <c r="E49" s="114">
        <v>3362</v>
      </c>
      <c r="F49" s="114">
        <v>3410</v>
      </c>
      <c r="G49" s="114">
        <v>3313</v>
      </c>
      <c r="H49" s="140">
        <v>3247</v>
      </c>
      <c r="I49" s="115">
        <v>22</v>
      </c>
      <c r="J49" s="116">
        <v>0.67754850631352015</v>
      </c>
    </row>
    <row r="50" spans="1:12" s="110" customFormat="1" ht="13.5" customHeight="1" x14ac:dyDescent="0.2">
      <c r="A50" s="120"/>
      <c r="B50" s="119" t="s">
        <v>107</v>
      </c>
      <c r="C50" s="113">
        <v>53.433048433048434</v>
      </c>
      <c r="D50" s="115">
        <v>3751</v>
      </c>
      <c r="E50" s="114">
        <v>3869</v>
      </c>
      <c r="F50" s="114">
        <v>3850</v>
      </c>
      <c r="G50" s="114">
        <v>3771</v>
      </c>
      <c r="H50" s="140">
        <v>3668</v>
      </c>
      <c r="I50" s="115">
        <v>83</v>
      </c>
      <c r="J50" s="116">
        <v>2.2628135223555073</v>
      </c>
    </row>
    <row r="51" spans="1:12" s="110" customFormat="1" ht="13.5" customHeight="1" x14ac:dyDescent="0.2">
      <c r="A51" s="118" t="s">
        <v>105</v>
      </c>
      <c r="B51" s="121" t="s">
        <v>108</v>
      </c>
      <c r="C51" s="113">
        <v>11.794871794871796</v>
      </c>
      <c r="D51" s="115">
        <v>828</v>
      </c>
      <c r="E51" s="114">
        <v>899</v>
      </c>
      <c r="F51" s="114">
        <v>970</v>
      </c>
      <c r="G51" s="114">
        <v>875</v>
      </c>
      <c r="H51" s="140">
        <v>861</v>
      </c>
      <c r="I51" s="115">
        <v>-33</v>
      </c>
      <c r="J51" s="116">
        <v>-3.8327526132404182</v>
      </c>
    </row>
    <row r="52" spans="1:12" s="110" customFormat="1" ht="13.5" customHeight="1" x14ac:dyDescent="0.2">
      <c r="A52" s="118"/>
      <c r="B52" s="121" t="s">
        <v>109</v>
      </c>
      <c r="C52" s="113">
        <v>69.102564102564102</v>
      </c>
      <c r="D52" s="115">
        <v>4851</v>
      </c>
      <c r="E52" s="114">
        <v>4962</v>
      </c>
      <c r="F52" s="114">
        <v>4950</v>
      </c>
      <c r="G52" s="114">
        <v>4890</v>
      </c>
      <c r="H52" s="140">
        <v>4785</v>
      </c>
      <c r="I52" s="115">
        <v>66</v>
      </c>
      <c r="J52" s="116">
        <v>1.3793103448275863</v>
      </c>
    </row>
    <row r="53" spans="1:12" s="110" customFormat="1" ht="13.5" customHeight="1" x14ac:dyDescent="0.2">
      <c r="A53" s="118"/>
      <c r="B53" s="121" t="s">
        <v>110</v>
      </c>
      <c r="C53" s="113">
        <v>18.019943019943021</v>
      </c>
      <c r="D53" s="115">
        <v>1265</v>
      </c>
      <c r="E53" s="114">
        <v>1299</v>
      </c>
      <c r="F53" s="114">
        <v>1270</v>
      </c>
      <c r="G53" s="114">
        <v>1248</v>
      </c>
      <c r="H53" s="140">
        <v>1201</v>
      </c>
      <c r="I53" s="115">
        <v>64</v>
      </c>
      <c r="J53" s="116">
        <v>5.3288925895087429</v>
      </c>
    </row>
    <row r="54" spans="1:12" s="110" customFormat="1" ht="13.5" customHeight="1" x14ac:dyDescent="0.2">
      <c r="A54" s="120"/>
      <c r="B54" s="121" t="s">
        <v>111</v>
      </c>
      <c r="C54" s="113">
        <v>1.0826210826210827</v>
      </c>
      <c r="D54" s="115">
        <v>76</v>
      </c>
      <c r="E54" s="114">
        <v>71</v>
      </c>
      <c r="F54" s="114">
        <v>70</v>
      </c>
      <c r="G54" s="114">
        <v>71</v>
      </c>
      <c r="H54" s="140">
        <v>68</v>
      </c>
      <c r="I54" s="115">
        <v>8</v>
      </c>
      <c r="J54" s="116">
        <v>11.764705882352942</v>
      </c>
    </row>
    <row r="55" spans="1:12" s="110" customFormat="1" ht="13.5" customHeight="1" x14ac:dyDescent="0.2">
      <c r="A55" s="120"/>
      <c r="B55" s="121" t="s">
        <v>112</v>
      </c>
      <c r="C55" s="113">
        <v>0.18518518518518517</v>
      </c>
      <c r="D55" s="115">
        <v>13</v>
      </c>
      <c r="E55" s="114">
        <v>14</v>
      </c>
      <c r="F55" s="114">
        <v>17</v>
      </c>
      <c r="G55" s="114">
        <v>18</v>
      </c>
      <c r="H55" s="140">
        <v>22</v>
      </c>
      <c r="I55" s="115">
        <v>-9</v>
      </c>
      <c r="J55" s="116">
        <v>-40.909090909090907</v>
      </c>
    </row>
    <row r="56" spans="1:12" s="110" customFormat="1" ht="13.5" customHeight="1" x14ac:dyDescent="0.2">
      <c r="A56" s="118" t="s">
        <v>113</v>
      </c>
      <c r="B56" s="122" t="s">
        <v>116</v>
      </c>
      <c r="C56" s="113">
        <v>84.173789173789174</v>
      </c>
      <c r="D56" s="115">
        <v>5909</v>
      </c>
      <c r="E56" s="114">
        <v>6106</v>
      </c>
      <c r="F56" s="114">
        <v>6147</v>
      </c>
      <c r="G56" s="114">
        <v>6010</v>
      </c>
      <c r="H56" s="140">
        <v>5883</v>
      </c>
      <c r="I56" s="115">
        <v>26</v>
      </c>
      <c r="J56" s="116">
        <v>0.44195138534761175</v>
      </c>
    </row>
    <row r="57" spans="1:12" s="110" customFormat="1" ht="13.5" customHeight="1" x14ac:dyDescent="0.2">
      <c r="A57" s="142"/>
      <c r="B57" s="124" t="s">
        <v>117</v>
      </c>
      <c r="C57" s="125">
        <v>15.826210826210826</v>
      </c>
      <c r="D57" s="143">
        <v>1111</v>
      </c>
      <c r="E57" s="144">
        <v>1125</v>
      </c>
      <c r="F57" s="144">
        <v>1113</v>
      </c>
      <c r="G57" s="144">
        <v>1074</v>
      </c>
      <c r="H57" s="145">
        <v>1032</v>
      </c>
      <c r="I57" s="143">
        <v>79</v>
      </c>
      <c r="J57" s="146">
        <v>7.6550387596899228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48650</v>
      </c>
      <c r="E12" s="236">
        <v>48795</v>
      </c>
      <c r="F12" s="114">
        <v>48966</v>
      </c>
      <c r="G12" s="114">
        <v>48307</v>
      </c>
      <c r="H12" s="140">
        <v>48224</v>
      </c>
      <c r="I12" s="115">
        <v>426</v>
      </c>
      <c r="J12" s="116">
        <v>0.8833775713337757</v>
      </c>
    </row>
    <row r="13" spans="1:15" s="110" customFormat="1" ht="12" customHeight="1" x14ac:dyDescent="0.2">
      <c r="A13" s="118" t="s">
        <v>105</v>
      </c>
      <c r="B13" s="119" t="s">
        <v>106</v>
      </c>
      <c r="C13" s="113">
        <v>50.230215827338128</v>
      </c>
      <c r="D13" s="115">
        <v>24437</v>
      </c>
      <c r="E13" s="114">
        <v>24570</v>
      </c>
      <c r="F13" s="114">
        <v>24792</v>
      </c>
      <c r="G13" s="114">
        <v>24410</v>
      </c>
      <c r="H13" s="140">
        <v>24357</v>
      </c>
      <c r="I13" s="115">
        <v>80</v>
      </c>
      <c r="J13" s="116">
        <v>0.32844767417990722</v>
      </c>
    </row>
    <row r="14" spans="1:15" s="110" customFormat="1" ht="12" customHeight="1" x14ac:dyDescent="0.2">
      <c r="A14" s="118"/>
      <c r="B14" s="119" t="s">
        <v>107</v>
      </c>
      <c r="C14" s="113">
        <v>49.769784172661872</v>
      </c>
      <c r="D14" s="115">
        <v>24213</v>
      </c>
      <c r="E14" s="114">
        <v>24225</v>
      </c>
      <c r="F14" s="114">
        <v>24174</v>
      </c>
      <c r="G14" s="114">
        <v>23897</v>
      </c>
      <c r="H14" s="140">
        <v>23867</v>
      </c>
      <c r="I14" s="115">
        <v>346</v>
      </c>
      <c r="J14" s="116">
        <v>1.4497004231784472</v>
      </c>
    </row>
    <row r="15" spans="1:15" s="110" customFormat="1" ht="12" customHeight="1" x14ac:dyDescent="0.2">
      <c r="A15" s="118" t="s">
        <v>105</v>
      </c>
      <c r="B15" s="121" t="s">
        <v>108</v>
      </c>
      <c r="C15" s="113">
        <v>11.467625899280575</v>
      </c>
      <c r="D15" s="115">
        <v>5579</v>
      </c>
      <c r="E15" s="114">
        <v>5790</v>
      </c>
      <c r="F15" s="114">
        <v>5974</v>
      </c>
      <c r="G15" s="114">
        <v>5577</v>
      </c>
      <c r="H15" s="140">
        <v>5736</v>
      </c>
      <c r="I15" s="115">
        <v>-157</v>
      </c>
      <c r="J15" s="116">
        <v>-2.7370990237099022</v>
      </c>
    </row>
    <row r="16" spans="1:15" s="110" customFormat="1" ht="12" customHeight="1" x14ac:dyDescent="0.2">
      <c r="A16" s="118"/>
      <c r="B16" s="121" t="s">
        <v>109</v>
      </c>
      <c r="C16" s="113">
        <v>65.079136690647488</v>
      </c>
      <c r="D16" s="115">
        <v>31661</v>
      </c>
      <c r="E16" s="114">
        <v>31652</v>
      </c>
      <c r="F16" s="114">
        <v>31771</v>
      </c>
      <c r="G16" s="114">
        <v>31711</v>
      </c>
      <c r="H16" s="140">
        <v>31714</v>
      </c>
      <c r="I16" s="115">
        <v>-53</v>
      </c>
      <c r="J16" s="116">
        <v>-0.16711862269029451</v>
      </c>
    </row>
    <row r="17" spans="1:10" s="110" customFormat="1" ht="12" customHeight="1" x14ac:dyDescent="0.2">
      <c r="A17" s="118"/>
      <c r="B17" s="121" t="s">
        <v>110</v>
      </c>
      <c r="C17" s="113">
        <v>21.950668036998973</v>
      </c>
      <c r="D17" s="115">
        <v>10679</v>
      </c>
      <c r="E17" s="114">
        <v>10646</v>
      </c>
      <c r="F17" s="114">
        <v>10515</v>
      </c>
      <c r="G17" s="114">
        <v>10346</v>
      </c>
      <c r="H17" s="140">
        <v>10128</v>
      </c>
      <c r="I17" s="115">
        <v>551</v>
      </c>
      <c r="J17" s="116">
        <v>5.4403633491311219</v>
      </c>
    </row>
    <row r="18" spans="1:10" s="110" customFormat="1" ht="12" customHeight="1" x14ac:dyDescent="0.2">
      <c r="A18" s="120"/>
      <c r="B18" s="121" t="s">
        <v>111</v>
      </c>
      <c r="C18" s="113">
        <v>1.5025693730729701</v>
      </c>
      <c r="D18" s="115">
        <v>731</v>
      </c>
      <c r="E18" s="114">
        <v>707</v>
      </c>
      <c r="F18" s="114">
        <v>706</v>
      </c>
      <c r="G18" s="114">
        <v>673</v>
      </c>
      <c r="H18" s="140">
        <v>646</v>
      </c>
      <c r="I18" s="115">
        <v>85</v>
      </c>
      <c r="J18" s="116">
        <v>13.157894736842104</v>
      </c>
    </row>
    <row r="19" spans="1:10" s="110" customFormat="1" ht="12" customHeight="1" x14ac:dyDescent="0.2">
      <c r="A19" s="120"/>
      <c r="B19" s="121" t="s">
        <v>112</v>
      </c>
      <c r="C19" s="113">
        <v>0.39465570400822197</v>
      </c>
      <c r="D19" s="115">
        <v>192</v>
      </c>
      <c r="E19" s="114">
        <v>179</v>
      </c>
      <c r="F19" s="114">
        <v>191</v>
      </c>
      <c r="G19" s="114">
        <v>163</v>
      </c>
      <c r="H19" s="140">
        <v>164</v>
      </c>
      <c r="I19" s="115">
        <v>28</v>
      </c>
      <c r="J19" s="116">
        <v>17.073170731707318</v>
      </c>
    </row>
    <row r="20" spans="1:10" s="110" customFormat="1" ht="12" customHeight="1" x14ac:dyDescent="0.2">
      <c r="A20" s="118" t="s">
        <v>113</v>
      </c>
      <c r="B20" s="119" t="s">
        <v>181</v>
      </c>
      <c r="C20" s="113">
        <v>70.550873586844816</v>
      </c>
      <c r="D20" s="115">
        <v>34323</v>
      </c>
      <c r="E20" s="114">
        <v>34580</v>
      </c>
      <c r="F20" s="114">
        <v>34839</v>
      </c>
      <c r="G20" s="114">
        <v>34365</v>
      </c>
      <c r="H20" s="140">
        <v>34424</v>
      </c>
      <c r="I20" s="115">
        <v>-101</v>
      </c>
      <c r="J20" s="116">
        <v>-0.29339995352079945</v>
      </c>
    </row>
    <row r="21" spans="1:10" s="110" customFormat="1" ht="12" customHeight="1" x14ac:dyDescent="0.2">
      <c r="A21" s="118"/>
      <c r="B21" s="119" t="s">
        <v>182</v>
      </c>
      <c r="C21" s="113">
        <v>29.449126413155192</v>
      </c>
      <c r="D21" s="115">
        <v>14327</v>
      </c>
      <c r="E21" s="114">
        <v>14215</v>
      </c>
      <c r="F21" s="114">
        <v>14127</v>
      </c>
      <c r="G21" s="114">
        <v>13942</v>
      </c>
      <c r="H21" s="140">
        <v>13800</v>
      </c>
      <c r="I21" s="115">
        <v>527</v>
      </c>
      <c r="J21" s="116">
        <v>3.818840579710145</v>
      </c>
    </row>
    <row r="22" spans="1:10" s="110" customFormat="1" ht="12" customHeight="1" x14ac:dyDescent="0.2">
      <c r="A22" s="118" t="s">
        <v>113</v>
      </c>
      <c r="B22" s="119" t="s">
        <v>116</v>
      </c>
      <c r="C22" s="113">
        <v>82.684480986639258</v>
      </c>
      <c r="D22" s="115">
        <v>40226</v>
      </c>
      <c r="E22" s="114">
        <v>40485</v>
      </c>
      <c r="F22" s="114">
        <v>40643</v>
      </c>
      <c r="G22" s="114">
        <v>40178</v>
      </c>
      <c r="H22" s="140">
        <v>40209</v>
      </c>
      <c r="I22" s="115">
        <v>17</v>
      </c>
      <c r="J22" s="116">
        <v>4.2279091745629091E-2</v>
      </c>
    </row>
    <row r="23" spans="1:10" s="110" customFormat="1" ht="12" customHeight="1" x14ac:dyDescent="0.2">
      <c r="A23" s="118"/>
      <c r="B23" s="119" t="s">
        <v>117</v>
      </c>
      <c r="C23" s="113">
        <v>17.282631038026722</v>
      </c>
      <c r="D23" s="115">
        <v>8408</v>
      </c>
      <c r="E23" s="114">
        <v>8292</v>
      </c>
      <c r="F23" s="114">
        <v>8304</v>
      </c>
      <c r="G23" s="114">
        <v>8115</v>
      </c>
      <c r="H23" s="140">
        <v>7999</v>
      </c>
      <c r="I23" s="115">
        <v>409</v>
      </c>
      <c r="J23" s="116">
        <v>5.1131391423927992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69199</v>
      </c>
      <c r="E64" s="236">
        <v>69300</v>
      </c>
      <c r="F64" s="236">
        <v>69676</v>
      </c>
      <c r="G64" s="236">
        <v>68486</v>
      </c>
      <c r="H64" s="140">
        <v>68227</v>
      </c>
      <c r="I64" s="115">
        <v>972</v>
      </c>
      <c r="J64" s="116">
        <v>1.4246559280050419</v>
      </c>
    </row>
    <row r="65" spans="1:12" s="110" customFormat="1" ht="12" customHeight="1" x14ac:dyDescent="0.2">
      <c r="A65" s="118" t="s">
        <v>105</v>
      </c>
      <c r="B65" s="119" t="s">
        <v>106</v>
      </c>
      <c r="C65" s="113">
        <v>55.259469067472075</v>
      </c>
      <c r="D65" s="235">
        <v>38239</v>
      </c>
      <c r="E65" s="236">
        <v>38332</v>
      </c>
      <c r="F65" s="236">
        <v>38747</v>
      </c>
      <c r="G65" s="236">
        <v>38098</v>
      </c>
      <c r="H65" s="140">
        <v>37865</v>
      </c>
      <c r="I65" s="115">
        <v>374</v>
      </c>
      <c r="J65" s="116">
        <v>0.98771952990888678</v>
      </c>
    </row>
    <row r="66" spans="1:12" s="110" customFormat="1" ht="12" customHeight="1" x14ac:dyDescent="0.2">
      <c r="A66" s="118"/>
      <c r="B66" s="119" t="s">
        <v>107</v>
      </c>
      <c r="C66" s="113">
        <v>44.740530932527925</v>
      </c>
      <c r="D66" s="235">
        <v>30960</v>
      </c>
      <c r="E66" s="236">
        <v>30968</v>
      </c>
      <c r="F66" s="236">
        <v>30929</v>
      </c>
      <c r="G66" s="236">
        <v>30388</v>
      </c>
      <c r="H66" s="140">
        <v>30362</v>
      </c>
      <c r="I66" s="115">
        <v>598</v>
      </c>
      <c r="J66" s="116">
        <v>1.9695672221856269</v>
      </c>
    </row>
    <row r="67" spans="1:12" s="110" customFormat="1" ht="12" customHeight="1" x14ac:dyDescent="0.2">
      <c r="A67" s="118" t="s">
        <v>105</v>
      </c>
      <c r="B67" s="121" t="s">
        <v>108</v>
      </c>
      <c r="C67" s="113">
        <v>11.582537319903468</v>
      </c>
      <c r="D67" s="235">
        <v>8015</v>
      </c>
      <c r="E67" s="236">
        <v>8291</v>
      </c>
      <c r="F67" s="236">
        <v>8606</v>
      </c>
      <c r="G67" s="236">
        <v>7997</v>
      </c>
      <c r="H67" s="140">
        <v>8162</v>
      </c>
      <c r="I67" s="115">
        <v>-147</v>
      </c>
      <c r="J67" s="116">
        <v>-1.8010291595197256</v>
      </c>
    </row>
    <row r="68" spans="1:12" s="110" customFormat="1" ht="12" customHeight="1" x14ac:dyDescent="0.2">
      <c r="A68" s="118"/>
      <c r="B68" s="121" t="s">
        <v>109</v>
      </c>
      <c r="C68" s="113">
        <v>65.26828422376046</v>
      </c>
      <c r="D68" s="235">
        <v>45165</v>
      </c>
      <c r="E68" s="236">
        <v>45124</v>
      </c>
      <c r="F68" s="236">
        <v>45324</v>
      </c>
      <c r="G68" s="236">
        <v>45029</v>
      </c>
      <c r="H68" s="140">
        <v>44887</v>
      </c>
      <c r="I68" s="115">
        <v>278</v>
      </c>
      <c r="J68" s="116">
        <v>0.61933299173480072</v>
      </c>
    </row>
    <row r="69" spans="1:12" s="110" customFormat="1" ht="12" customHeight="1" x14ac:dyDescent="0.2">
      <c r="A69" s="118"/>
      <c r="B69" s="121" t="s">
        <v>110</v>
      </c>
      <c r="C69" s="113">
        <v>21.887599531785142</v>
      </c>
      <c r="D69" s="235">
        <v>15146</v>
      </c>
      <c r="E69" s="236">
        <v>15019</v>
      </c>
      <c r="F69" s="236">
        <v>14886</v>
      </c>
      <c r="G69" s="236">
        <v>14645</v>
      </c>
      <c r="H69" s="140">
        <v>14396</v>
      </c>
      <c r="I69" s="115">
        <v>750</v>
      </c>
      <c r="J69" s="116">
        <v>5.2097804945818282</v>
      </c>
    </row>
    <row r="70" spans="1:12" s="110" customFormat="1" ht="12" customHeight="1" x14ac:dyDescent="0.2">
      <c r="A70" s="120"/>
      <c r="B70" s="121" t="s">
        <v>111</v>
      </c>
      <c r="C70" s="113">
        <v>1.2615789245509328</v>
      </c>
      <c r="D70" s="235">
        <v>873</v>
      </c>
      <c r="E70" s="236">
        <v>866</v>
      </c>
      <c r="F70" s="236">
        <v>860</v>
      </c>
      <c r="G70" s="236">
        <v>815</v>
      </c>
      <c r="H70" s="140">
        <v>782</v>
      </c>
      <c r="I70" s="115">
        <v>91</v>
      </c>
      <c r="J70" s="116">
        <v>11.636828644501279</v>
      </c>
    </row>
    <row r="71" spans="1:12" s="110" customFormat="1" ht="12" customHeight="1" x14ac:dyDescent="0.2">
      <c r="A71" s="120"/>
      <c r="B71" s="121" t="s">
        <v>112</v>
      </c>
      <c r="C71" s="113">
        <v>0.35983178947672656</v>
      </c>
      <c r="D71" s="235">
        <v>249</v>
      </c>
      <c r="E71" s="236">
        <v>231</v>
      </c>
      <c r="F71" s="236">
        <v>253</v>
      </c>
      <c r="G71" s="236">
        <v>209</v>
      </c>
      <c r="H71" s="140">
        <v>201</v>
      </c>
      <c r="I71" s="115">
        <v>48</v>
      </c>
      <c r="J71" s="116">
        <v>23.880597014925375</v>
      </c>
    </row>
    <row r="72" spans="1:12" s="110" customFormat="1" ht="12" customHeight="1" x14ac:dyDescent="0.2">
      <c r="A72" s="118" t="s">
        <v>113</v>
      </c>
      <c r="B72" s="119" t="s">
        <v>181</v>
      </c>
      <c r="C72" s="113">
        <v>74.644142256390992</v>
      </c>
      <c r="D72" s="235">
        <v>51653</v>
      </c>
      <c r="E72" s="236">
        <v>51907</v>
      </c>
      <c r="F72" s="236">
        <v>52471</v>
      </c>
      <c r="G72" s="236">
        <v>51494</v>
      </c>
      <c r="H72" s="140">
        <v>51379</v>
      </c>
      <c r="I72" s="115">
        <v>274</v>
      </c>
      <c r="J72" s="116">
        <v>0.53329181182973584</v>
      </c>
    </row>
    <row r="73" spans="1:12" s="110" customFormat="1" ht="12" customHeight="1" x14ac:dyDescent="0.2">
      <c r="A73" s="118"/>
      <c r="B73" s="119" t="s">
        <v>182</v>
      </c>
      <c r="C73" s="113">
        <v>25.355857743609011</v>
      </c>
      <c r="D73" s="115">
        <v>17546</v>
      </c>
      <c r="E73" s="114">
        <v>17393</v>
      </c>
      <c r="F73" s="114">
        <v>17205</v>
      </c>
      <c r="G73" s="114">
        <v>16992</v>
      </c>
      <c r="H73" s="140">
        <v>16848</v>
      </c>
      <c r="I73" s="115">
        <v>698</v>
      </c>
      <c r="J73" s="116">
        <v>4.1429249762583096</v>
      </c>
    </row>
    <row r="74" spans="1:12" s="110" customFormat="1" ht="12" customHeight="1" x14ac:dyDescent="0.2">
      <c r="A74" s="118" t="s">
        <v>113</v>
      </c>
      <c r="B74" s="119" t="s">
        <v>116</v>
      </c>
      <c r="C74" s="113">
        <v>83.116808046359054</v>
      </c>
      <c r="D74" s="115">
        <v>57516</v>
      </c>
      <c r="E74" s="114">
        <v>57762</v>
      </c>
      <c r="F74" s="114">
        <v>58077</v>
      </c>
      <c r="G74" s="114">
        <v>57200</v>
      </c>
      <c r="H74" s="140">
        <v>57170</v>
      </c>
      <c r="I74" s="115">
        <v>346</v>
      </c>
      <c r="J74" s="116">
        <v>0.60521252405107573</v>
      </c>
    </row>
    <row r="75" spans="1:12" s="110" customFormat="1" ht="12" customHeight="1" x14ac:dyDescent="0.2">
      <c r="A75" s="142"/>
      <c r="B75" s="124" t="s">
        <v>117</v>
      </c>
      <c r="C75" s="125">
        <v>16.857180017052269</v>
      </c>
      <c r="D75" s="143">
        <v>11665</v>
      </c>
      <c r="E75" s="144">
        <v>11516</v>
      </c>
      <c r="F75" s="144">
        <v>11574</v>
      </c>
      <c r="G75" s="144">
        <v>11263</v>
      </c>
      <c r="H75" s="145">
        <v>11034</v>
      </c>
      <c r="I75" s="143">
        <v>631</v>
      </c>
      <c r="J75" s="146">
        <v>5.7186876925865509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48650</v>
      </c>
      <c r="G11" s="114">
        <v>48795</v>
      </c>
      <c r="H11" s="114">
        <v>48966</v>
      </c>
      <c r="I11" s="114">
        <v>48307</v>
      </c>
      <c r="J11" s="140">
        <v>48224</v>
      </c>
      <c r="K11" s="114">
        <v>426</v>
      </c>
      <c r="L11" s="116">
        <v>0.8833775713337757</v>
      </c>
    </row>
    <row r="12" spans="1:17" s="110" customFormat="1" ht="24.95" customHeight="1" x14ac:dyDescent="0.2">
      <c r="A12" s="604" t="s">
        <v>185</v>
      </c>
      <c r="B12" s="605"/>
      <c r="C12" s="605"/>
      <c r="D12" s="606"/>
      <c r="E12" s="113">
        <v>50.230215827338128</v>
      </c>
      <c r="F12" s="115">
        <v>24437</v>
      </c>
      <c r="G12" s="114">
        <v>24570</v>
      </c>
      <c r="H12" s="114">
        <v>24792</v>
      </c>
      <c r="I12" s="114">
        <v>24410</v>
      </c>
      <c r="J12" s="140">
        <v>24357</v>
      </c>
      <c r="K12" s="114">
        <v>80</v>
      </c>
      <c r="L12" s="116">
        <v>0.32844767417990722</v>
      </c>
    </row>
    <row r="13" spans="1:17" s="110" customFormat="1" ht="15" customHeight="1" x14ac:dyDescent="0.2">
      <c r="A13" s="120"/>
      <c r="B13" s="612" t="s">
        <v>107</v>
      </c>
      <c r="C13" s="612"/>
      <c r="E13" s="113">
        <v>49.769784172661872</v>
      </c>
      <c r="F13" s="115">
        <v>24213</v>
      </c>
      <c r="G13" s="114">
        <v>24225</v>
      </c>
      <c r="H13" s="114">
        <v>24174</v>
      </c>
      <c r="I13" s="114">
        <v>23897</v>
      </c>
      <c r="J13" s="140">
        <v>23867</v>
      </c>
      <c r="K13" s="114">
        <v>346</v>
      </c>
      <c r="L13" s="116">
        <v>1.4497004231784472</v>
      </c>
    </row>
    <row r="14" spans="1:17" s="110" customFormat="1" ht="24.95" customHeight="1" x14ac:dyDescent="0.2">
      <c r="A14" s="604" t="s">
        <v>186</v>
      </c>
      <c r="B14" s="605"/>
      <c r="C14" s="605"/>
      <c r="D14" s="606"/>
      <c r="E14" s="113">
        <v>11.467625899280575</v>
      </c>
      <c r="F14" s="115">
        <v>5579</v>
      </c>
      <c r="G14" s="114">
        <v>5790</v>
      </c>
      <c r="H14" s="114">
        <v>5974</v>
      </c>
      <c r="I14" s="114">
        <v>5577</v>
      </c>
      <c r="J14" s="140">
        <v>5736</v>
      </c>
      <c r="K14" s="114">
        <v>-157</v>
      </c>
      <c r="L14" s="116">
        <v>-2.7370990237099022</v>
      </c>
    </row>
    <row r="15" spans="1:17" s="110" customFormat="1" ht="15" customHeight="1" x14ac:dyDescent="0.2">
      <c r="A15" s="120"/>
      <c r="B15" s="119"/>
      <c r="C15" s="258" t="s">
        <v>106</v>
      </c>
      <c r="E15" s="113">
        <v>55.529664814482885</v>
      </c>
      <c r="F15" s="115">
        <v>3098</v>
      </c>
      <c r="G15" s="114">
        <v>3235</v>
      </c>
      <c r="H15" s="114">
        <v>3393</v>
      </c>
      <c r="I15" s="114">
        <v>3126</v>
      </c>
      <c r="J15" s="140">
        <v>3228</v>
      </c>
      <c r="K15" s="114">
        <v>-130</v>
      </c>
      <c r="L15" s="116">
        <v>-4.0272614622056997</v>
      </c>
    </row>
    <row r="16" spans="1:17" s="110" customFormat="1" ht="15" customHeight="1" x14ac:dyDescent="0.2">
      <c r="A16" s="120"/>
      <c r="B16" s="119"/>
      <c r="C16" s="258" t="s">
        <v>107</v>
      </c>
      <c r="E16" s="113">
        <v>44.470335185517115</v>
      </c>
      <c r="F16" s="115">
        <v>2481</v>
      </c>
      <c r="G16" s="114">
        <v>2555</v>
      </c>
      <c r="H16" s="114">
        <v>2581</v>
      </c>
      <c r="I16" s="114">
        <v>2451</v>
      </c>
      <c r="J16" s="140">
        <v>2508</v>
      </c>
      <c r="K16" s="114">
        <v>-27</v>
      </c>
      <c r="L16" s="116">
        <v>-1.0765550239234449</v>
      </c>
    </row>
    <row r="17" spans="1:12" s="110" customFormat="1" ht="15" customHeight="1" x14ac:dyDescent="0.2">
      <c r="A17" s="120"/>
      <c r="B17" s="121" t="s">
        <v>109</v>
      </c>
      <c r="C17" s="258"/>
      <c r="E17" s="113">
        <v>65.079136690647488</v>
      </c>
      <c r="F17" s="115">
        <v>31661</v>
      </c>
      <c r="G17" s="114">
        <v>31652</v>
      </c>
      <c r="H17" s="114">
        <v>31771</v>
      </c>
      <c r="I17" s="114">
        <v>31711</v>
      </c>
      <c r="J17" s="140">
        <v>31714</v>
      </c>
      <c r="K17" s="114">
        <v>-53</v>
      </c>
      <c r="L17" s="116">
        <v>-0.16711862269029451</v>
      </c>
    </row>
    <row r="18" spans="1:12" s="110" customFormat="1" ht="15" customHeight="1" x14ac:dyDescent="0.2">
      <c r="A18" s="120"/>
      <c r="B18" s="119"/>
      <c r="C18" s="258" t="s">
        <v>106</v>
      </c>
      <c r="E18" s="113">
        <v>50.601686617605253</v>
      </c>
      <c r="F18" s="115">
        <v>16021</v>
      </c>
      <c r="G18" s="114">
        <v>16020</v>
      </c>
      <c r="H18" s="114">
        <v>16162</v>
      </c>
      <c r="I18" s="114">
        <v>16120</v>
      </c>
      <c r="J18" s="140">
        <v>16086</v>
      </c>
      <c r="K18" s="114">
        <v>-65</v>
      </c>
      <c r="L18" s="116">
        <v>-0.40407808031828918</v>
      </c>
    </row>
    <row r="19" spans="1:12" s="110" customFormat="1" ht="15" customHeight="1" x14ac:dyDescent="0.2">
      <c r="A19" s="120"/>
      <c r="B19" s="119"/>
      <c r="C19" s="258" t="s">
        <v>107</v>
      </c>
      <c r="E19" s="113">
        <v>49.398313382394747</v>
      </c>
      <c r="F19" s="115">
        <v>15640</v>
      </c>
      <c r="G19" s="114">
        <v>15632</v>
      </c>
      <c r="H19" s="114">
        <v>15609</v>
      </c>
      <c r="I19" s="114">
        <v>15591</v>
      </c>
      <c r="J19" s="140">
        <v>15628</v>
      </c>
      <c r="K19" s="114">
        <v>12</v>
      </c>
      <c r="L19" s="116">
        <v>7.678525723061172E-2</v>
      </c>
    </row>
    <row r="20" spans="1:12" s="110" customFormat="1" ht="15" customHeight="1" x14ac:dyDescent="0.2">
      <c r="A20" s="120"/>
      <c r="B20" s="121" t="s">
        <v>110</v>
      </c>
      <c r="C20" s="258"/>
      <c r="E20" s="113">
        <v>21.950668036998973</v>
      </c>
      <c r="F20" s="115">
        <v>10679</v>
      </c>
      <c r="G20" s="114">
        <v>10646</v>
      </c>
      <c r="H20" s="114">
        <v>10515</v>
      </c>
      <c r="I20" s="114">
        <v>10346</v>
      </c>
      <c r="J20" s="140">
        <v>10128</v>
      </c>
      <c r="K20" s="114">
        <v>551</v>
      </c>
      <c r="L20" s="116">
        <v>5.4403633491311219</v>
      </c>
    </row>
    <row r="21" spans="1:12" s="110" customFormat="1" ht="15" customHeight="1" x14ac:dyDescent="0.2">
      <c r="A21" s="120"/>
      <c r="B21" s="119"/>
      <c r="C21" s="258" t="s">
        <v>106</v>
      </c>
      <c r="E21" s="113">
        <v>45.575428410899896</v>
      </c>
      <c r="F21" s="115">
        <v>4867</v>
      </c>
      <c r="G21" s="114">
        <v>4874</v>
      </c>
      <c r="H21" s="114">
        <v>4809</v>
      </c>
      <c r="I21" s="114">
        <v>4745</v>
      </c>
      <c r="J21" s="140">
        <v>4638</v>
      </c>
      <c r="K21" s="114">
        <v>229</v>
      </c>
      <c r="L21" s="116">
        <v>4.9374730487278997</v>
      </c>
    </row>
    <row r="22" spans="1:12" s="110" customFormat="1" ht="15" customHeight="1" x14ac:dyDescent="0.2">
      <c r="A22" s="120"/>
      <c r="B22" s="119"/>
      <c r="C22" s="258" t="s">
        <v>107</v>
      </c>
      <c r="E22" s="113">
        <v>54.424571589100104</v>
      </c>
      <c r="F22" s="115">
        <v>5812</v>
      </c>
      <c r="G22" s="114">
        <v>5772</v>
      </c>
      <c r="H22" s="114">
        <v>5706</v>
      </c>
      <c r="I22" s="114">
        <v>5601</v>
      </c>
      <c r="J22" s="140">
        <v>5490</v>
      </c>
      <c r="K22" s="114">
        <v>322</v>
      </c>
      <c r="L22" s="116">
        <v>5.8652094717668488</v>
      </c>
    </row>
    <row r="23" spans="1:12" s="110" customFormat="1" ht="15" customHeight="1" x14ac:dyDescent="0.2">
      <c r="A23" s="120"/>
      <c r="B23" s="121" t="s">
        <v>111</v>
      </c>
      <c r="C23" s="258"/>
      <c r="E23" s="113">
        <v>1.5025693730729701</v>
      </c>
      <c r="F23" s="115">
        <v>731</v>
      </c>
      <c r="G23" s="114">
        <v>707</v>
      </c>
      <c r="H23" s="114">
        <v>706</v>
      </c>
      <c r="I23" s="114">
        <v>673</v>
      </c>
      <c r="J23" s="140">
        <v>646</v>
      </c>
      <c r="K23" s="114">
        <v>85</v>
      </c>
      <c r="L23" s="116">
        <v>13.157894736842104</v>
      </c>
    </row>
    <row r="24" spans="1:12" s="110" customFormat="1" ht="15" customHeight="1" x14ac:dyDescent="0.2">
      <c r="A24" s="120"/>
      <c r="B24" s="119"/>
      <c r="C24" s="258" t="s">
        <v>106</v>
      </c>
      <c r="E24" s="113">
        <v>61.696306429548564</v>
      </c>
      <c r="F24" s="115">
        <v>451</v>
      </c>
      <c r="G24" s="114">
        <v>441</v>
      </c>
      <c r="H24" s="114">
        <v>428</v>
      </c>
      <c r="I24" s="114">
        <v>419</v>
      </c>
      <c r="J24" s="140">
        <v>405</v>
      </c>
      <c r="K24" s="114">
        <v>46</v>
      </c>
      <c r="L24" s="116">
        <v>11.358024691358025</v>
      </c>
    </row>
    <row r="25" spans="1:12" s="110" customFormat="1" ht="15" customHeight="1" x14ac:dyDescent="0.2">
      <c r="A25" s="120"/>
      <c r="B25" s="119"/>
      <c r="C25" s="258" t="s">
        <v>107</v>
      </c>
      <c r="E25" s="113">
        <v>38.303693570451436</v>
      </c>
      <c r="F25" s="115">
        <v>280</v>
      </c>
      <c r="G25" s="114">
        <v>266</v>
      </c>
      <c r="H25" s="114">
        <v>278</v>
      </c>
      <c r="I25" s="114">
        <v>254</v>
      </c>
      <c r="J25" s="140">
        <v>241</v>
      </c>
      <c r="K25" s="114">
        <v>39</v>
      </c>
      <c r="L25" s="116">
        <v>16.182572614107883</v>
      </c>
    </row>
    <row r="26" spans="1:12" s="110" customFormat="1" ht="15" customHeight="1" x14ac:dyDescent="0.2">
      <c r="A26" s="120"/>
      <c r="C26" s="121" t="s">
        <v>187</v>
      </c>
      <c r="D26" s="110" t="s">
        <v>188</v>
      </c>
      <c r="E26" s="113">
        <v>0.39465570400822197</v>
      </c>
      <c r="F26" s="115">
        <v>192</v>
      </c>
      <c r="G26" s="114">
        <v>179</v>
      </c>
      <c r="H26" s="114">
        <v>191</v>
      </c>
      <c r="I26" s="114">
        <v>163</v>
      </c>
      <c r="J26" s="140">
        <v>164</v>
      </c>
      <c r="K26" s="114">
        <v>28</v>
      </c>
      <c r="L26" s="116">
        <v>17.073170731707318</v>
      </c>
    </row>
    <row r="27" spans="1:12" s="110" customFormat="1" ht="15" customHeight="1" x14ac:dyDescent="0.2">
      <c r="A27" s="120"/>
      <c r="B27" s="119"/>
      <c r="D27" s="259" t="s">
        <v>106</v>
      </c>
      <c r="E27" s="113">
        <v>48.4375</v>
      </c>
      <c r="F27" s="115">
        <v>93</v>
      </c>
      <c r="G27" s="114">
        <v>88</v>
      </c>
      <c r="H27" s="114">
        <v>90</v>
      </c>
      <c r="I27" s="114">
        <v>84</v>
      </c>
      <c r="J27" s="140">
        <v>80</v>
      </c>
      <c r="K27" s="114">
        <v>13</v>
      </c>
      <c r="L27" s="116">
        <v>16.25</v>
      </c>
    </row>
    <row r="28" spans="1:12" s="110" customFormat="1" ht="15" customHeight="1" x14ac:dyDescent="0.2">
      <c r="A28" s="120"/>
      <c r="B28" s="119"/>
      <c r="D28" s="259" t="s">
        <v>107</v>
      </c>
      <c r="E28" s="113">
        <v>51.5625</v>
      </c>
      <c r="F28" s="115">
        <v>99</v>
      </c>
      <c r="G28" s="114">
        <v>91</v>
      </c>
      <c r="H28" s="114">
        <v>101</v>
      </c>
      <c r="I28" s="114">
        <v>79</v>
      </c>
      <c r="J28" s="140">
        <v>84</v>
      </c>
      <c r="K28" s="114">
        <v>15</v>
      </c>
      <c r="L28" s="116">
        <v>17.857142857142858</v>
      </c>
    </row>
    <row r="29" spans="1:12" s="110" customFormat="1" ht="24.95" customHeight="1" x14ac:dyDescent="0.2">
      <c r="A29" s="604" t="s">
        <v>189</v>
      </c>
      <c r="B29" s="605"/>
      <c r="C29" s="605"/>
      <c r="D29" s="606"/>
      <c r="E29" s="113">
        <v>82.684480986639258</v>
      </c>
      <c r="F29" s="115">
        <v>40226</v>
      </c>
      <c r="G29" s="114">
        <v>40485</v>
      </c>
      <c r="H29" s="114">
        <v>40643</v>
      </c>
      <c r="I29" s="114">
        <v>40178</v>
      </c>
      <c r="J29" s="140">
        <v>40209</v>
      </c>
      <c r="K29" s="114">
        <v>17</v>
      </c>
      <c r="L29" s="116">
        <v>4.2279091745629091E-2</v>
      </c>
    </row>
    <row r="30" spans="1:12" s="110" customFormat="1" ht="15" customHeight="1" x14ac:dyDescent="0.2">
      <c r="A30" s="120"/>
      <c r="B30" s="119"/>
      <c r="C30" s="258" t="s">
        <v>106</v>
      </c>
      <c r="E30" s="113">
        <v>48.205140953612094</v>
      </c>
      <c r="F30" s="115">
        <v>19391</v>
      </c>
      <c r="G30" s="114">
        <v>19562</v>
      </c>
      <c r="H30" s="114">
        <v>19701</v>
      </c>
      <c r="I30" s="114">
        <v>19454</v>
      </c>
      <c r="J30" s="140">
        <v>19513</v>
      </c>
      <c r="K30" s="114">
        <v>-122</v>
      </c>
      <c r="L30" s="116">
        <v>-0.62522420950135804</v>
      </c>
    </row>
    <row r="31" spans="1:12" s="110" customFormat="1" ht="15" customHeight="1" x14ac:dyDescent="0.2">
      <c r="A31" s="120"/>
      <c r="B31" s="119"/>
      <c r="C31" s="258" t="s">
        <v>107</v>
      </c>
      <c r="E31" s="113">
        <v>51.794859046387906</v>
      </c>
      <c r="F31" s="115">
        <v>20835</v>
      </c>
      <c r="G31" s="114">
        <v>20923</v>
      </c>
      <c r="H31" s="114">
        <v>20942</v>
      </c>
      <c r="I31" s="114">
        <v>20724</v>
      </c>
      <c r="J31" s="140">
        <v>20696</v>
      </c>
      <c r="K31" s="114">
        <v>139</v>
      </c>
      <c r="L31" s="116">
        <v>0.67162736760726716</v>
      </c>
    </row>
    <row r="32" spans="1:12" s="110" customFormat="1" ht="15" customHeight="1" x14ac:dyDescent="0.2">
      <c r="A32" s="120"/>
      <c r="B32" s="119" t="s">
        <v>117</v>
      </c>
      <c r="C32" s="258"/>
      <c r="E32" s="113">
        <v>17.282631038026722</v>
      </c>
      <c r="F32" s="115">
        <v>8408</v>
      </c>
      <c r="G32" s="114">
        <v>8292</v>
      </c>
      <c r="H32" s="114">
        <v>8304</v>
      </c>
      <c r="I32" s="114">
        <v>8115</v>
      </c>
      <c r="J32" s="140">
        <v>7999</v>
      </c>
      <c r="K32" s="114">
        <v>409</v>
      </c>
      <c r="L32" s="116">
        <v>5.1131391423927992</v>
      </c>
    </row>
    <row r="33" spans="1:12" s="110" customFormat="1" ht="15" customHeight="1" x14ac:dyDescent="0.2">
      <c r="A33" s="120"/>
      <c r="B33" s="119"/>
      <c r="C33" s="258" t="s">
        <v>106</v>
      </c>
      <c r="E33" s="113">
        <v>59.895337773549002</v>
      </c>
      <c r="F33" s="115">
        <v>5036</v>
      </c>
      <c r="G33" s="114">
        <v>4997</v>
      </c>
      <c r="H33" s="114">
        <v>5079</v>
      </c>
      <c r="I33" s="114">
        <v>4946</v>
      </c>
      <c r="J33" s="140">
        <v>4832</v>
      </c>
      <c r="K33" s="114">
        <v>204</v>
      </c>
      <c r="L33" s="116">
        <v>4.2218543046357615</v>
      </c>
    </row>
    <row r="34" spans="1:12" s="110" customFormat="1" ht="15" customHeight="1" x14ac:dyDescent="0.2">
      <c r="A34" s="120"/>
      <c r="B34" s="119"/>
      <c r="C34" s="258" t="s">
        <v>107</v>
      </c>
      <c r="E34" s="113">
        <v>40.104662226450998</v>
      </c>
      <c r="F34" s="115">
        <v>3372</v>
      </c>
      <c r="G34" s="114">
        <v>3295</v>
      </c>
      <c r="H34" s="114">
        <v>3225</v>
      </c>
      <c r="I34" s="114">
        <v>3169</v>
      </c>
      <c r="J34" s="140">
        <v>3167</v>
      </c>
      <c r="K34" s="114">
        <v>205</v>
      </c>
      <c r="L34" s="116">
        <v>6.4730028418061254</v>
      </c>
    </row>
    <row r="35" spans="1:12" s="110" customFormat="1" ht="24.95" customHeight="1" x14ac:dyDescent="0.2">
      <c r="A35" s="604" t="s">
        <v>190</v>
      </c>
      <c r="B35" s="605"/>
      <c r="C35" s="605"/>
      <c r="D35" s="606"/>
      <c r="E35" s="113">
        <v>70.550873586844816</v>
      </c>
      <c r="F35" s="115">
        <v>34323</v>
      </c>
      <c r="G35" s="114">
        <v>34580</v>
      </c>
      <c r="H35" s="114">
        <v>34839</v>
      </c>
      <c r="I35" s="114">
        <v>34365</v>
      </c>
      <c r="J35" s="140">
        <v>34424</v>
      </c>
      <c r="K35" s="114">
        <v>-101</v>
      </c>
      <c r="L35" s="116">
        <v>-0.29339995352079945</v>
      </c>
    </row>
    <row r="36" spans="1:12" s="110" customFormat="1" ht="15" customHeight="1" x14ac:dyDescent="0.2">
      <c r="A36" s="120"/>
      <c r="B36" s="119"/>
      <c r="C36" s="258" t="s">
        <v>106</v>
      </c>
      <c r="E36" s="113">
        <v>65.556623838242572</v>
      </c>
      <c r="F36" s="115">
        <v>22501</v>
      </c>
      <c r="G36" s="114">
        <v>22653</v>
      </c>
      <c r="H36" s="114">
        <v>22837</v>
      </c>
      <c r="I36" s="114">
        <v>22481</v>
      </c>
      <c r="J36" s="140">
        <v>22464</v>
      </c>
      <c r="K36" s="114">
        <v>37</v>
      </c>
      <c r="L36" s="116">
        <v>0.1647079772079772</v>
      </c>
    </row>
    <row r="37" spans="1:12" s="110" customFormat="1" ht="15" customHeight="1" x14ac:dyDescent="0.2">
      <c r="A37" s="120"/>
      <c r="B37" s="119"/>
      <c r="C37" s="258" t="s">
        <v>107</v>
      </c>
      <c r="E37" s="113">
        <v>34.443376161757421</v>
      </c>
      <c r="F37" s="115">
        <v>11822</v>
      </c>
      <c r="G37" s="114">
        <v>11927</v>
      </c>
      <c r="H37" s="114">
        <v>12002</v>
      </c>
      <c r="I37" s="114">
        <v>11884</v>
      </c>
      <c r="J37" s="140">
        <v>11960</v>
      </c>
      <c r="K37" s="114">
        <v>-138</v>
      </c>
      <c r="L37" s="116">
        <v>-1.1538461538461537</v>
      </c>
    </row>
    <row r="38" spans="1:12" s="110" customFormat="1" ht="15" customHeight="1" x14ac:dyDescent="0.2">
      <c r="A38" s="120"/>
      <c r="B38" s="119" t="s">
        <v>182</v>
      </c>
      <c r="C38" s="258"/>
      <c r="E38" s="113">
        <v>29.449126413155192</v>
      </c>
      <c r="F38" s="115">
        <v>14327</v>
      </c>
      <c r="G38" s="114">
        <v>14215</v>
      </c>
      <c r="H38" s="114">
        <v>14127</v>
      </c>
      <c r="I38" s="114">
        <v>13942</v>
      </c>
      <c r="J38" s="140">
        <v>13800</v>
      </c>
      <c r="K38" s="114">
        <v>527</v>
      </c>
      <c r="L38" s="116">
        <v>3.818840579710145</v>
      </c>
    </row>
    <row r="39" spans="1:12" s="110" customFormat="1" ht="15" customHeight="1" x14ac:dyDescent="0.2">
      <c r="A39" s="120"/>
      <c r="B39" s="119"/>
      <c r="C39" s="258" t="s">
        <v>106</v>
      </c>
      <c r="E39" s="113">
        <v>13.512947581489495</v>
      </c>
      <c r="F39" s="115">
        <v>1936</v>
      </c>
      <c r="G39" s="114">
        <v>1917</v>
      </c>
      <c r="H39" s="114">
        <v>1955</v>
      </c>
      <c r="I39" s="114">
        <v>1929</v>
      </c>
      <c r="J39" s="140">
        <v>1893</v>
      </c>
      <c r="K39" s="114">
        <v>43</v>
      </c>
      <c r="L39" s="116">
        <v>2.2715266772319072</v>
      </c>
    </row>
    <row r="40" spans="1:12" s="110" customFormat="1" ht="15" customHeight="1" x14ac:dyDescent="0.2">
      <c r="A40" s="120"/>
      <c r="B40" s="119"/>
      <c r="C40" s="258" t="s">
        <v>107</v>
      </c>
      <c r="E40" s="113">
        <v>86.487052418510501</v>
      </c>
      <c r="F40" s="115">
        <v>12391</v>
      </c>
      <c r="G40" s="114">
        <v>12298</v>
      </c>
      <c r="H40" s="114">
        <v>12172</v>
      </c>
      <c r="I40" s="114">
        <v>12013</v>
      </c>
      <c r="J40" s="140">
        <v>11907</v>
      </c>
      <c r="K40" s="114">
        <v>484</v>
      </c>
      <c r="L40" s="116">
        <v>4.0648358108675566</v>
      </c>
    </row>
    <row r="41" spans="1:12" s="110" customFormat="1" ht="24.75" customHeight="1" x14ac:dyDescent="0.2">
      <c r="A41" s="604" t="s">
        <v>517</v>
      </c>
      <c r="B41" s="605"/>
      <c r="C41" s="605"/>
      <c r="D41" s="606"/>
      <c r="E41" s="113">
        <v>5.2723535457348403</v>
      </c>
      <c r="F41" s="115">
        <v>2565</v>
      </c>
      <c r="G41" s="114">
        <v>2822</v>
      </c>
      <c r="H41" s="114">
        <v>2840</v>
      </c>
      <c r="I41" s="114">
        <v>2494</v>
      </c>
      <c r="J41" s="140">
        <v>2572</v>
      </c>
      <c r="K41" s="114">
        <v>-7</v>
      </c>
      <c r="L41" s="116">
        <v>-0.27216174183514774</v>
      </c>
    </row>
    <row r="42" spans="1:12" s="110" customFormat="1" ht="15" customHeight="1" x14ac:dyDescent="0.2">
      <c r="A42" s="120"/>
      <c r="B42" s="119"/>
      <c r="C42" s="258" t="s">
        <v>106</v>
      </c>
      <c r="E42" s="113">
        <v>57.738791423001949</v>
      </c>
      <c r="F42" s="115">
        <v>1481</v>
      </c>
      <c r="G42" s="114">
        <v>1675</v>
      </c>
      <c r="H42" s="114">
        <v>1697</v>
      </c>
      <c r="I42" s="114">
        <v>1416</v>
      </c>
      <c r="J42" s="140">
        <v>1466</v>
      </c>
      <c r="K42" s="114">
        <v>15</v>
      </c>
      <c r="L42" s="116">
        <v>1.0231923601637107</v>
      </c>
    </row>
    <row r="43" spans="1:12" s="110" customFormat="1" ht="15" customHeight="1" x14ac:dyDescent="0.2">
      <c r="A43" s="123"/>
      <c r="B43" s="124"/>
      <c r="C43" s="260" t="s">
        <v>107</v>
      </c>
      <c r="D43" s="261"/>
      <c r="E43" s="125">
        <v>42.261208576998051</v>
      </c>
      <c r="F43" s="143">
        <v>1084</v>
      </c>
      <c r="G43" s="144">
        <v>1147</v>
      </c>
      <c r="H43" s="144">
        <v>1143</v>
      </c>
      <c r="I43" s="144">
        <v>1078</v>
      </c>
      <c r="J43" s="145">
        <v>1106</v>
      </c>
      <c r="K43" s="144">
        <v>-22</v>
      </c>
      <c r="L43" s="146">
        <v>-1.9891500904159132</v>
      </c>
    </row>
    <row r="44" spans="1:12" s="110" customFormat="1" ht="45.75" customHeight="1" x14ac:dyDescent="0.2">
      <c r="A44" s="604" t="s">
        <v>191</v>
      </c>
      <c r="B44" s="605"/>
      <c r="C44" s="605"/>
      <c r="D44" s="606"/>
      <c r="E44" s="113">
        <v>0.15416238437821173</v>
      </c>
      <c r="F44" s="115">
        <v>75</v>
      </c>
      <c r="G44" s="114">
        <v>77</v>
      </c>
      <c r="H44" s="114">
        <v>77</v>
      </c>
      <c r="I44" s="114">
        <v>70</v>
      </c>
      <c r="J44" s="140">
        <v>72</v>
      </c>
      <c r="K44" s="114">
        <v>3</v>
      </c>
      <c r="L44" s="116">
        <v>4.166666666666667</v>
      </c>
    </row>
    <row r="45" spans="1:12" s="110" customFormat="1" ht="15" customHeight="1" x14ac:dyDescent="0.2">
      <c r="A45" s="120"/>
      <c r="B45" s="119"/>
      <c r="C45" s="258" t="s">
        <v>106</v>
      </c>
      <c r="E45" s="113">
        <v>61.333333333333336</v>
      </c>
      <c r="F45" s="115">
        <v>46</v>
      </c>
      <c r="G45" s="114">
        <v>46</v>
      </c>
      <c r="H45" s="114">
        <v>47</v>
      </c>
      <c r="I45" s="114">
        <v>41</v>
      </c>
      <c r="J45" s="140">
        <v>46</v>
      </c>
      <c r="K45" s="114">
        <v>0</v>
      </c>
      <c r="L45" s="116">
        <v>0</v>
      </c>
    </row>
    <row r="46" spans="1:12" s="110" customFormat="1" ht="15" customHeight="1" x14ac:dyDescent="0.2">
      <c r="A46" s="123"/>
      <c r="B46" s="124"/>
      <c r="C46" s="260" t="s">
        <v>107</v>
      </c>
      <c r="D46" s="261"/>
      <c r="E46" s="125">
        <v>38.666666666666664</v>
      </c>
      <c r="F46" s="143">
        <v>29</v>
      </c>
      <c r="G46" s="144">
        <v>31</v>
      </c>
      <c r="H46" s="144">
        <v>30</v>
      </c>
      <c r="I46" s="144">
        <v>29</v>
      </c>
      <c r="J46" s="145">
        <v>26</v>
      </c>
      <c r="K46" s="144">
        <v>3</v>
      </c>
      <c r="L46" s="146">
        <v>11.538461538461538</v>
      </c>
    </row>
    <row r="47" spans="1:12" s="110" customFormat="1" ht="39" customHeight="1" x14ac:dyDescent="0.2">
      <c r="A47" s="604" t="s">
        <v>518</v>
      </c>
      <c r="B47" s="607"/>
      <c r="C47" s="607"/>
      <c r="D47" s="608"/>
      <c r="E47" s="113">
        <v>0.31654676258992803</v>
      </c>
      <c r="F47" s="115">
        <v>154</v>
      </c>
      <c r="G47" s="114">
        <v>172</v>
      </c>
      <c r="H47" s="114">
        <v>159</v>
      </c>
      <c r="I47" s="114">
        <v>151</v>
      </c>
      <c r="J47" s="140">
        <v>161</v>
      </c>
      <c r="K47" s="114">
        <v>-7</v>
      </c>
      <c r="L47" s="116">
        <v>-4.3478260869565215</v>
      </c>
    </row>
    <row r="48" spans="1:12" s="110" customFormat="1" ht="15" customHeight="1" x14ac:dyDescent="0.2">
      <c r="A48" s="120"/>
      <c r="B48" s="119"/>
      <c r="C48" s="258" t="s">
        <v>106</v>
      </c>
      <c r="E48" s="113">
        <v>33.766233766233768</v>
      </c>
      <c r="F48" s="115">
        <v>52</v>
      </c>
      <c r="G48" s="114">
        <v>57</v>
      </c>
      <c r="H48" s="114">
        <v>54</v>
      </c>
      <c r="I48" s="114">
        <v>47</v>
      </c>
      <c r="J48" s="140">
        <v>49</v>
      </c>
      <c r="K48" s="114">
        <v>3</v>
      </c>
      <c r="L48" s="116">
        <v>6.1224489795918364</v>
      </c>
    </row>
    <row r="49" spans="1:12" s="110" customFormat="1" ht="15" customHeight="1" x14ac:dyDescent="0.2">
      <c r="A49" s="123"/>
      <c r="B49" s="124"/>
      <c r="C49" s="260" t="s">
        <v>107</v>
      </c>
      <c r="D49" s="261"/>
      <c r="E49" s="125">
        <v>66.233766233766232</v>
      </c>
      <c r="F49" s="143">
        <v>102</v>
      </c>
      <c r="G49" s="144">
        <v>115</v>
      </c>
      <c r="H49" s="144">
        <v>105</v>
      </c>
      <c r="I49" s="144">
        <v>104</v>
      </c>
      <c r="J49" s="145">
        <v>112</v>
      </c>
      <c r="K49" s="144">
        <v>-10</v>
      </c>
      <c r="L49" s="146">
        <v>-8.9285714285714288</v>
      </c>
    </row>
    <row r="50" spans="1:12" s="110" customFormat="1" ht="24.95" customHeight="1" x14ac:dyDescent="0.2">
      <c r="A50" s="609" t="s">
        <v>192</v>
      </c>
      <c r="B50" s="610"/>
      <c r="C50" s="610"/>
      <c r="D50" s="611"/>
      <c r="E50" s="262">
        <v>14.349434737923946</v>
      </c>
      <c r="F50" s="263">
        <v>6981</v>
      </c>
      <c r="G50" s="264">
        <v>7241</v>
      </c>
      <c r="H50" s="264">
        <v>7289</v>
      </c>
      <c r="I50" s="264">
        <v>6870</v>
      </c>
      <c r="J50" s="265">
        <v>6963</v>
      </c>
      <c r="K50" s="263">
        <v>18</v>
      </c>
      <c r="L50" s="266">
        <v>0.25850926324859974</v>
      </c>
    </row>
    <row r="51" spans="1:12" s="110" customFormat="1" ht="15" customHeight="1" x14ac:dyDescent="0.2">
      <c r="A51" s="120"/>
      <c r="B51" s="119"/>
      <c r="C51" s="258" t="s">
        <v>106</v>
      </c>
      <c r="E51" s="113">
        <v>53.086950293654205</v>
      </c>
      <c r="F51" s="115">
        <v>3706</v>
      </c>
      <c r="G51" s="114">
        <v>3868</v>
      </c>
      <c r="H51" s="114">
        <v>3946</v>
      </c>
      <c r="I51" s="114">
        <v>3681</v>
      </c>
      <c r="J51" s="140">
        <v>3728</v>
      </c>
      <c r="K51" s="114">
        <v>-22</v>
      </c>
      <c r="L51" s="116">
        <v>-0.59012875536480691</v>
      </c>
    </row>
    <row r="52" spans="1:12" s="110" customFormat="1" ht="15" customHeight="1" x14ac:dyDescent="0.2">
      <c r="A52" s="120"/>
      <c r="B52" s="119"/>
      <c r="C52" s="258" t="s">
        <v>107</v>
      </c>
      <c r="E52" s="113">
        <v>46.913049706345795</v>
      </c>
      <c r="F52" s="115">
        <v>3275</v>
      </c>
      <c r="G52" s="114">
        <v>3373</v>
      </c>
      <c r="H52" s="114">
        <v>3343</v>
      </c>
      <c r="I52" s="114">
        <v>3189</v>
      </c>
      <c r="J52" s="140">
        <v>3235</v>
      </c>
      <c r="K52" s="114">
        <v>40</v>
      </c>
      <c r="L52" s="116">
        <v>1.2364760432766615</v>
      </c>
    </row>
    <row r="53" spans="1:12" s="110" customFormat="1" ht="15" customHeight="1" x14ac:dyDescent="0.2">
      <c r="A53" s="120"/>
      <c r="B53" s="119"/>
      <c r="C53" s="258" t="s">
        <v>187</v>
      </c>
      <c r="D53" s="110" t="s">
        <v>193</v>
      </c>
      <c r="E53" s="113">
        <v>26.672396504798741</v>
      </c>
      <c r="F53" s="115">
        <v>1862</v>
      </c>
      <c r="G53" s="114">
        <v>2165</v>
      </c>
      <c r="H53" s="114">
        <v>2181</v>
      </c>
      <c r="I53" s="114">
        <v>1721</v>
      </c>
      <c r="J53" s="140">
        <v>1858</v>
      </c>
      <c r="K53" s="114">
        <v>4</v>
      </c>
      <c r="L53" s="116">
        <v>0.21528525296017223</v>
      </c>
    </row>
    <row r="54" spans="1:12" s="110" customFormat="1" ht="15" customHeight="1" x14ac:dyDescent="0.2">
      <c r="A54" s="120"/>
      <c r="B54" s="119"/>
      <c r="D54" s="267" t="s">
        <v>194</v>
      </c>
      <c r="E54" s="113">
        <v>59.505907626208376</v>
      </c>
      <c r="F54" s="115">
        <v>1108</v>
      </c>
      <c r="G54" s="114">
        <v>1296</v>
      </c>
      <c r="H54" s="114">
        <v>1332</v>
      </c>
      <c r="I54" s="114">
        <v>1037</v>
      </c>
      <c r="J54" s="140">
        <v>1118</v>
      </c>
      <c r="K54" s="114">
        <v>-10</v>
      </c>
      <c r="L54" s="116">
        <v>-0.89445438282647582</v>
      </c>
    </row>
    <row r="55" spans="1:12" s="110" customFormat="1" ht="15" customHeight="1" x14ac:dyDescent="0.2">
      <c r="A55" s="120"/>
      <c r="B55" s="119"/>
      <c r="D55" s="267" t="s">
        <v>195</v>
      </c>
      <c r="E55" s="113">
        <v>40.494092373791624</v>
      </c>
      <c r="F55" s="115">
        <v>754</v>
      </c>
      <c r="G55" s="114">
        <v>869</v>
      </c>
      <c r="H55" s="114">
        <v>849</v>
      </c>
      <c r="I55" s="114">
        <v>684</v>
      </c>
      <c r="J55" s="140">
        <v>740</v>
      </c>
      <c r="K55" s="114">
        <v>14</v>
      </c>
      <c r="L55" s="116">
        <v>1.8918918918918919</v>
      </c>
    </row>
    <row r="56" spans="1:12" s="110" customFormat="1" ht="15" customHeight="1" x14ac:dyDescent="0.2">
      <c r="A56" s="120"/>
      <c r="B56" s="119" t="s">
        <v>196</v>
      </c>
      <c r="C56" s="258"/>
      <c r="E56" s="113">
        <v>68.308324768756421</v>
      </c>
      <c r="F56" s="115">
        <v>33232</v>
      </c>
      <c r="G56" s="114">
        <v>33146</v>
      </c>
      <c r="H56" s="114">
        <v>33204</v>
      </c>
      <c r="I56" s="114">
        <v>33104</v>
      </c>
      <c r="J56" s="140">
        <v>32928</v>
      </c>
      <c r="K56" s="114">
        <v>304</v>
      </c>
      <c r="L56" s="116">
        <v>0.92322643343051503</v>
      </c>
    </row>
    <row r="57" spans="1:12" s="110" customFormat="1" ht="15" customHeight="1" x14ac:dyDescent="0.2">
      <c r="A57" s="120"/>
      <c r="B57" s="119"/>
      <c r="C57" s="258" t="s">
        <v>106</v>
      </c>
      <c r="E57" s="113">
        <v>48.970871449205582</v>
      </c>
      <c r="F57" s="115">
        <v>16274</v>
      </c>
      <c r="G57" s="114">
        <v>16254</v>
      </c>
      <c r="H57" s="114">
        <v>16330</v>
      </c>
      <c r="I57" s="114">
        <v>16301</v>
      </c>
      <c r="J57" s="140">
        <v>16209</v>
      </c>
      <c r="K57" s="114">
        <v>65</v>
      </c>
      <c r="L57" s="116">
        <v>0.4010117835770251</v>
      </c>
    </row>
    <row r="58" spans="1:12" s="110" customFormat="1" ht="15" customHeight="1" x14ac:dyDescent="0.2">
      <c r="A58" s="120"/>
      <c r="B58" s="119"/>
      <c r="C58" s="258" t="s">
        <v>107</v>
      </c>
      <c r="E58" s="113">
        <v>51.029128550794418</v>
      </c>
      <c r="F58" s="115">
        <v>16958</v>
      </c>
      <c r="G58" s="114">
        <v>16892</v>
      </c>
      <c r="H58" s="114">
        <v>16874</v>
      </c>
      <c r="I58" s="114">
        <v>16803</v>
      </c>
      <c r="J58" s="140">
        <v>16719</v>
      </c>
      <c r="K58" s="114">
        <v>239</v>
      </c>
      <c r="L58" s="116">
        <v>1.4295113344099528</v>
      </c>
    </row>
    <row r="59" spans="1:12" s="110" customFormat="1" ht="15" customHeight="1" x14ac:dyDescent="0.2">
      <c r="A59" s="120"/>
      <c r="B59" s="119"/>
      <c r="C59" s="258" t="s">
        <v>105</v>
      </c>
      <c r="D59" s="110" t="s">
        <v>197</v>
      </c>
      <c r="E59" s="113">
        <v>90.563312469908524</v>
      </c>
      <c r="F59" s="115">
        <v>30096</v>
      </c>
      <c r="G59" s="114">
        <v>30011</v>
      </c>
      <c r="H59" s="114">
        <v>30078</v>
      </c>
      <c r="I59" s="114">
        <v>30021</v>
      </c>
      <c r="J59" s="140">
        <v>29859</v>
      </c>
      <c r="K59" s="114">
        <v>237</v>
      </c>
      <c r="L59" s="116">
        <v>0.79373053350748513</v>
      </c>
    </row>
    <row r="60" spans="1:12" s="110" customFormat="1" ht="15" customHeight="1" x14ac:dyDescent="0.2">
      <c r="A60" s="120"/>
      <c r="B60" s="119"/>
      <c r="C60" s="258"/>
      <c r="D60" s="267" t="s">
        <v>198</v>
      </c>
      <c r="E60" s="113">
        <v>45.999468367889421</v>
      </c>
      <c r="F60" s="115">
        <v>13844</v>
      </c>
      <c r="G60" s="114">
        <v>13827</v>
      </c>
      <c r="H60" s="114">
        <v>13898</v>
      </c>
      <c r="I60" s="114">
        <v>13896</v>
      </c>
      <c r="J60" s="140">
        <v>13805</v>
      </c>
      <c r="K60" s="114">
        <v>39</v>
      </c>
      <c r="L60" s="116">
        <v>0.28250633828323074</v>
      </c>
    </row>
    <row r="61" spans="1:12" s="110" customFormat="1" ht="15" customHeight="1" x14ac:dyDescent="0.2">
      <c r="A61" s="120"/>
      <c r="B61" s="119"/>
      <c r="C61" s="258"/>
      <c r="D61" s="267" t="s">
        <v>199</v>
      </c>
      <c r="E61" s="113">
        <v>54.000531632110579</v>
      </c>
      <c r="F61" s="115">
        <v>16252</v>
      </c>
      <c r="G61" s="114">
        <v>16184</v>
      </c>
      <c r="H61" s="114">
        <v>16180</v>
      </c>
      <c r="I61" s="114">
        <v>16125</v>
      </c>
      <c r="J61" s="140">
        <v>16054</v>
      </c>
      <c r="K61" s="114">
        <v>198</v>
      </c>
      <c r="L61" s="116">
        <v>1.2333374859848012</v>
      </c>
    </row>
    <row r="62" spans="1:12" s="110" customFormat="1" ht="15" customHeight="1" x14ac:dyDescent="0.2">
      <c r="A62" s="120"/>
      <c r="B62" s="119"/>
      <c r="C62" s="258"/>
      <c r="D62" s="258" t="s">
        <v>200</v>
      </c>
      <c r="E62" s="113">
        <v>9.4366875300914774</v>
      </c>
      <c r="F62" s="115">
        <v>3136</v>
      </c>
      <c r="G62" s="114">
        <v>3135</v>
      </c>
      <c r="H62" s="114">
        <v>3126</v>
      </c>
      <c r="I62" s="114">
        <v>3083</v>
      </c>
      <c r="J62" s="140">
        <v>3069</v>
      </c>
      <c r="K62" s="114">
        <v>67</v>
      </c>
      <c r="L62" s="116">
        <v>2.1831215379602478</v>
      </c>
    </row>
    <row r="63" spans="1:12" s="110" customFormat="1" ht="15" customHeight="1" x14ac:dyDescent="0.2">
      <c r="A63" s="120"/>
      <c r="B63" s="119"/>
      <c r="C63" s="258"/>
      <c r="D63" s="267" t="s">
        <v>198</v>
      </c>
      <c r="E63" s="113">
        <v>77.487244897959187</v>
      </c>
      <c r="F63" s="115">
        <v>2430</v>
      </c>
      <c r="G63" s="114">
        <v>2427</v>
      </c>
      <c r="H63" s="114">
        <v>2432</v>
      </c>
      <c r="I63" s="114">
        <v>2405</v>
      </c>
      <c r="J63" s="140">
        <v>2404</v>
      </c>
      <c r="K63" s="114">
        <v>26</v>
      </c>
      <c r="L63" s="116">
        <v>1.08153078202995</v>
      </c>
    </row>
    <row r="64" spans="1:12" s="110" customFormat="1" ht="15" customHeight="1" x14ac:dyDescent="0.2">
      <c r="A64" s="120"/>
      <c r="B64" s="119"/>
      <c r="C64" s="258"/>
      <c r="D64" s="267" t="s">
        <v>199</v>
      </c>
      <c r="E64" s="113">
        <v>22.512755102040817</v>
      </c>
      <c r="F64" s="115">
        <v>706</v>
      </c>
      <c r="G64" s="114">
        <v>708</v>
      </c>
      <c r="H64" s="114">
        <v>694</v>
      </c>
      <c r="I64" s="114">
        <v>678</v>
      </c>
      <c r="J64" s="140">
        <v>665</v>
      </c>
      <c r="K64" s="114">
        <v>41</v>
      </c>
      <c r="L64" s="116">
        <v>6.1654135338345863</v>
      </c>
    </row>
    <row r="65" spans="1:12" s="110" customFormat="1" ht="15" customHeight="1" x14ac:dyDescent="0.2">
      <c r="A65" s="120"/>
      <c r="B65" s="119" t="s">
        <v>201</v>
      </c>
      <c r="C65" s="258"/>
      <c r="E65" s="113">
        <v>10.676258992805755</v>
      </c>
      <c r="F65" s="115">
        <v>5194</v>
      </c>
      <c r="G65" s="114">
        <v>5155</v>
      </c>
      <c r="H65" s="114">
        <v>5134</v>
      </c>
      <c r="I65" s="114">
        <v>5089</v>
      </c>
      <c r="J65" s="140">
        <v>5019</v>
      </c>
      <c r="K65" s="114">
        <v>175</v>
      </c>
      <c r="L65" s="116">
        <v>3.4867503486750349</v>
      </c>
    </row>
    <row r="66" spans="1:12" s="110" customFormat="1" ht="15" customHeight="1" x14ac:dyDescent="0.2">
      <c r="A66" s="120"/>
      <c r="B66" s="119"/>
      <c r="C66" s="258" t="s">
        <v>106</v>
      </c>
      <c r="E66" s="113">
        <v>50.539083557951486</v>
      </c>
      <c r="F66" s="115">
        <v>2625</v>
      </c>
      <c r="G66" s="114">
        <v>2632</v>
      </c>
      <c r="H66" s="114">
        <v>2617</v>
      </c>
      <c r="I66" s="114">
        <v>2609</v>
      </c>
      <c r="J66" s="140">
        <v>2574</v>
      </c>
      <c r="K66" s="114">
        <v>51</v>
      </c>
      <c r="L66" s="116">
        <v>1.9813519813519813</v>
      </c>
    </row>
    <row r="67" spans="1:12" s="110" customFormat="1" ht="15" customHeight="1" x14ac:dyDescent="0.2">
      <c r="A67" s="120"/>
      <c r="B67" s="119"/>
      <c r="C67" s="258" t="s">
        <v>107</v>
      </c>
      <c r="E67" s="113">
        <v>49.460916442048514</v>
      </c>
      <c r="F67" s="115">
        <v>2569</v>
      </c>
      <c r="G67" s="114">
        <v>2523</v>
      </c>
      <c r="H67" s="114">
        <v>2517</v>
      </c>
      <c r="I67" s="114">
        <v>2480</v>
      </c>
      <c r="J67" s="140">
        <v>2445</v>
      </c>
      <c r="K67" s="114">
        <v>124</v>
      </c>
      <c r="L67" s="116">
        <v>5.0715746421267891</v>
      </c>
    </row>
    <row r="68" spans="1:12" s="110" customFormat="1" ht="15" customHeight="1" x14ac:dyDescent="0.2">
      <c r="A68" s="120"/>
      <c r="B68" s="119"/>
      <c r="C68" s="258" t="s">
        <v>105</v>
      </c>
      <c r="D68" s="110" t="s">
        <v>202</v>
      </c>
      <c r="E68" s="113">
        <v>23.142087023488642</v>
      </c>
      <c r="F68" s="115">
        <v>1202</v>
      </c>
      <c r="G68" s="114">
        <v>1195</v>
      </c>
      <c r="H68" s="114">
        <v>1178</v>
      </c>
      <c r="I68" s="114">
        <v>1137</v>
      </c>
      <c r="J68" s="140">
        <v>1077</v>
      </c>
      <c r="K68" s="114">
        <v>125</v>
      </c>
      <c r="L68" s="116">
        <v>11.606313834726091</v>
      </c>
    </row>
    <row r="69" spans="1:12" s="110" customFormat="1" ht="15" customHeight="1" x14ac:dyDescent="0.2">
      <c r="A69" s="120"/>
      <c r="B69" s="119"/>
      <c r="C69" s="258"/>
      <c r="D69" s="267" t="s">
        <v>198</v>
      </c>
      <c r="E69" s="113">
        <v>52.163061564059902</v>
      </c>
      <c r="F69" s="115">
        <v>627</v>
      </c>
      <c r="G69" s="114">
        <v>635</v>
      </c>
      <c r="H69" s="114">
        <v>628</v>
      </c>
      <c r="I69" s="114">
        <v>611</v>
      </c>
      <c r="J69" s="140">
        <v>571</v>
      </c>
      <c r="K69" s="114">
        <v>56</v>
      </c>
      <c r="L69" s="116">
        <v>9.8073555166374788</v>
      </c>
    </row>
    <row r="70" spans="1:12" s="110" customFormat="1" ht="15" customHeight="1" x14ac:dyDescent="0.2">
      <c r="A70" s="120"/>
      <c r="B70" s="119"/>
      <c r="C70" s="258"/>
      <c r="D70" s="267" t="s">
        <v>199</v>
      </c>
      <c r="E70" s="113">
        <v>47.836938435940098</v>
      </c>
      <c r="F70" s="115">
        <v>575</v>
      </c>
      <c r="G70" s="114">
        <v>560</v>
      </c>
      <c r="H70" s="114">
        <v>550</v>
      </c>
      <c r="I70" s="114">
        <v>526</v>
      </c>
      <c r="J70" s="140">
        <v>506</v>
      </c>
      <c r="K70" s="114">
        <v>69</v>
      </c>
      <c r="L70" s="116">
        <v>13.636363636363637</v>
      </c>
    </row>
    <row r="71" spans="1:12" s="110" customFormat="1" ht="15" customHeight="1" x14ac:dyDescent="0.2">
      <c r="A71" s="120"/>
      <c r="B71" s="119"/>
      <c r="C71" s="258"/>
      <c r="D71" s="110" t="s">
        <v>203</v>
      </c>
      <c r="E71" s="113">
        <v>69.503273007316139</v>
      </c>
      <c r="F71" s="115">
        <v>3610</v>
      </c>
      <c r="G71" s="114">
        <v>3587</v>
      </c>
      <c r="H71" s="114">
        <v>3588</v>
      </c>
      <c r="I71" s="114">
        <v>3585</v>
      </c>
      <c r="J71" s="140">
        <v>3577</v>
      </c>
      <c r="K71" s="114">
        <v>33</v>
      </c>
      <c r="L71" s="116">
        <v>0.92256080514397543</v>
      </c>
    </row>
    <row r="72" spans="1:12" s="110" customFormat="1" ht="15" customHeight="1" x14ac:dyDescent="0.2">
      <c r="A72" s="120"/>
      <c r="B72" s="119"/>
      <c r="C72" s="258"/>
      <c r="D72" s="267" t="s">
        <v>198</v>
      </c>
      <c r="E72" s="113">
        <v>49.445983379501385</v>
      </c>
      <c r="F72" s="115">
        <v>1785</v>
      </c>
      <c r="G72" s="114">
        <v>1791</v>
      </c>
      <c r="H72" s="114">
        <v>1783</v>
      </c>
      <c r="I72" s="114">
        <v>1789</v>
      </c>
      <c r="J72" s="140">
        <v>1796</v>
      </c>
      <c r="K72" s="114">
        <v>-11</v>
      </c>
      <c r="L72" s="116">
        <v>-0.61247216035634744</v>
      </c>
    </row>
    <row r="73" spans="1:12" s="110" customFormat="1" ht="15" customHeight="1" x14ac:dyDescent="0.2">
      <c r="A73" s="120"/>
      <c r="B73" s="119"/>
      <c r="C73" s="258"/>
      <c r="D73" s="267" t="s">
        <v>199</v>
      </c>
      <c r="E73" s="113">
        <v>50.554016620498615</v>
      </c>
      <c r="F73" s="115">
        <v>1825</v>
      </c>
      <c r="G73" s="114">
        <v>1796</v>
      </c>
      <c r="H73" s="114">
        <v>1805</v>
      </c>
      <c r="I73" s="114">
        <v>1796</v>
      </c>
      <c r="J73" s="140">
        <v>1781</v>
      </c>
      <c r="K73" s="114">
        <v>44</v>
      </c>
      <c r="L73" s="116">
        <v>2.4705221785513758</v>
      </c>
    </row>
    <row r="74" spans="1:12" s="110" customFormat="1" ht="15" customHeight="1" x14ac:dyDescent="0.2">
      <c r="A74" s="120"/>
      <c r="B74" s="119"/>
      <c r="C74" s="258"/>
      <c r="D74" s="110" t="s">
        <v>204</v>
      </c>
      <c r="E74" s="113">
        <v>7.3546399691952251</v>
      </c>
      <c r="F74" s="115">
        <v>382</v>
      </c>
      <c r="G74" s="114">
        <v>373</v>
      </c>
      <c r="H74" s="114">
        <v>368</v>
      </c>
      <c r="I74" s="114">
        <v>367</v>
      </c>
      <c r="J74" s="140">
        <v>365</v>
      </c>
      <c r="K74" s="114">
        <v>17</v>
      </c>
      <c r="L74" s="116">
        <v>4.6575342465753424</v>
      </c>
    </row>
    <row r="75" spans="1:12" s="110" customFormat="1" ht="15" customHeight="1" x14ac:dyDescent="0.2">
      <c r="A75" s="120"/>
      <c r="B75" s="119"/>
      <c r="C75" s="258"/>
      <c r="D75" s="267" t="s">
        <v>198</v>
      </c>
      <c r="E75" s="113">
        <v>55.759162303664922</v>
      </c>
      <c r="F75" s="115">
        <v>213</v>
      </c>
      <c r="G75" s="114">
        <v>206</v>
      </c>
      <c r="H75" s="114">
        <v>206</v>
      </c>
      <c r="I75" s="114">
        <v>209</v>
      </c>
      <c r="J75" s="140">
        <v>207</v>
      </c>
      <c r="K75" s="114">
        <v>6</v>
      </c>
      <c r="L75" s="116">
        <v>2.8985507246376812</v>
      </c>
    </row>
    <row r="76" spans="1:12" s="110" customFormat="1" ht="15" customHeight="1" x14ac:dyDescent="0.2">
      <c r="A76" s="120"/>
      <c r="B76" s="119"/>
      <c r="C76" s="258"/>
      <c r="D76" s="267" t="s">
        <v>199</v>
      </c>
      <c r="E76" s="113">
        <v>44.240837696335078</v>
      </c>
      <c r="F76" s="115">
        <v>169</v>
      </c>
      <c r="G76" s="114">
        <v>167</v>
      </c>
      <c r="H76" s="114">
        <v>162</v>
      </c>
      <c r="I76" s="114">
        <v>158</v>
      </c>
      <c r="J76" s="140">
        <v>158</v>
      </c>
      <c r="K76" s="114">
        <v>11</v>
      </c>
      <c r="L76" s="116">
        <v>6.962025316455696</v>
      </c>
    </row>
    <row r="77" spans="1:12" s="110" customFormat="1" ht="15" customHeight="1" x14ac:dyDescent="0.2">
      <c r="A77" s="534"/>
      <c r="B77" s="119" t="s">
        <v>205</v>
      </c>
      <c r="C77" s="268"/>
      <c r="D77" s="182"/>
      <c r="E77" s="113">
        <v>6.6659815005138743</v>
      </c>
      <c r="F77" s="115">
        <v>3243</v>
      </c>
      <c r="G77" s="114">
        <v>3253</v>
      </c>
      <c r="H77" s="114">
        <v>3339</v>
      </c>
      <c r="I77" s="114">
        <v>3244</v>
      </c>
      <c r="J77" s="140">
        <v>3314</v>
      </c>
      <c r="K77" s="114">
        <v>-71</v>
      </c>
      <c r="L77" s="116">
        <v>-2.1424260712130354</v>
      </c>
    </row>
    <row r="78" spans="1:12" s="110" customFormat="1" ht="15" customHeight="1" x14ac:dyDescent="0.2">
      <c r="A78" s="120"/>
      <c r="B78" s="119"/>
      <c r="C78" s="268" t="s">
        <v>106</v>
      </c>
      <c r="D78" s="182"/>
      <c r="E78" s="113">
        <v>56.490903484427996</v>
      </c>
      <c r="F78" s="115">
        <v>1832</v>
      </c>
      <c r="G78" s="114">
        <v>1816</v>
      </c>
      <c r="H78" s="114">
        <v>1899</v>
      </c>
      <c r="I78" s="114">
        <v>1819</v>
      </c>
      <c r="J78" s="140">
        <v>1846</v>
      </c>
      <c r="K78" s="114">
        <v>-14</v>
      </c>
      <c r="L78" s="116">
        <v>-0.75839653304442034</v>
      </c>
    </row>
    <row r="79" spans="1:12" s="110" customFormat="1" ht="15" customHeight="1" x14ac:dyDescent="0.2">
      <c r="A79" s="123"/>
      <c r="B79" s="124"/>
      <c r="C79" s="260" t="s">
        <v>107</v>
      </c>
      <c r="D79" s="261"/>
      <c r="E79" s="125">
        <v>43.509096515572004</v>
      </c>
      <c r="F79" s="143">
        <v>1411</v>
      </c>
      <c r="G79" s="144">
        <v>1437</v>
      </c>
      <c r="H79" s="144">
        <v>1440</v>
      </c>
      <c r="I79" s="144">
        <v>1425</v>
      </c>
      <c r="J79" s="145">
        <v>1468</v>
      </c>
      <c r="K79" s="144">
        <v>-57</v>
      </c>
      <c r="L79" s="146">
        <v>-3.8828337874659402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48650</v>
      </c>
      <c r="E11" s="114">
        <v>48795</v>
      </c>
      <c r="F11" s="114">
        <v>48966</v>
      </c>
      <c r="G11" s="114">
        <v>48307</v>
      </c>
      <c r="H11" s="140">
        <v>48224</v>
      </c>
      <c r="I11" s="115">
        <v>426</v>
      </c>
      <c r="J11" s="116">
        <v>0.8833775713337757</v>
      </c>
    </row>
    <row r="12" spans="1:15" s="110" customFormat="1" ht="24.95" customHeight="1" x14ac:dyDescent="0.2">
      <c r="A12" s="193" t="s">
        <v>132</v>
      </c>
      <c r="B12" s="194" t="s">
        <v>133</v>
      </c>
      <c r="C12" s="113">
        <v>0.33915724563206578</v>
      </c>
      <c r="D12" s="115">
        <v>165</v>
      </c>
      <c r="E12" s="114">
        <v>157</v>
      </c>
      <c r="F12" s="114">
        <v>191</v>
      </c>
      <c r="G12" s="114">
        <v>168</v>
      </c>
      <c r="H12" s="140">
        <v>161</v>
      </c>
      <c r="I12" s="115">
        <v>4</v>
      </c>
      <c r="J12" s="116">
        <v>2.4844720496894408</v>
      </c>
    </row>
    <row r="13" spans="1:15" s="110" customFormat="1" ht="24.95" customHeight="1" x14ac:dyDescent="0.2">
      <c r="A13" s="193" t="s">
        <v>134</v>
      </c>
      <c r="B13" s="199" t="s">
        <v>214</v>
      </c>
      <c r="C13" s="113">
        <v>1.0010277492291881</v>
      </c>
      <c r="D13" s="115">
        <v>487</v>
      </c>
      <c r="E13" s="114">
        <v>495</v>
      </c>
      <c r="F13" s="114">
        <v>507</v>
      </c>
      <c r="G13" s="114">
        <v>474</v>
      </c>
      <c r="H13" s="140">
        <v>466</v>
      </c>
      <c r="I13" s="115">
        <v>21</v>
      </c>
      <c r="J13" s="116">
        <v>4.5064377682403434</v>
      </c>
    </row>
    <row r="14" spans="1:15" s="287" customFormat="1" ht="24" customHeight="1" x14ac:dyDescent="0.2">
      <c r="A14" s="193" t="s">
        <v>215</v>
      </c>
      <c r="B14" s="199" t="s">
        <v>137</v>
      </c>
      <c r="C14" s="113">
        <v>26.996916752312437</v>
      </c>
      <c r="D14" s="115">
        <v>13134</v>
      </c>
      <c r="E14" s="114">
        <v>13231</v>
      </c>
      <c r="F14" s="114">
        <v>13309</v>
      </c>
      <c r="G14" s="114">
        <v>13120</v>
      </c>
      <c r="H14" s="140">
        <v>13206</v>
      </c>
      <c r="I14" s="115">
        <v>-72</v>
      </c>
      <c r="J14" s="116">
        <v>-0.54520672421626537</v>
      </c>
      <c r="K14" s="110"/>
      <c r="L14" s="110"/>
      <c r="M14" s="110"/>
      <c r="N14" s="110"/>
      <c r="O14" s="110"/>
    </row>
    <row r="15" spans="1:15" s="110" customFormat="1" ht="24.75" customHeight="1" x14ac:dyDescent="0.2">
      <c r="A15" s="193" t="s">
        <v>216</v>
      </c>
      <c r="B15" s="199" t="s">
        <v>217</v>
      </c>
      <c r="C15" s="113">
        <v>4.801644398766701</v>
      </c>
      <c r="D15" s="115">
        <v>2336</v>
      </c>
      <c r="E15" s="114">
        <v>2354</v>
      </c>
      <c r="F15" s="114">
        <v>2313</v>
      </c>
      <c r="G15" s="114">
        <v>2276</v>
      </c>
      <c r="H15" s="140">
        <v>2302</v>
      </c>
      <c r="I15" s="115">
        <v>34</v>
      </c>
      <c r="J15" s="116">
        <v>1.476976542137272</v>
      </c>
    </row>
    <row r="16" spans="1:15" s="287" customFormat="1" ht="24.95" customHeight="1" x14ac:dyDescent="0.2">
      <c r="A16" s="193" t="s">
        <v>218</v>
      </c>
      <c r="B16" s="199" t="s">
        <v>141</v>
      </c>
      <c r="C16" s="113">
        <v>19.206577595066804</v>
      </c>
      <c r="D16" s="115">
        <v>9344</v>
      </c>
      <c r="E16" s="114">
        <v>9446</v>
      </c>
      <c r="F16" s="114">
        <v>9494</v>
      </c>
      <c r="G16" s="114">
        <v>9367</v>
      </c>
      <c r="H16" s="140">
        <v>9425</v>
      </c>
      <c r="I16" s="115">
        <v>-81</v>
      </c>
      <c r="J16" s="116">
        <v>-0.85941644562334218</v>
      </c>
      <c r="K16" s="110"/>
      <c r="L16" s="110"/>
      <c r="M16" s="110"/>
      <c r="N16" s="110"/>
      <c r="O16" s="110"/>
    </row>
    <row r="17" spans="1:15" s="110" customFormat="1" ht="24.95" customHeight="1" x14ac:dyDescent="0.2">
      <c r="A17" s="193" t="s">
        <v>219</v>
      </c>
      <c r="B17" s="199" t="s">
        <v>220</v>
      </c>
      <c r="C17" s="113">
        <v>2.988694758478931</v>
      </c>
      <c r="D17" s="115">
        <v>1454</v>
      </c>
      <c r="E17" s="114">
        <v>1431</v>
      </c>
      <c r="F17" s="114">
        <v>1502</v>
      </c>
      <c r="G17" s="114">
        <v>1477</v>
      </c>
      <c r="H17" s="140">
        <v>1479</v>
      </c>
      <c r="I17" s="115">
        <v>-25</v>
      </c>
      <c r="J17" s="116">
        <v>-1.6903313049357673</v>
      </c>
    </row>
    <row r="18" spans="1:15" s="287" customFormat="1" ht="24.95" customHeight="1" x14ac:dyDescent="0.2">
      <c r="A18" s="201" t="s">
        <v>144</v>
      </c>
      <c r="B18" s="202" t="s">
        <v>145</v>
      </c>
      <c r="C18" s="113">
        <v>6.5981500513874618</v>
      </c>
      <c r="D18" s="115">
        <v>3210</v>
      </c>
      <c r="E18" s="114">
        <v>3183</v>
      </c>
      <c r="F18" s="114">
        <v>3252</v>
      </c>
      <c r="G18" s="114">
        <v>3121</v>
      </c>
      <c r="H18" s="140">
        <v>3073</v>
      </c>
      <c r="I18" s="115">
        <v>137</v>
      </c>
      <c r="J18" s="116">
        <v>4.4581841848356651</v>
      </c>
      <c r="K18" s="110"/>
      <c r="L18" s="110"/>
      <c r="M18" s="110"/>
      <c r="N18" s="110"/>
      <c r="O18" s="110"/>
    </row>
    <row r="19" spans="1:15" s="110" customFormat="1" ht="24.95" customHeight="1" x14ac:dyDescent="0.2">
      <c r="A19" s="193" t="s">
        <v>146</v>
      </c>
      <c r="B19" s="199" t="s">
        <v>147</v>
      </c>
      <c r="C19" s="113">
        <v>14.645426515930113</v>
      </c>
      <c r="D19" s="115">
        <v>7125</v>
      </c>
      <c r="E19" s="114">
        <v>7132</v>
      </c>
      <c r="F19" s="114">
        <v>7181</v>
      </c>
      <c r="G19" s="114">
        <v>7053</v>
      </c>
      <c r="H19" s="140">
        <v>7011</v>
      </c>
      <c r="I19" s="115">
        <v>114</v>
      </c>
      <c r="J19" s="116">
        <v>1.6260162601626016</v>
      </c>
    </row>
    <row r="20" spans="1:15" s="287" customFormat="1" ht="24.95" customHeight="1" x14ac:dyDescent="0.2">
      <c r="A20" s="193" t="s">
        <v>148</v>
      </c>
      <c r="B20" s="199" t="s">
        <v>149</v>
      </c>
      <c r="C20" s="113">
        <v>5.7019527235354577</v>
      </c>
      <c r="D20" s="115">
        <v>2774</v>
      </c>
      <c r="E20" s="114">
        <v>2762</v>
      </c>
      <c r="F20" s="114">
        <v>2719</v>
      </c>
      <c r="G20" s="114">
        <v>2688</v>
      </c>
      <c r="H20" s="140">
        <v>2768</v>
      </c>
      <c r="I20" s="115">
        <v>6</v>
      </c>
      <c r="J20" s="116">
        <v>0.21676300578034682</v>
      </c>
      <c r="K20" s="110"/>
      <c r="L20" s="110"/>
      <c r="M20" s="110"/>
      <c r="N20" s="110"/>
      <c r="O20" s="110"/>
    </row>
    <row r="21" spans="1:15" s="110" customFormat="1" ht="24.95" customHeight="1" x14ac:dyDescent="0.2">
      <c r="A21" s="201" t="s">
        <v>150</v>
      </c>
      <c r="B21" s="202" t="s">
        <v>151</v>
      </c>
      <c r="C21" s="113">
        <v>4.6454265159301134</v>
      </c>
      <c r="D21" s="115">
        <v>2260</v>
      </c>
      <c r="E21" s="114">
        <v>2302</v>
      </c>
      <c r="F21" s="114">
        <v>2313</v>
      </c>
      <c r="G21" s="114">
        <v>2322</v>
      </c>
      <c r="H21" s="140">
        <v>2190</v>
      </c>
      <c r="I21" s="115">
        <v>70</v>
      </c>
      <c r="J21" s="116">
        <v>3.1963470319634704</v>
      </c>
    </row>
    <row r="22" spans="1:15" s="110" customFormat="1" ht="24.95" customHeight="1" x14ac:dyDescent="0.2">
      <c r="A22" s="201" t="s">
        <v>152</v>
      </c>
      <c r="B22" s="199" t="s">
        <v>153</v>
      </c>
      <c r="C22" s="113">
        <v>1.0277492291880781</v>
      </c>
      <c r="D22" s="115">
        <v>500</v>
      </c>
      <c r="E22" s="114">
        <v>484</v>
      </c>
      <c r="F22" s="114">
        <v>474</v>
      </c>
      <c r="G22" s="114">
        <v>450</v>
      </c>
      <c r="H22" s="140">
        <v>458</v>
      </c>
      <c r="I22" s="115">
        <v>42</v>
      </c>
      <c r="J22" s="116">
        <v>9.1703056768558948</v>
      </c>
    </row>
    <row r="23" spans="1:15" s="110" customFormat="1" ht="24.95" customHeight="1" x14ac:dyDescent="0.2">
      <c r="A23" s="193" t="s">
        <v>154</v>
      </c>
      <c r="B23" s="199" t="s">
        <v>155</v>
      </c>
      <c r="C23" s="113">
        <v>1.4594039054470709</v>
      </c>
      <c r="D23" s="115">
        <v>710</v>
      </c>
      <c r="E23" s="114">
        <v>721</v>
      </c>
      <c r="F23" s="114">
        <v>720</v>
      </c>
      <c r="G23" s="114">
        <v>710</v>
      </c>
      <c r="H23" s="140">
        <v>714</v>
      </c>
      <c r="I23" s="115">
        <v>-4</v>
      </c>
      <c r="J23" s="116">
        <v>-0.56022408963585435</v>
      </c>
    </row>
    <row r="24" spans="1:15" s="110" customFormat="1" ht="24.95" customHeight="1" x14ac:dyDescent="0.2">
      <c r="A24" s="193" t="s">
        <v>156</v>
      </c>
      <c r="B24" s="199" t="s">
        <v>221</v>
      </c>
      <c r="C24" s="113">
        <v>3.4039054470709149</v>
      </c>
      <c r="D24" s="115">
        <v>1656</v>
      </c>
      <c r="E24" s="114">
        <v>1637</v>
      </c>
      <c r="F24" s="114">
        <v>1622</v>
      </c>
      <c r="G24" s="114">
        <v>1621</v>
      </c>
      <c r="H24" s="140">
        <v>1653</v>
      </c>
      <c r="I24" s="115">
        <v>3</v>
      </c>
      <c r="J24" s="116">
        <v>0.18148820326678766</v>
      </c>
    </row>
    <row r="25" spans="1:15" s="110" customFormat="1" ht="24.95" customHeight="1" x14ac:dyDescent="0.2">
      <c r="A25" s="193" t="s">
        <v>222</v>
      </c>
      <c r="B25" s="204" t="s">
        <v>159</v>
      </c>
      <c r="C25" s="113">
        <v>2.6433710174717371</v>
      </c>
      <c r="D25" s="115">
        <v>1286</v>
      </c>
      <c r="E25" s="114">
        <v>1346</v>
      </c>
      <c r="F25" s="114">
        <v>1407</v>
      </c>
      <c r="G25" s="114">
        <v>1421</v>
      </c>
      <c r="H25" s="140">
        <v>1399</v>
      </c>
      <c r="I25" s="115">
        <v>-113</v>
      </c>
      <c r="J25" s="116">
        <v>-8.0771979985704068</v>
      </c>
    </row>
    <row r="26" spans="1:15" s="110" customFormat="1" ht="24.95" customHeight="1" x14ac:dyDescent="0.2">
      <c r="A26" s="201">
        <v>782.78300000000002</v>
      </c>
      <c r="B26" s="203" t="s">
        <v>160</v>
      </c>
      <c r="C26" s="113">
        <v>0.58992805755395683</v>
      </c>
      <c r="D26" s="115">
        <v>287</v>
      </c>
      <c r="E26" s="114">
        <v>276</v>
      </c>
      <c r="F26" s="114">
        <v>308</v>
      </c>
      <c r="G26" s="114">
        <v>353</v>
      </c>
      <c r="H26" s="140">
        <v>354</v>
      </c>
      <c r="I26" s="115">
        <v>-67</v>
      </c>
      <c r="J26" s="116">
        <v>-18.926553672316384</v>
      </c>
    </row>
    <row r="27" spans="1:15" s="110" customFormat="1" ht="24.95" customHeight="1" x14ac:dyDescent="0.2">
      <c r="A27" s="193" t="s">
        <v>161</v>
      </c>
      <c r="B27" s="199" t="s">
        <v>223</v>
      </c>
      <c r="C27" s="113">
        <v>7.6690647482014391</v>
      </c>
      <c r="D27" s="115">
        <v>3731</v>
      </c>
      <c r="E27" s="114">
        <v>3770</v>
      </c>
      <c r="F27" s="114">
        <v>3756</v>
      </c>
      <c r="G27" s="114">
        <v>3662</v>
      </c>
      <c r="H27" s="140">
        <v>3636</v>
      </c>
      <c r="I27" s="115">
        <v>95</v>
      </c>
      <c r="J27" s="116">
        <v>2.6127612761276127</v>
      </c>
    </row>
    <row r="28" spans="1:15" s="110" customFormat="1" ht="24.95" customHeight="1" x14ac:dyDescent="0.2">
      <c r="A28" s="193" t="s">
        <v>163</v>
      </c>
      <c r="B28" s="199" t="s">
        <v>164</v>
      </c>
      <c r="C28" s="113">
        <v>3.0462487153134634</v>
      </c>
      <c r="D28" s="115">
        <v>1482</v>
      </c>
      <c r="E28" s="114">
        <v>1473</v>
      </c>
      <c r="F28" s="114">
        <v>1464</v>
      </c>
      <c r="G28" s="114">
        <v>1474</v>
      </c>
      <c r="H28" s="140">
        <v>1481</v>
      </c>
      <c r="I28" s="115">
        <v>1</v>
      </c>
      <c r="J28" s="116">
        <v>6.7521944632005407E-2</v>
      </c>
    </row>
    <row r="29" spans="1:15" s="110" customFormat="1" ht="24.95" customHeight="1" x14ac:dyDescent="0.2">
      <c r="A29" s="193">
        <v>86</v>
      </c>
      <c r="B29" s="199" t="s">
        <v>165</v>
      </c>
      <c r="C29" s="113">
        <v>11.280575539568344</v>
      </c>
      <c r="D29" s="115">
        <v>5488</v>
      </c>
      <c r="E29" s="114">
        <v>5481</v>
      </c>
      <c r="F29" s="114">
        <v>5394</v>
      </c>
      <c r="G29" s="114">
        <v>5370</v>
      </c>
      <c r="H29" s="140">
        <v>5364</v>
      </c>
      <c r="I29" s="115">
        <v>124</v>
      </c>
      <c r="J29" s="116">
        <v>2.3117076808351977</v>
      </c>
    </row>
    <row r="30" spans="1:15" s="110" customFormat="1" ht="24.95" customHeight="1" x14ac:dyDescent="0.2">
      <c r="A30" s="193">
        <v>87.88</v>
      </c>
      <c r="B30" s="204" t="s">
        <v>166</v>
      </c>
      <c r="C30" s="113">
        <v>6.2014388489208629</v>
      </c>
      <c r="D30" s="115">
        <v>3017</v>
      </c>
      <c r="E30" s="114">
        <v>3017</v>
      </c>
      <c r="F30" s="114">
        <v>2980</v>
      </c>
      <c r="G30" s="114">
        <v>2930</v>
      </c>
      <c r="H30" s="140">
        <v>2919</v>
      </c>
      <c r="I30" s="115">
        <v>98</v>
      </c>
      <c r="J30" s="116">
        <v>3.3573141486810552</v>
      </c>
    </row>
    <row r="31" spans="1:15" s="110" customFormat="1" ht="24.95" customHeight="1" x14ac:dyDescent="0.2">
      <c r="A31" s="193" t="s">
        <v>167</v>
      </c>
      <c r="B31" s="199" t="s">
        <v>168</v>
      </c>
      <c r="C31" s="113">
        <v>2.7482014388489207</v>
      </c>
      <c r="D31" s="115">
        <v>1337</v>
      </c>
      <c r="E31" s="114">
        <v>1327</v>
      </c>
      <c r="F31" s="114">
        <v>1368</v>
      </c>
      <c r="G31" s="114">
        <v>1369</v>
      </c>
      <c r="H31" s="140">
        <v>1370</v>
      </c>
      <c r="I31" s="115">
        <v>-33</v>
      </c>
      <c r="J31" s="116">
        <v>-2.4087591240875912</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0.33915724563206578</v>
      </c>
      <c r="D34" s="115">
        <v>165</v>
      </c>
      <c r="E34" s="114">
        <v>157</v>
      </c>
      <c r="F34" s="114">
        <v>191</v>
      </c>
      <c r="G34" s="114">
        <v>168</v>
      </c>
      <c r="H34" s="140">
        <v>161</v>
      </c>
      <c r="I34" s="115">
        <v>4</v>
      </c>
      <c r="J34" s="116">
        <v>2.4844720496894408</v>
      </c>
    </row>
    <row r="35" spans="1:10" s="110" customFormat="1" ht="24.95" customHeight="1" x14ac:dyDescent="0.2">
      <c r="A35" s="292" t="s">
        <v>171</v>
      </c>
      <c r="B35" s="293" t="s">
        <v>172</v>
      </c>
      <c r="C35" s="113">
        <v>34.596094552929088</v>
      </c>
      <c r="D35" s="115">
        <v>16831</v>
      </c>
      <c r="E35" s="114">
        <v>16909</v>
      </c>
      <c r="F35" s="114">
        <v>17068</v>
      </c>
      <c r="G35" s="114">
        <v>16715</v>
      </c>
      <c r="H35" s="140">
        <v>16745</v>
      </c>
      <c r="I35" s="115">
        <v>86</v>
      </c>
      <c r="J35" s="116">
        <v>0.51358614511794565</v>
      </c>
    </row>
    <row r="36" spans="1:10" s="110" customFormat="1" ht="24.95" customHeight="1" x14ac:dyDescent="0.2">
      <c r="A36" s="294" t="s">
        <v>173</v>
      </c>
      <c r="B36" s="295" t="s">
        <v>174</v>
      </c>
      <c r="C36" s="125">
        <v>65.06269270298047</v>
      </c>
      <c r="D36" s="143">
        <v>31653</v>
      </c>
      <c r="E36" s="144">
        <v>31728</v>
      </c>
      <c r="F36" s="144">
        <v>31706</v>
      </c>
      <c r="G36" s="144">
        <v>31423</v>
      </c>
      <c r="H36" s="145">
        <v>31317</v>
      </c>
      <c r="I36" s="143">
        <v>336</v>
      </c>
      <c r="J36" s="146">
        <v>1.0728997030366894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2020-09-25T10:08:36Z</dcterms:created>
  <dcterms:modified xsi:type="dcterms:W3CDTF">2020-09-28T08:10:01Z</dcterms:modified>
</cp:coreProperties>
</file>