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M32" i="24"/>
  <c r="M16" i="24"/>
  <c r="K57" i="15"/>
  <c r="L57" i="15" s="1"/>
  <c r="C38" i="24"/>
  <c r="G38" i="24" s="1"/>
  <c r="C37" i="24"/>
  <c r="C35" i="24"/>
  <c r="C34" i="24"/>
  <c r="C33" i="24"/>
  <c r="C32" i="24"/>
  <c r="C31" i="24"/>
  <c r="C30" i="24"/>
  <c r="E30" i="24" s="1"/>
  <c r="C29" i="24"/>
  <c r="C28" i="24"/>
  <c r="M28" i="24" s="1"/>
  <c r="C27" i="24"/>
  <c r="C26" i="24"/>
  <c r="C25" i="24"/>
  <c r="C24" i="24"/>
  <c r="M24" i="24" s="1"/>
  <c r="C23" i="24"/>
  <c r="C22" i="24"/>
  <c r="E22" i="24" s="1"/>
  <c r="C21" i="24"/>
  <c r="C20" i="24"/>
  <c r="M20" i="24" s="1"/>
  <c r="C19" i="24"/>
  <c r="I19" i="24" s="1"/>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31" i="24"/>
  <c r="D31" i="24"/>
  <c r="J31" i="24"/>
  <c r="H31" i="24"/>
  <c r="K31" i="24"/>
  <c r="F9" i="24"/>
  <c r="D9" i="24"/>
  <c r="J9" i="24"/>
  <c r="H9" i="24"/>
  <c r="K9" i="24"/>
  <c r="F15" i="24"/>
  <c r="D15" i="24"/>
  <c r="J15" i="24"/>
  <c r="H15" i="24"/>
  <c r="K15" i="24"/>
  <c r="I18" i="24"/>
  <c r="L18" i="24"/>
  <c r="M18" i="24"/>
  <c r="G18" i="24"/>
  <c r="E18" i="24"/>
  <c r="G27" i="24"/>
  <c r="M27" i="24"/>
  <c r="E27" i="24"/>
  <c r="L27" i="24"/>
  <c r="I37" i="24"/>
  <c r="G37" i="24"/>
  <c r="L37" i="24"/>
  <c r="M37" i="24"/>
  <c r="E37" i="24"/>
  <c r="F19" i="24"/>
  <c r="D19" i="24"/>
  <c r="J19" i="24"/>
  <c r="H19" i="24"/>
  <c r="K19" i="24"/>
  <c r="K28" i="24"/>
  <c r="J28" i="24"/>
  <c r="H28" i="24"/>
  <c r="F28" i="24"/>
  <c r="D28" i="24"/>
  <c r="K34" i="24"/>
  <c r="J34" i="24"/>
  <c r="H34" i="24"/>
  <c r="F34" i="24"/>
  <c r="D34" i="24"/>
  <c r="D38" i="24"/>
  <c r="K38" i="24"/>
  <c r="J38" i="24"/>
  <c r="H38" i="24"/>
  <c r="F38" i="24"/>
  <c r="G7" i="24"/>
  <c r="M7" i="24"/>
  <c r="E7" i="24"/>
  <c r="L7" i="24"/>
  <c r="G31" i="24"/>
  <c r="M31" i="24"/>
  <c r="E31" i="24"/>
  <c r="L31" i="24"/>
  <c r="I31" i="24"/>
  <c r="K24" i="24"/>
  <c r="J24" i="24"/>
  <c r="H24" i="24"/>
  <c r="F24" i="24"/>
  <c r="D24" i="24"/>
  <c r="G21" i="24"/>
  <c r="M21" i="24"/>
  <c r="E21" i="24"/>
  <c r="L21" i="24"/>
  <c r="I21" i="24"/>
  <c r="K61" i="24"/>
  <c r="I61" i="24"/>
  <c r="J61" i="24"/>
  <c r="K22" i="24"/>
  <c r="J22" i="24"/>
  <c r="H22" i="24"/>
  <c r="F22" i="24"/>
  <c r="D22" i="24"/>
  <c r="F25" i="24"/>
  <c r="D25" i="24"/>
  <c r="J25" i="24"/>
  <c r="H25" i="24"/>
  <c r="K25" i="24"/>
  <c r="I22" i="24"/>
  <c r="L22" i="24"/>
  <c r="M22" i="24"/>
  <c r="G22" i="24"/>
  <c r="G25" i="24"/>
  <c r="M25" i="24"/>
  <c r="E25" i="24"/>
  <c r="L25" i="24"/>
  <c r="I25" i="24"/>
  <c r="I34" i="24"/>
  <c r="L34" i="24"/>
  <c r="M34" i="24"/>
  <c r="G34" i="24"/>
  <c r="E34" i="24"/>
  <c r="M38" i="24"/>
  <c r="E38" i="24"/>
  <c r="L38" i="24"/>
  <c r="I38" i="24"/>
  <c r="K16" i="24"/>
  <c r="J16" i="24"/>
  <c r="H16" i="24"/>
  <c r="F16" i="24"/>
  <c r="D16" i="24"/>
  <c r="F35" i="24"/>
  <c r="D35" i="24"/>
  <c r="J35" i="24"/>
  <c r="H35" i="24"/>
  <c r="K35" i="24"/>
  <c r="I8" i="24"/>
  <c r="L8" i="24"/>
  <c r="M8" i="24"/>
  <c r="G8" i="24"/>
  <c r="E8" i="24"/>
  <c r="G19" i="24"/>
  <c r="M19" i="24"/>
  <c r="E19" i="24"/>
  <c r="L19" i="24"/>
  <c r="I27" i="24"/>
  <c r="K69" i="24"/>
  <c r="I69" i="24"/>
  <c r="J69" i="24"/>
  <c r="K20" i="24"/>
  <c r="J20" i="24"/>
  <c r="H20" i="24"/>
  <c r="F20" i="24"/>
  <c r="D20" i="24"/>
  <c r="K26" i="24"/>
  <c r="J26" i="24"/>
  <c r="H26" i="24"/>
  <c r="F26" i="24"/>
  <c r="D26" i="24"/>
  <c r="F29" i="24"/>
  <c r="D29" i="24"/>
  <c r="J29" i="24"/>
  <c r="H29" i="24"/>
  <c r="K29" i="24"/>
  <c r="B45" i="24"/>
  <c r="B39" i="24"/>
  <c r="G23" i="24"/>
  <c r="M23" i="24"/>
  <c r="E23" i="24"/>
  <c r="L23" i="24"/>
  <c r="I23" i="24"/>
  <c r="C45" i="24"/>
  <c r="C39" i="24"/>
  <c r="K8" i="24"/>
  <c r="J8" i="24"/>
  <c r="H8" i="24"/>
  <c r="F8" i="24"/>
  <c r="D8" i="24"/>
  <c r="B14" i="24"/>
  <c r="B6" i="24"/>
  <c r="F17" i="24"/>
  <c r="D17" i="24"/>
  <c r="J17" i="24"/>
  <c r="H17" i="24"/>
  <c r="K17" i="24"/>
  <c r="F23" i="24"/>
  <c r="D23" i="24"/>
  <c r="J23" i="24"/>
  <c r="H23" i="24"/>
  <c r="K23" i="24"/>
  <c r="K32" i="24"/>
  <c r="J32" i="24"/>
  <c r="H32" i="24"/>
  <c r="F32" i="24"/>
  <c r="D32" i="24"/>
  <c r="G9" i="24"/>
  <c r="M9" i="24"/>
  <c r="E9" i="24"/>
  <c r="L9" i="24"/>
  <c r="I9" i="24"/>
  <c r="C14" i="24"/>
  <c r="C6" i="24"/>
  <c r="G17" i="24"/>
  <c r="M17" i="24"/>
  <c r="E17" i="24"/>
  <c r="L17" i="24"/>
  <c r="I17" i="24"/>
  <c r="I26" i="24"/>
  <c r="L26" i="24"/>
  <c r="M26" i="24"/>
  <c r="G26" i="24"/>
  <c r="E26" i="24"/>
  <c r="G29" i="24"/>
  <c r="M29" i="24"/>
  <c r="E29" i="24"/>
  <c r="L29" i="24"/>
  <c r="I29" i="24"/>
  <c r="G35" i="24"/>
  <c r="M35" i="24"/>
  <c r="E35" i="24"/>
  <c r="L35" i="24"/>
  <c r="I7" i="24"/>
  <c r="K53" i="24"/>
  <c r="I53" i="24"/>
  <c r="J53" i="24"/>
  <c r="F27" i="24"/>
  <c r="D27" i="24"/>
  <c r="J27" i="24"/>
  <c r="H27" i="24"/>
  <c r="K27" i="24"/>
  <c r="H37" i="24"/>
  <c r="F37" i="24"/>
  <c r="D37" i="24"/>
  <c r="J37" i="24"/>
  <c r="K37" i="24"/>
  <c r="I35" i="24"/>
  <c r="K18" i="24"/>
  <c r="J18" i="24"/>
  <c r="H18" i="24"/>
  <c r="F18" i="24"/>
  <c r="D18" i="24"/>
  <c r="F21" i="24"/>
  <c r="D21" i="24"/>
  <c r="J21" i="24"/>
  <c r="H21" i="24"/>
  <c r="K21" i="24"/>
  <c r="K30" i="24"/>
  <c r="J30" i="24"/>
  <c r="H30" i="24"/>
  <c r="F30" i="24"/>
  <c r="D30" i="24"/>
  <c r="F33" i="24"/>
  <c r="D33" i="24"/>
  <c r="J33" i="24"/>
  <c r="H33" i="24"/>
  <c r="K33" i="24"/>
  <c r="G15" i="24"/>
  <c r="M15" i="24"/>
  <c r="E15" i="24"/>
  <c r="L15" i="24"/>
  <c r="I15" i="24"/>
  <c r="I30" i="24"/>
  <c r="L30" i="24"/>
  <c r="M30" i="24"/>
  <c r="G30" i="24"/>
  <c r="G33" i="24"/>
  <c r="M33" i="24"/>
  <c r="E33" i="24"/>
  <c r="L33" i="24"/>
  <c r="I33" i="24"/>
  <c r="J77" i="24"/>
  <c r="K58" i="24"/>
  <c r="I58" i="24"/>
  <c r="K66" i="24"/>
  <c r="I66" i="24"/>
  <c r="K74" i="24"/>
  <c r="I74" i="24"/>
  <c r="I16" i="24"/>
  <c r="L16" i="24"/>
  <c r="I24" i="24"/>
  <c r="L24" i="24"/>
  <c r="I32" i="24"/>
  <c r="L32" i="24"/>
  <c r="E20" i="24"/>
  <c r="E28" i="24"/>
  <c r="I43" i="24"/>
  <c r="G43" i="24"/>
  <c r="L43" i="24"/>
  <c r="K55" i="24"/>
  <c r="I55" i="24"/>
  <c r="K63" i="24"/>
  <c r="I63" i="24"/>
  <c r="K71" i="24"/>
  <c r="I71" i="24"/>
  <c r="G20" i="24"/>
  <c r="G28" i="24"/>
  <c r="K52" i="24"/>
  <c r="I52" i="24"/>
  <c r="K60" i="24"/>
  <c r="I60" i="24"/>
  <c r="K68" i="24"/>
  <c r="I68" i="24"/>
  <c r="K57" i="24"/>
  <c r="I57" i="24"/>
  <c r="K65" i="24"/>
  <c r="I65" i="24"/>
  <c r="K73" i="24"/>
  <c r="I73" i="24"/>
  <c r="I41" i="24"/>
  <c r="G41" i="24"/>
  <c r="L41" i="24"/>
  <c r="K54" i="24"/>
  <c r="I54" i="24"/>
  <c r="K62" i="24"/>
  <c r="I62" i="24"/>
  <c r="K70" i="24"/>
  <c r="I70" i="24"/>
  <c r="I20" i="24"/>
  <c r="L20" i="24"/>
  <c r="I28" i="24"/>
  <c r="L28" i="24"/>
  <c r="E16" i="24"/>
  <c r="E24" i="24"/>
  <c r="E32" i="24"/>
  <c r="K51" i="24"/>
  <c r="I51" i="24"/>
  <c r="K59" i="24"/>
  <c r="I59" i="24"/>
  <c r="K67" i="24"/>
  <c r="I67" i="24"/>
  <c r="K75" i="24"/>
  <c r="K77" i="24" s="1"/>
  <c r="I75" i="24"/>
  <c r="I77" i="24" s="1"/>
  <c r="G16" i="24"/>
  <c r="G24" i="24"/>
  <c r="G32" i="24"/>
  <c r="K56" i="24"/>
  <c r="I56" i="24"/>
  <c r="K64" i="24"/>
  <c r="I64" i="24"/>
  <c r="K72" i="24"/>
  <c r="I72" i="24"/>
  <c r="F40" i="24"/>
  <c r="J41" i="24"/>
  <c r="F42" i="24"/>
  <c r="J43" i="24"/>
  <c r="F44" i="24"/>
  <c r="H40" i="24"/>
  <c r="H42" i="24"/>
  <c r="H44" i="24"/>
  <c r="J40" i="24"/>
  <c r="J42" i="24"/>
  <c r="J44" i="24"/>
  <c r="E40" i="24"/>
  <c r="E42" i="24"/>
  <c r="E44" i="24"/>
  <c r="H39" i="24" l="1"/>
  <c r="F39" i="24"/>
  <c r="D39" i="24"/>
  <c r="J39" i="24"/>
  <c r="K39" i="24"/>
  <c r="I39" i="24"/>
  <c r="G39" i="24"/>
  <c r="L39" i="24"/>
  <c r="M39" i="24"/>
  <c r="E39" i="24"/>
  <c r="H45" i="24"/>
  <c r="F45" i="24"/>
  <c r="D45" i="24"/>
  <c r="J45" i="24"/>
  <c r="K45" i="24"/>
  <c r="I78" i="24"/>
  <c r="I79" i="24"/>
  <c r="K6" i="24"/>
  <c r="J6" i="24"/>
  <c r="H6" i="24"/>
  <c r="F6" i="24"/>
  <c r="D6" i="24"/>
  <c r="I45" i="24"/>
  <c r="G45" i="24"/>
  <c r="L45" i="24"/>
  <c r="E45" i="24"/>
  <c r="M45" i="24"/>
  <c r="K79" i="24"/>
  <c r="K78" i="24"/>
  <c r="K14" i="24"/>
  <c r="J14" i="24"/>
  <c r="H14" i="24"/>
  <c r="F14" i="24"/>
  <c r="D14" i="24"/>
  <c r="I6" i="24"/>
  <c r="L6" i="24"/>
  <c r="M6" i="24"/>
  <c r="G6" i="24"/>
  <c r="E6" i="24"/>
  <c r="I14" i="24"/>
  <c r="L14" i="24"/>
  <c r="M14" i="24"/>
  <c r="G14" i="24"/>
  <c r="E14" i="24"/>
  <c r="J79" i="24"/>
  <c r="J78" i="24"/>
  <c r="I83" i="24" l="1"/>
  <c r="I82" i="24"/>
  <c r="I81" i="24"/>
</calcChain>
</file>

<file path=xl/sharedStrings.xml><?xml version="1.0" encoding="utf-8"?>
<sst xmlns="http://schemas.openxmlformats.org/spreadsheetml/2006/main" count="1723" uniqueCount="520">
  <si>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</si>
  <si>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</si>
  <si>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</si>
  <si>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</si>
  <si>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</si>
  <si>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</si>
  <si>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</si>
  <si>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</si>
  <si>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</si>
  <si>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</si>
  <si>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</si>
  <si>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</si>
  <si>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</si>
  <si>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Enzkreis (08236)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</si>
  <si>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</si>
  <si>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</si>
  <si>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</si>
  <si>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</si>
  <si>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</si>
  <si>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</si>
  <si>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</si>
  <si>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</si>
  <si>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</si>
  <si>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</si>
  <si>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</si>
  <si>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</si>
  <si>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</si>
  <si>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</si>
  <si>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</si>
  <si>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</si>
  <si>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</si>
  <si>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</si>
  <si>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</si>
  <si>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</si>
  <si>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</si>
  <si>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</si>
  <si>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</si>
  <si>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</si>
  <si>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</si>
  <si>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</si>
  <si>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</si>
  <si>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</si>
  <si>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</si>
  <si>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</si>
  <si>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</si>
  <si>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</si>
  <si>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</si>
  <si>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</si>
  <si>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</si>
  <si>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</si>
  <si>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</si>
  <si>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</si>
  <si>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</si>
  <si>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</si>
  <si>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</si>
  <si>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</si>
  <si>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</si>
  <si>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</si>
  <si>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</si>
  <si>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</si>
  <si>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</si>
  <si>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</si>
  <si>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</si>
  <si>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</si>
  <si>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</si>
  <si>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</si>
  <si>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</si>
  <si>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</si>
  <si>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</si>
  <si>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</si>
  <si>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</si>
  <si>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</si>
  <si>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</si>
  <si>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</si>
  <si>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</si>
  <si>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</si>
  <si>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</si>
  <si>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</si>
  <si>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</si>
  <si>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</si>
  <si>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</si>
  <si>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</si>
  <si>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</si>
  <si>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</si>
  <si>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</si>
  <si>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</si>
  <si>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</si>
  <si>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</si>
  <si>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</si>
  <si>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</si>
  <si>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</si>
  <si>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</si>
  <si>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Enzkreis (08236);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</si>
  <si>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</si>
  <si>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</si>
  <si>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</si>
  <si>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</si>
  <si>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</si>
  <si>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</si>
  <si>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</si>
  <si>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</si>
  <si>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</si>
  <si>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</si>
  <si>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</si>
  <si>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</si>
  <si>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</si>
  <si>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</si>
  <si>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</si>
  <si>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</si>
  <si>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</si>
  <si>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</si>
  <si>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</si>
  <si>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</si>
  <si>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</si>
  <si>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</si>
  <si>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</si>
  <si>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</si>
  <si>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</si>
  <si>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</si>
  <si>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</si>
  <si>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</si>
  <si>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</si>
  <si>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</si>
  <si>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</si>
  <si>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</si>
  <si>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</si>
  <si>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</si>
  <si>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</si>
  <si>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</si>
  <si>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</si>
  <si>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</si>
  <si>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</si>
  <si>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</si>
  <si>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</si>
  <si>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</si>
  <si>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</si>
  <si>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</si>
  <si>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</si>
  <si>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</si>
  <si>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</si>
  <si>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</si>
  <si>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</si>
  <si>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</si>
  <si>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</si>
  <si>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</si>
  <si>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</si>
  <si>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</si>
  <si>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</si>
  <si>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</si>
  <si>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</si>
  <si>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</si>
  <si>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</si>
  <si>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</si>
  <si>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</si>
  <si>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</si>
  <si>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</si>
  <si>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</si>
  <si>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</si>
  <si>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</si>
  <si>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</si>
  <si>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</si>
  <si>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</si>
  <si>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</si>
  <si>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</si>
  <si>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</si>
  <si>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</si>
  <si>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</si>
  <si>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</si>
  <si>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</si>
  <si>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</si>
  <si>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</si>
  <si>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</si>
  <si>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</si>
  <si>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</si>
  <si>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</si>
  <si>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</si>
  <si>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</si>
  <si>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</si>
  <si>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</si>
  <si>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</si>
  <si>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</si>
  <si>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</si>
  <si>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</si>
  <si>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Enzkreis (08236)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</si>
  <si>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</si>
  <si>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</si>
  <si>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</si>
  <si>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</si>
  <si>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</si>
  <si>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</si>
  <si>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</si>
  <si>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</si>
  <si>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</si>
  <si>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</si>
  <si>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</si>
  <si>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</si>
  <si>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</si>
  <si>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</si>
  <si>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</si>
  <si>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</si>
  <si>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</si>
  <si>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</si>
  <si>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</si>
  <si>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</si>
  <si>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</si>
  <si>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</si>
  <si>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</si>
  <si>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</si>
  <si>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</si>
  <si>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</si>
  <si>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</si>
  <si>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</si>
  <si>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</si>
  <si>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</si>
  <si>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</si>
  <si>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</si>
  <si>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</si>
  <si>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</si>
  <si>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</si>
  <si>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</si>
  <si>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</si>
  <si>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</si>
  <si>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</si>
  <si>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</si>
  <si>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</si>
  <si>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</si>
  <si>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</si>
  <si>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</si>
  <si>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</si>
  <si>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</si>
  <si>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</si>
  <si>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</si>
  <si>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</si>
  <si>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</si>
  <si>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</si>
  <si>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</si>
  <si>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</si>
  <si>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</si>
  <si>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</si>
  <si>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</si>
  <si>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</si>
  <si>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</si>
  <si>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</si>
  <si>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</si>
  <si>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</si>
  <si>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</si>
  <si>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</si>
  <si>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</si>
  <si>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</si>
  <si>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</si>
  <si>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</si>
  <si>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</si>
  <si>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</si>
  <si>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</si>
  <si>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</si>
  <si>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</si>
  <si>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</si>
  <si>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</si>
  <si>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</si>
  <si>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</si>
  <si>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</si>
  <si>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</si>
  <si>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</si>
  <si>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</si>
  <si>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</si>
  <si>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</si>
  <si>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</si>
  <si>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</si>
  <si>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</si>
  <si>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</si>
  <si>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</si>
  <si>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</si>
  <si>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</si>
  <si>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</si>
  <si>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</si>
  <si>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</si>
  <si>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</si>
  <si>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</si>
  <si>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</si>
  <si>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</si>
  <si>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</si>
  <si>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</si>
  <si>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</si>
  <si>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</si>
  <si>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</si>
  <si>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</si>
  <si>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</si>
  <si>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</si>
  <si>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</si>
  <si>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</si>
  <si>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</si>
  <si>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</si>
  <si>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</si>
  <si>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</si>
  <si>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</si>
  <si>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</si>
  <si>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</si>
  <si>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</si>
  <si>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</si>
  <si>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</si>
  <si>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</si>
  <si>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</si>
  <si>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</si>
  <si>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</si>
  <si>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</si>
  <si>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</si>
  <si>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</si>
  <si>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</si>
  <si>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</si>
  <si>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</si>
  <si>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</si>
  <si>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</si>
  <si>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</si>
  <si>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</si>
  <si>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</si>
  <si>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</si>
  <si>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</si>
  <si>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</si>
  <si>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</si>
  <si>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</si>
  <si>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</si>
  <si>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</si>
  <si>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</si>
  <si>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</si>
  <si>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</si>
  <si>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</si>
  <si>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</si>
  <si>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</si>
  <si>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</si>
  <si>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</si>
  <si>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</si>
  <si>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</si>
  <si>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</si>
  <si>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</si>
  <si>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</si>
  <si>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</si>
  <si>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</si>
  <si>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</si>
  <si>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</si>
  <si>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</si>
  <si>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</si>
  <si>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</si>
  <si>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</si>
  <si>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</si>
  <si>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</si>
  <si>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</si>
  <si>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</si>
  <si>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</si>
  <si>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</si>
  <si>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</si>
  <si>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</si>
  <si>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</si>
  <si>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</si>
  <si>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</si>
  <si>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</si>
  <si>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</si>
  <si>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</si>
  <si>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</si>
  <si>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</si>
  <si>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</si>
  <si>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</si>
  <si>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</si>
  <si>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</si>
  <si>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</si>
  <si>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</si>
  <si>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</si>
  <si>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</si>
  <si>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</si>
  <si>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</si>
  <si>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</si>
  <si>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</si>
  <si>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</si>
  <si>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</si>
  <si>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Enzkreis (08236);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</si>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</sst>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{2CB9B64E-2027-4F37-BBF1-2D2D1EF53001}</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ECEE-4888-A585-021AB1FEC91E}"/>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{51EA664A-10B1-431F-8003-E7F63743106C}</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ECEE-4888-A585-021AB1FEC91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{CC8B59AA-CE29-404E-9B61-24DAF88A7E6A}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CEE-4888-A585-021AB1FEC91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{0302358D-9F6A-4A8B-BA71-F1D4A25E1713}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CEE-4888-A585-021AB1FEC91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0.44299552324946573</c:v>
                </c:pt>
                <c:pt idx="1">
                  <c:v>0.77822269034374059</c:v>
                </c:pt>
                <c:pt idx="2">
                  <c:v>1.1186464311118853</c:v>
                </c:pt>
                <c:pt idx="3">
                  <c:v>1.0875687030768</c:v>
                </c:pt>
              </c:numCache>
            </c:numRef>
          </c:val>
          <c:extLst>
            <c:ext xmlns:c16="http://schemas.microsoft.com/office/drawing/2014/chart" uri="{C3380CC4-5D6E-409C-BE32-E72D297353CC}">
              <c16:uniqueId val="{00000004-ECEE-4888-A585-021AB1FEC91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{62C13266-719A-4184-8B5F-BFD70568D5CF}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CEE-4888-A585-021AB1FEC91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{172C8ADF-CE56-48DA-A872-DBFFA71D68F0}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CEE-4888-A585-021AB1FEC91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{23011ABC-7E93-4857-9F43-98A8183D1DFD}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CEE-4888-A585-021AB1FEC91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{62CD2815-6910-4FBF-81DE-A3BE8D211D8A}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CEE-4888-A585-021AB1FEC9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CEE-4888-A585-021AB1FEC91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CEE-4888-A585-021AB1FEC91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{E21AB138-2994-44D6-B2F4-0CCA35D559F2}</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1D8A-4877-8966-1A9640804C2C}"/>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{E63A03AF-FA1D-4241-B721-CDA05F8266DE}</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1D8A-4877-8966-1A9640804C2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{0B926258-C010-41A4-86C4-19A6170F13BA}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D8A-4877-8966-1A9640804C2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{36D6CA17-115F-452E-8E08-9C10F7C2C045}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D8A-4877-8966-1A9640804C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-2.4082436031029291</c:v>
                </c:pt>
                <c:pt idx="1">
                  <c:v>-2.6975865719528453</c:v>
                </c:pt>
                <c:pt idx="2">
                  <c:v>-2.7637010795899166</c:v>
                </c:pt>
                <c:pt idx="3">
                  <c:v>-2.8655893304673015</c:v>
                </c:pt>
              </c:numCache>
            </c:numRef>
          </c:val>
          <c:extLst>
            <c:ext xmlns:c16="http://schemas.microsoft.com/office/drawing/2014/chart" uri="{C3380CC4-5D6E-409C-BE32-E72D297353CC}">
              <c16:uniqueId val="{00000004-1D8A-4877-8966-1A9640804C2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{0CF04C61-2B21-4E61-94A7-088CF9645DC4}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D8A-4877-8966-1A9640804C2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{4AB01B98-D590-41A4-9929-639AF86ADC60}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D8A-4877-8966-1A9640804C2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{A5B0AE45-D4DF-479F-8E54-C4377894F241}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D8A-4877-8966-1A9640804C2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{A96F150D-FA91-4FA1-BAB3-9FE48FEC4222}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D8A-4877-8966-1A9640804C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D8A-4877-8966-1A9640804C2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D8A-4877-8966-1A9640804C2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{607A8891-A113-4B9D-92D2-06A51276E3A9}</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0DDC-4382-AB45-5D469197AFD1}"/>
                </c:ext>
              </c:extLst>
            </c:dLbl>
            <c:dLbl>
              <c:idx val="1"/>
              <c:tx>
                <c:strRef>
                  <c:f>Daten_Diagramme!$D$15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{F40C0113-D15D-4C57-B61D-A282C0021E4F}</c15:txfldGUID>
                      <c15:f>Daten_Diagramme!$D$15</c15:f>
                      <c15:dlblFieldTableCache>
                        <c:ptCount val="1"/>
                        <c:pt idx="0">
                          <c:v>3.9</c:v>
                        </c:pt>
                      </c15:dlblFieldTableCache>
                    </c15:dlblFTEntry>
                  </c15:dlblFieldTable>
                  <c15:showDataLabelsRange val="0"/>
                </c:ext>
                <c:ext xmlns:c16="http://schemas.microsoft.com/office/drawing/2014/chart" uri="{C3380CC4-5D6E-409C-BE32-E72D297353CC}">
                  <c16:uniqueId val="{00000001-0DDC-4382-AB45-5D469197AFD1}"/>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{CDBDC6FD-4579-4FF8-BAB1-82CFB385A342}</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0DDC-4382-AB45-5D469197AFD1}"/>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{8C0C3BAD-9C31-49C4-866A-85C4025740F9}</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0DDC-4382-AB45-5D469197AFD1}"/>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{B24459D6-22B8-4712-AEA8-94F1E6E1B5AD}</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0DDC-4382-AB45-5D469197AFD1}"/>
                </c:ext>
              </c:extLst>
            </c:dLbl>
            <c:dLbl>
              <c:idx val="5"/>
              <c:tx>
                <c:strRef>
                  <c:f>Daten_Diagramme!$D$19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{E4844798-D359-4075-AB53-2C4047655AEB}</c15:txfldGUID>
                      <c15:f>Daten_Diagramme!$D$19</c15:f>
                      <c15:dlblFieldTableCache>
                        <c:ptCount val="1"/>
                        <c:pt idx="0">
                          <c:v>-1.5</c:v>
                        </c:pt>
                      </c15:dlblFieldTableCache>
                    </c15:dlblFTEntry>
                  </c15:dlblFieldTable>
                  <c15:showDataLabelsRange val="0"/>
                </c:ext>
                <c:ext xmlns:c16="http://schemas.microsoft.com/office/drawing/2014/chart" uri="{C3380CC4-5D6E-409C-BE32-E72D297353CC}">
                  <c16:uniqueId val="{00000005-0DDC-4382-AB45-5D469197AFD1}"/>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{BD72732C-5100-42CA-8300-79509D67ABC8}</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0DDC-4382-AB45-5D469197AFD1}"/>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{471FD535-3804-4067-9A3E-D54FA434A119}</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0DDC-4382-AB45-5D469197AFD1}"/>
                </c:ext>
              </c:extLst>
            </c:dLbl>
            <c:dLbl>
              <c:idx val="8"/>
              <c:tx>
                <c:strRef>
                  <c:f>Daten_Diagramme!$D$22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{F3A1FD9E-3F74-4EFF-BAE9-CCE63BA088DB}</c15:txfldGUID>
                      <c15:f>Daten_Diagramme!$D$22</c15:f>
                      <c15:dlblFieldTableCache>
                        <c:ptCount val="1"/>
                        <c:pt idx="0">
                          <c:v>3.2</c:v>
                        </c:pt>
                      </c15:dlblFieldTableCache>
                    </c15:dlblFTEntry>
                  </c15:dlblFieldTable>
                  <c15:showDataLabelsRange val="0"/>
                </c:ext>
                <c:ext xmlns:c16="http://schemas.microsoft.com/office/drawing/2014/chart" uri="{C3380CC4-5D6E-409C-BE32-E72D297353CC}">
                  <c16:uniqueId val="{00000008-0DDC-4382-AB45-5D469197AFD1}"/>
                </c:ext>
              </c:extLst>
            </c:dLbl>
            <c:dLbl>
              <c:idx val="9"/>
              <c:tx>
                <c:strRef>
                  <c:f>Daten_Diagramme!$D$23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{61006E96-0E39-46DB-8A33-A2B8F670D255}</c15:txfldGUID>
                      <c15:f>Daten_Diagramme!$D$23</c15:f>
                      <c15:dlblFieldTableCache>
                        <c:ptCount val="1"/>
                        <c:pt idx="0">
                          <c:v>4.2</c:v>
                        </c:pt>
                      </c15:dlblFieldTableCache>
                    </c15:dlblFTEntry>
                  </c15:dlblFieldTable>
                  <c15:showDataLabelsRange val="0"/>
                </c:ext>
                <c:ext xmlns:c16="http://schemas.microsoft.com/office/drawing/2014/chart" uri="{C3380CC4-5D6E-409C-BE32-E72D297353CC}">
                  <c16:uniqueId val="{00000009-0DDC-4382-AB45-5D469197AFD1}"/>
                </c:ext>
              </c:extLst>
            </c:dLbl>
            <c:dLbl>
              <c:idx val="10"/>
              <c:tx>
                <c:strRef>
                  <c:f>Daten_Diagramme!$D$24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{F59646A5-1791-4521-A486-BA3641CCC572}</c15:txfldGUID>
                      <c15:f>Daten_Diagramme!$D$24</c15:f>
                      <c15:dlblFieldTableCache>
                        <c:ptCount val="1"/>
                        <c:pt idx="0">
                          <c:v>-1.9</c:v>
                        </c:pt>
                      </c15:dlblFieldTableCache>
                    </c15:dlblFTEntry>
                  </c15:dlblFieldTable>
                  <c15:showDataLabelsRange val="0"/>
                </c:ext>
                <c:ext xmlns:c16="http://schemas.microsoft.com/office/drawing/2014/chart" uri="{C3380CC4-5D6E-409C-BE32-E72D297353CC}">
                  <c16:uniqueId val="{0000000A-0DDC-4382-AB45-5D469197AFD1}"/>
                </c:ext>
              </c:extLst>
            </c:dLbl>
            <c:dLbl>
              <c:idx val="11"/>
              <c:tx>
                <c:strRef>
                  <c:f>Daten_Diagramme!$D$25</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{6BAA4E1D-57C3-46F8-89B2-D987017DF7D4}</c15:txfldGUID>
                      <c15:f>Daten_Diagramme!$D$25</c15:f>
                      <c15:dlblFieldTableCache>
                        <c:ptCount val="1"/>
                        <c:pt idx="0">
                          <c:v>12.7</c:v>
                        </c:pt>
                      </c15:dlblFieldTableCache>
                    </c15:dlblFTEntry>
                  </c15:dlblFieldTable>
                  <c15:showDataLabelsRange val="0"/>
                </c:ext>
                <c:ext xmlns:c16="http://schemas.microsoft.com/office/drawing/2014/chart" uri="{C3380CC4-5D6E-409C-BE32-E72D297353CC}">
                  <c16:uniqueId val="{0000000B-0DDC-4382-AB45-5D469197AFD1}"/>
                </c:ext>
              </c:extLst>
            </c:dLbl>
            <c:dLbl>
              <c:idx val="12"/>
              <c:tx>
                <c:strRef>
                  <c:f>Daten_Diagramme!$D$26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{9389DB8E-AA01-43C9-9162-722C4ECB1E81}</c15:txfldGUID>
                      <c15:f>Daten_Diagramme!$D$26</c15:f>
                      <c15:dlblFieldTableCache>
                        <c:ptCount val="1"/>
                        <c:pt idx="0">
                          <c:v>3.5</c:v>
                        </c:pt>
                      </c15:dlblFieldTableCache>
                    </c15:dlblFTEntry>
                  </c15:dlblFieldTable>
                  <c15:showDataLabelsRange val="0"/>
                </c:ext>
                <c:ext xmlns:c16="http://schemas.microsoft.com/office/drawing/2014/chart" uri="{C3380CC4-5D6E-409C-BE32-E72D297353CC}">
                  <c16:uniqueId val="{0000000C-0DDC-4382-AB45-5D469197AFD1}"/>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{318DF128-D2D9-4B6E-B9E0-7151676C65CE}</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0DDC-4382-AB45-5D469197AFD1}"/>
                </c:ext>
              </c:extLst>
            </c:dLbl>
            <c:dLbl>
              <c:idx val="14"/>
              <c:tx>
                <c:strRef>
                  <c:f>Daten_Diagramme!$D$28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{76D10238-7F6C-4791-B1F5-975E7A95B786}</c15:txfldGUID>
                      <c15:f>Daten_Diagramme!$D$28</c15:f>
                      <c15:dlblFieldTableCache>
                        <c:ptCount val="1"/>
                        <c:pt idx="0">
                          <c:v>-3.7</c:v>
                        </c:pt>
                      </c15:dlblFieldTableCache>
                    </c15:dlblFTEntry>
                  </c15:dlblFieldTable>
                  <c15:showDataLabelsRange val="0"/>
                </c:ext>
                <c:ext xmlns:c16="http://schemas.microsoft.com/office/drawing/2014/chart" uri="{C3380CC4-5D6E-409C-BE32-E72D297353CC}">
                  <c16:uniqueId val="{0000000E-0DDC-4382-AB45-5D469197AFD1}"/>
                </c:ext>
              </c:extLst>
            </c:dLbl>
            <c:dLbl>
              <c:idx val="15"/>
              <c:tx>
                <c:strRef>
                  <c:f>Daten_Diagramme!$D$29</c:f>
                  <c:strCache>
                    <c:ptCount val="1"/>
                    <c:pt idx="0">
                      <c:v>-22.7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{AA3C9DE2-D7D2-4556-8F2C-FA8B37BB2997}</c15:txfldGUID>
                      <c15:f>Daten_Diagramme!$D$29</c15:f>
                      <c15:dlblFieldTableCache>
                        <c:ptCount val="1"/>
                        <c:pt idx="0">
                          <c:v>-22.7</c:v>
                        </c:pt>
                      </c15:dlblFieldTableCache>
                    </c15:dlblFTEntry>
                  </c15:dlblFieldTable>
                  <c15:showDataLabelsRange val="0"/>
                </c:ext>
                <c:ext xmlns:c16="http://schemas.microsoft.com/office/drawing/2014/chart" uri="{C3380CC4-5D6E-409C-BE32-E72D297353CC}">
                  <c16:uniqueId val="{0000000F-0DDC-4382-AB45-5D469197AFD1}"/>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{B0E3E093-74BD-434D-9C69-87BD74445BD4}</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0DDC-4382-AB45-5D469197AFD1}"/>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{5B65C482-AA74-4914-8849-61D482922BF1}</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0DDC-4382-AB45-5D469197AFD1}"/>
                </c:ext>
              </c:extLst>
            </c:dLbl>
            <c:dLbl>
              <c:idx val="18"/>
              <c:tx>
                <c:strRef>
                  <c:f>Daten_Diagramme!$D$32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{1D5706B7-8D00-461E-8715-2719BB240376}</c15:txfldGUID>
                      <c15:f>Daten_Diagramme!$D$32</c15:f>
                      <c15:dlblFieldTableCache>
                        <c:ptCount val="1"/>
                        <c:pt idx="0">
                          <c:v>0.0</c:v>
                        </c:pt>
                      </c15:dlblFieldTableCache>
                    </c15:dlblFTEntry>
                  </c15:dlblFieldTable>
                  <c15:showDataLabelsRange val="0"/>
                </c:ext>
                <c:ext xmlns:c16="http://schemas.microsoft.com/office/drawing/2014/chart" uri="{C3380CC4-5D6E-409C-BE32-E72D297353CC}">
                  <c16:uniqueId val="{00000012-0DDC-4382-AB45-5D469197AFD1}"/>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{2243B0CC-40ED-44D8-B655-0376A4273FED}</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0DDC-4382-AB45-5D469197AFD1}"/>
                </c:ext>
              </c:extLst>
            </c:dLbl>
            <c:dLbl>
              <c:idx val="20"/>
              <c:tx>
                <c:strRef>
                  <c:f>Daten_Diagramme!$D$34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{7918D6BA-1931-49C6-BC12-1537D23C1239}</c15:txfldGUID>
                      <c15:f>Daten_Diagramme!$D$34</c15:f>
                      <c15:dlblFieldTableCache>
                        <c:ptCount val="1"/>
                        <c:pt idx="0">
                          <c:v>-3.3</c:v>
                        </c:pt>
                      </c15:dlblFieldTableCache>
                    </c15:dlblFTEntry>
                  </c15:dlblFieldTable>
                  <c15:showDataLabelsRange val="0"/>
                </c:ext>
                <c:ext xmlns:c16="http://schemas.microsoft.com/office/drawing/2014/chart" uri="{C3380CC4-5D6E-409C-BE32-E72D297353CC}">
                  <c16:uniqueId val="{00000014-0DDC-4382-AB45-5D469197AFD1}"/>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{4CEEA95D-E05B-4973-B905-B0984239DA05}</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DDC-4382-AB45-5D469197AFD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{30F7A10C-F66D-4F1D-9DC6-6759DEF5BCD2}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DDC-4382-AB45-5D469197AFD1}"/>
                </c:ext>
              </c:extLst>
            </c:dLbl>
            <c:dLbl>
              <c:idx val="23"/>
              <c:tx>
                <c:strRef>
                  <c:f>Daten_Diagramme!$D$37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{CBA8D190-E7F0-4B34-88F3-54A1B02D50B3}</c15:txfldGUID>
                      <c15:f>Daten_Diagramme!$D$37</c15:f>
                      <c15:dlblFieldTableCache>
                        <c:ptCount val="1"/>
                        <c:pt idx="0">
                          <c:v>3.9</c:v>
                        </c:pt>
                      </c15:dlblFieldTableCache>
                    </c15:dlblFTEntry>
                  </c15:dlblFieldTable>
                  <c15:showDataLabelsRange val="0"/>
                </c:ext>
                <c:ext xmlns:c16="http://schemas.microsoft.com/office/drawing/2014/chart" uri="{C3380CC4-5D6E-409C-BE32-E72D297353CC}">
                  <c16:uniqueId val="{00000017-0DDC-4382-AB45-5D469197AFD1}"/>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{A1F7F18B-61AD-4839-B2D4-EE936F555C29}</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0DDC-4382-AB45-5D469197AFD1}"/>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{870F1A2D-798F-4B9B-9AB7-89EC6C703DF4}</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0DDC-4382-AB45-5D469197AFD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{2A287860-BA6E-4789-AA70-4FE97211D59D}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DDC-4382-AB45-5D469197AFD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{0CDC877B-7F03-4C5E-A37D-01299B27F519}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DDC-4382-AB45-5D469197AFD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{51B3415A-CD24-415B-9140-8931B704E657}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DDC-4382-AB45-5D469197AFD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{07E9D7D0-42A7-4289-A98E-49187D698228}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DDC-4382-AB45-5D469197AFD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{D3AD9DCE-8D04-453C-8AA8-60B128C7550E}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DDC-4382-AB45-5D469197AFD1}"/>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{56C2F9FC-5371-4597-B655-7B61B7F68D65}</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0DDC-4382-AB45-5D469197AF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0.44299552324946573</c:v>
                </c:pt>
                <c:pt idx="1">
                  <c:v>3.9215686274509802</c:v>
                </c:pt>
                <c:pt idx="2">
                  <c:v>2.8006589785831961</c:v>
                </c:pt>
                <c:pt idx="3">
                  <c:v>-1.27378265075782</c:v>
                </c:pt>
                <c:pt idx="4">
                  <c:v>-1.6081871345029239</c:v>
                </c:pt>
                <c:pt idx="5">
                  <c:v>-1.4729887291099883</c:v>
                </c:pt>
                <c:pt idx="6">
                  <c:v>1.10062893081761</c:v>
                </c:pt>
                <c:pt idx="7">
                  <c:v>2.3477373256209595</c:v>
                </c:pt>
                <c:pt idx="8">
                  <c:v>3.2459867799811142</c:v>
                </c:pt>
                <c:pt idx="9">
                  <c:v>4.2445482866043616</c:v>
                </c:pt>
                <c:pt idx="10">
                  <c:v>-1.9197207678883073</c:v>
                </c:pt>
                <c:pt idx="11">
                  <c:v>12.705882352941176</c:v>
                </c:pt>
                <c:pt idx="12">
                  <c:v>3.4994697773064689</c:v>
                </c:pt>
                <c:pt idx="13">
                  <c:v>2.2911051212938007</c:v>
                </c:pt>
                <c:pt idx="14">
                  <c:v>-3.7074148296593186</c:v>
                </c:pt>
                <c:pt idx="15">
                  <c:v>-22.689075630252102</c:v>
                </c:pt>
                <c:pt idx="16">
                  <c:v>3.8057742782152233</c:v>
                </c:pt>
                <c:pt idx="17">
                  <c:v>2.2742040285899936</c:v>
                </c:pt>
                <c:pt idx="18">
                  <c:v>4.0866366979975477E-2</c:v>
                </c:pt>
                <c:pt idx="19">
                  <c:v>3.8324131211432282</c:v>
                </c:pt>
                <c:pt idx="20">
                  <c:v>-3.3281733746130029</c:v>
                </c:pt>
                <c:pt idx="21">
                  <c:v>0</c:v>
                </c:pt>
                <c:pt idx="23">
                  <c:v>3.9215686274509802</c:v>
                </c:pt>
                <c:pt idx="24">
                  <c:v>-0.8942007176756569</c:v>
                </c:pt>
                <c:pt idx="25">
                  <c:v>1.9966665532841252</c:v>
                </c:pt>
              </c:numCache>
            </c:numRef>
          </c:val>
          <c:extLst>
            <c:ext xmlns:c16="http://schemas.microsoft.com/office/drawing/2014/chart" uri="{C3380CC4-5D6E-409C-BE32-E72D297353CC}">
              <c16:uniqueId val="{00000020-0DDC-4382-AB45-5D469197AFD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{9E56862A-73DB-46A5-B895-359F78B179D1}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DDC-4382-AB45-5D469197AFD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{5E9AD694-0500-45B0-A775-1A5402903D59}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DDC-4382-AB45-5D469197AFD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{D65B5D40-03FE-423B-AF73-F781180A0476}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DDC-4382-AB45-5D469197AFD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{590D36C7-228E-42E9-AF34-2DECE303D63D}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DDC-4382-AB45-5D469197AFD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{E3EDA0A5-CC16-49CC-BA3E-CBA389D18646}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DDC-4382-AB45-5D469197AFD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{7431062C-BBA3-4A14-8D01-53DE70CC1077}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DDC-4382-AB45-5D469197AFD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{F38676C8-28D8-47C8-B691-DE927E2E830B}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DDC-4382-AB45-5D469197AFD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{ED6982C4-10C1-4DCB-B589-94ADBA88AC22}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DDC-4382-AB45-5D469197AFD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{599D4263-DF4B-411C-AB67-6293382821C6}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DDC-4382-AB45-5D469197AFD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{9D54BEB2-D32F-4913-96D0-837E569A2496}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DDC-4382-AB45-5D469197AFD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{A46A9992-82B5-405B-8200-F5F9CE204402}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DDC-4382-AB45-5D469197AFD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{DEE899B0-1924-4463-B625-CC5AC4116141}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DDC-4382-AB45-5D469197AFD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{C2BAC98D-92BE-44AF-9ED3-CC372B131FCD}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DDC-4382-AB45-5D469197AFD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{E9D02F87-F8D5-4A24-B221-38FBE1A8620E}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DDC-4382-AB45-5D469197AFD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{BD3558BE-7BCC-4575-ACD7-CEA6E0D080C2}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DDC-4382-AB45-5D469197AFD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{8D3C0281-9768-43C7-86D0-80EF55387FBB}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DDC-4382-AB45-5D469197AFD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{78118B8D-11A8-448C-B724-ECC49EF1600A}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DDC-4382-AB45-5D469197AFD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{D3999959-17EE-425E-816E-FD5454D81ACF}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DDC-4382-AB45-5D469197AFD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{54549AF9-747E-462E-8476-AA05AF36E2FD}</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DDC-4382-AB45-5D469197AFD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{A9780F14-A00F-438C-9623-96A8DD88308B}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DDC-4382-AB45-5D469197AFD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{8CEBFC8B-E7FB-43EE-95D4-8BF766D8118D}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DDC-4382-AB45-5D469197AFD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{3B49F13A-F58A-4D97-9A75-C777102B8504}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DDC-4382-AB45-5D469197AFD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{616501C9-DAF9-4E75-BC2C-0203D396F1F4}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DDC-4382-AB45-5D469197AFD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{D9D683F1-A6C3-4623-B36C-5F38AF38D655}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DDC-4382-AB45-5D469197AFD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{DD4E078C-07DF-4478-943D-C665B38854A8}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DDC-4382-AB45-5D469197AFD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{D9B7A541-1D3E-4E4B-9738-691468545556}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DDC-4382-AB45-5D469197AFD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{973DF313-BA01-4BFA-A228-70E68CEC77BE}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DDC-4382-AB45-5D469197AFD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{F7552E46-BDCE-40D0-B1C6-BFBB7A86698D}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DDC-4382-AB45-5D469197AFD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{915DD393-8F22-4A34-BF26-BBA318E757F5}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DDC-4382-AB45-5D469197AFD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{17F650F7-44B2-4A24-BCD5-8493C9E091F8}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DDC-4382-AB45-5D469197AFD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{0E92EEAD-AD33-4F1F-8B2B-C50342F59D03}</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DDC-4382-AB45-5D469197AFD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{FF0F9ABC-0BD9-40FE-85E0-E9555DFCBE97}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DDC-4382-AB45-5D469197AF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DDC-4382-AB45-5D469197AFD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DDC-4382-AB45-5D469197AFD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{ABDCC075-D525-439D-A6E5-071BE50AD1C1}</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FDCF-49C5-A948-1A992A1A4877}"/>
                </c:ext>
              </c:extLst>
            </c:dLbl>
            <c:dLbl>
              <c:idx val="1"/>
              <c:tx>
                <c:strRef>
                  <c:f>Daten_Diagramme!$E$15</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{D37B356C-6D7B-43F5-8B7B-A63A1C0A0F3F}</c15:txfldGUID>
                      <c15:f>Daten_Diagramme!$E$15</c15:f>
                      <c15:dlblFieldTableCache>
                        <c:ptCount val="1"/>
                        <c:pt idx="0">
                          <c:v>10.3</c:v>
                        </c:pt>
                      </c15:dlblFieldTableCache>
                    </c15:dlblFTEntry>
                  </c15:dlblFieldTable>
                  <c15:showDataLabelsRange val="0"/>
                </c:ext>
                <c:ext xmlns:c16="http://schemas.microsoft.com/office/drawing/2014/chart" uri="{C3380CC4-5D6E-409C-BE32-E72D297353CC}">
                  <c16:uniqueId val="{00000001-FDCF-49C5-A948-1A992A1A4877}"/>
                </c:ext>
              </c:extLst>
            </c:dLbl>
            <c:dLbl>
              <c:idx val="2"/>
              <c:tx>
                <c:strRef>
                  <c:f>Daten_Diagramme!$E$16</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{4545F7C4-A4E2-414F-BBC2-400B935428F4}</c15:txfldGUID>
                      <c15:f>Daten_Diagramme!$E$16</c15:f>
                      <c15:dlblFieldTableCache>
                        <c:ptCount val="1"/>
                        <c:pt idx="0">
                          <c:v>-9.3</c:v>
                        </c:pt>
                      </c15:dlblFieldTableCache>
                    </c15:dlblFTEntry>
                  </c15:dlblFieldTable>
                  <c15:showDataLabelsRange val="0"/>
                </c:ext>
                <c:ext xmlns:c16="http://schemas.microsoft.com/office/drawing/2014/chart" uri="{C3380CC4-5D6E-409C-BE32-E72D297353CC}">
                  <c16:uniqueId val="{00000002-FDCF-49C5-A948-1A992A1A4877}"/>
                </c:ext>
              </c:extLst>
            </c:dLbl>
            <c:dLbl>
              <c:idx val="3"/>
              <c:tx>
                <c:strRef>
                  <c:f>Daten_Diagramme!$E$17</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{32F8A74B-642A-48C7-B22D-E53D5567CEC6}</c15:txfldGUID>
                      <c15:f>Daten_Diagramme!$E$17</c15:f>
                      <c15:dlblFieldTableCache>
                        <c:ptCount val="1"/>
                        <c:pt idx="0">
                          <c:v>-9.5</c:v>
                        </c:pt>
                      </c15:dlblFieldTableCache>
                    </c15:dlblFTEntry>
                  </c15:dlblFieldTable>
                  <c15:showDataLabelsRange val="0"/>
                </c:ext>
                <c:ext xmlns:c16="http://schemas.microsoft.com/office/drawing/2014/chart" uri="{C3380CC4-5D6E-409C-BE32-E72D297353CC}">
                  <c16:uniqueId val="{00000003-FDCF-49C5-A948-1A992A1A4877}"/>
                </c:ext>
              </c:extLst>
            </c:dLbl>
            <c:dLbl>
              <c:idx val="4"/>
              <c:tx>
                <c:strRef>
                  <c:f>Daten_Diagramme!$E$18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{E65D0606-4DE7-4B76-BB02-CF3225CADDA8}</c15:txfldGUID>
                      <c15:f>Daten_Diagramme!$E$18</c15:f>
                      <c15:dlblFieldTableCache>
                        <c:ptCount val="1"/>
                        <c:pt idx="0">
                          <c:v>-5.9</c:v>
                        </c:pt>
                      </c15:dlblFieldTableCache>
                    </c15:dlblFTEntry>
                  </c15:dlblFieldTable>
                  <c15:showDataLabelsRange val="0"/>
                </c:ext>
                <c:ext xmlns:c16="http://schemas.microsoft.com/office/drawing/2014/chart" uri="{C3380CC4-5D6E-409C-BE32-E72D297353CC}">
                  <c16:uniqueId val="{00000004-FDCF-49C5-A948-1A992A1A4877}"/>
                </c:ext>
              </c:extLst>
            </c:dLbl>
            <c:dLbl>
              <c:idx val="5"/>
              <c:tx>
                <c:strRef>
                  <c:f>Daten_Diagramme!$E$19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{628AB49C-3EFA-4949-9DE5-A7FBF5076254}</c15:txfldGUID>
                      <c15:f>Daten_Diagramme!$E$19</c15:f>
                      <c15:dlblFieldTableCache>
                        <c:ptCount val="1"/>
                        <c:pt idx="0">
                          <c:v>-11.2</c:v>
                        </c:pt>
                      </c15:dlblFieldTableCache>
                    </c15:dlblFTEntry>
                  </c15:dlblFieldTable>
                  <c15:showDataLabelsRange val="0"/>
                </c:ext>
                <c:ext xmlns:c16="http://schemas.microsoft.com/office/drawing/2014/chart" uri="{C3380CC4-5D6E-409C-BE32-E72D297353CC}">
                  <c16:uniqueId val="{00000005-FDCF-49C5-A948-1A992A1A4877}"/>
                </c:ext>
              </c:extLst>
            </c:dLbl>
            <c:dLbl>
              <c:idx val="6"/>
              <c:tx>
                <c:strRef>
                  <c:f>Daten_Diagramme!$E$20</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{AA4B7874-F487-40ED-A53F-CBFC78631F40}</c15:txfldGUID>
                      <c15:f>Daten_Diagramme!$E$20</c15:f>
                      <c15:dlblFieldTableCache>
                        <c:ptCount val="1"/>
                        <c:pt idx="0">
                          <c:v>-10.3</c:v>
                        </c:pt>
                      </c15:dlblFieldTableCache>
                    </c15:dlblFTEntry>
                  </c15:dlblFieldTable>
                  <c15:showDataLabelsRange val="0"/>
                </c:ext>
                <c:ext xmlns:c16="http://schemas.microsoft.com/office/drawing/2014/chart" uri="{C3380CC4-5D6E-409C-BE32-E72D297353CC}">
                  <c16:uniqueId val="{00000006-FDCF-49C5-A948-1A992A1A4877}"/>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{0DC50396-58E6-4D0A-9CC1-46EC714FB190}</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FDCF-49C5-A948-1A992A1A4877}"/>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{A5720114-3D73-475F-A10D-FF6ADE8B0DF6}</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FDCF-49C5-A948-1A992A1A4877}"/>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{39D8EAD5-C744-4422-9FDF-752EF83869B6}</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FDCF-49C5-A948-1A992A1A4877}"/>
                </c:ext>
              </c:extLst>
            </c:dLbl>
            <c:dLbl>
              <c:idx val="10"/>
              <c:tx>
                <c:strRef>
                  <c:f>Daten_Diagramme!$E$24</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{5E44C1A5-32AE-4338-95C3-BA22DE6D3180}</c15:txfldGUID>
                      <c15:f>Daten_Diagramme!$E$24</c15:f>
                      <c15:dlblFieldTableCache>
                        <c:ptCount val="1"/>
                        <c:pt idx="0">
                          <c:v>-6.4</c:v>
                        </c:pt>
                      </c15:dlblFieldTableCache>
                    </c15:dlblFTEntry>
                  </c15:dlblFieldTable>
                  <c15:showDataLabelsRange val="0"/>
                </c:ext>
                <c:ext xmlns:c16="http://schemas.microsoft.com/office/drawing/2014/chart" uri="{C3380CC4-5D6E-409C-BE32-E72D297353CC}">
                  <c16:uniqueId val="{0000000A-FDCF-49C5-A948-1A992A1A4877}"/>
                </c:ext>
              </c:extLst>
            </c:dLbl>
            <c:dLbl>
              <c:idx val="11"/>
              <c:tx>
                <c:strRef>
                  <c:f>Daten_Diagramme!$E$25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{0B86EA3A-12AB-4EA0-902A-4E1CA2EAB9AA}</c15:txfldGUID>
                      <c15:f>Daten_Diagramme!$E$25</c15:f>
                      <c15:dlblFieldTableCache>
                        <c:ptCount val="1"/>
                        <c:pt idx="0">
                          <c:v>-2.7</c:v>
                        </c:pt>
                      </c15:dlblFieldTableCache>
                    </c15:dlblFTEntry>
                  </c15:dlblFieldTable>
                  <c15:showDataLabelsRange val="0"/>
                </c:ext>
                <c:ext xmlns:c16="http://schemas.microsoft.com/office/drawing/2014/chart" uri="{C3380CC4-5D6E-409C-BE32-E72D297353CC}">
                  <c16:uniqueId val="{0000000B-FDCF-49C5-A948-1A992A1A4877}"/>
                </c:ext>
              </c:extLst>
            </c:dLbl>
            <c:dLbl>
              <c:idx val="12"/>
              <c:tx>
                <c:strRef>
                  <c:f>Daten_Diagramme!$E$26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{35B2A29F-07FA-4853-B504-AB2757F61A7A}</c15:txfldGUID>
                      <c15:f>Daten_Diagramme!$E$26</c15:f>
                      <c15:dlblFieldTableCache>
                        <c:ptCount val="1"/>
                        <c:pt idx="0">
                          <c:v>3.5</c:v>
                        </c:pt>
                      </c15:dlblFieldTableCache>
                    </c15:dlblFTEntry>
                  </c15:dlblFieldTable>
                  <c15:showDataLabelsRange val="0"/>
                </c:ext>
                <c:ext xmlns:c16="http://schemas.microsoft.com/office/drawing/2014/chart" uri="{C3380CC4-5D6E-409C-BE32-E72D297353CC}">
                  <c16:uniqueId val="{0000000C-FDCF-49C5-A948-1A992A1A4877}"/>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{40128D6C-42B3-4E4F-9C45-9ED6C2DF9657}</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FDCF-49C5-A948-1A992A1A4877}"/>
                </c:ext>
              </c:extLst>
            </c:dLbl>
            <c:dLbl>
              <c:idx val="14"/>
              <c:tx>
                <c:strRef>
                  <c:f>Daten_Diagramme!$E$28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{3E6B1FA8-31DA-486C-B694-4C251CE7E56C}</c15:txfldGUID>
                      <c15:f>Daten_Diagramme!$E$28</c15:f>
                      <c15:dlblFieldTableCache>
                        <c:ptCount val="1"/>
                        <c:pt idx="0">
                          <c:v>2.6</c:v>
                        </c:pt>
                      </c15:dlblFieldTableCache>
                    </c15:dlblFTEntry>
                  </c15:dlblFieldTable>
                  <c15:showDataLabelsRange val="0"/>
                </c:ext>
                <c:ext xmlns:c16="http://schemas.microsoft.com/office/drawing/2014/chart" uri="{C3380CC4-5D6E-409C-BE32-E72D297353CC}">
                  <c16:uniqueId val="{0000000E-FDCF-49C5-A948-1A992A1A4877}"/>
                </c:ext>
              </c:extLst>
            </c:dLbl>
            <c:dLbl>
              <c:idx val="15"/>
              <c:tx>
                <c:strRef>
                  <c:f>Daten_Diagramme!$E$29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{BBB56EDE-F4E6-4A26-928A-6BA5B8EB0378}</c15:txfldGUID>
                      <c15:f>Daten_Diagramme!$E$29</c15:f>
                      <c15:dlblFieldTableCache>
                        <c:ptCount val="1"/>
                        <c:pt idx="0">
                          <c:v>-3.1</c:v>
                        </c:pt>
                      </c15:dlblFieldTableCache>
                    </c15:dlblFTEntry>
                  </c15:dlblFieldTable>
                  <c15:showDataLabelsRange val="0"/>
                </c:ext>
                <c:ext xmlns:c16="http://schemas.microsoft.com/office/drawing/2014/chart" uri="{C3380CC4-5D6E-409C-BE32-E72D297353CC}">
                  <c16:uniqueId val="{0000000F-FDCF-49C5-A948-1A992A1A4877}"/>
                </c:ext>
              </c:extLst>
            </c:dLbl>
            <c:dLbl>
              <c:idx val="16"/>
              <c:tx>
                <c:strRef>
                  <c:f>Daten_Diagramme!$E$30</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{BCF7BB50-2A42-44C5-BC31-8472409511B7}</c15:txfldGUID>
                      <c15:f>Daten_Diagramme!$E$30</c15:f>
                      <c15:dlblFieldTableCache>
                        <c:ptCount val="1"/>
                        <c:pt idx="0">
                          <c:v>-4.4</c:v>
                        </c:pt>
                      </c15:dlblFieldTableCache>
                    </c15:dlblFTEntry>
                  </c15:dlblFieldTable>
                  <c15:showDataLabelsRange val="0"/>
                </c:ext>
                <c:ext xmlns:c16="http://schemas.microsoft.com/office/drawing/2014/chart" uri="{C3380CC4-5D6E-409C-BE32-E72D297353CC}">
                  <c16:uniqueId val="{00000010-FDCF-49C5-A948-1A992A1A4877}"/>
                </c:ext>
              </c:extLst>
            </c:dLbl>
            <c:dLbl>
              <c:idx val="17"/>
              <c:tx>
                <c:strRef>
                  <c:f>Daten_Diagramme!$E$31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{864A0C81-27F1-4053-9779-42258754107D}</c15:txfldGUID>
                      <c15:f>Daten_Diagramme!$E$31</c15:f>
                      <c15:dlblFieldTableCache>
                        <c:ptCount val="1"/>
                        <c:pt idx="0">
                          <c:v>-7.1</c:v>
                        </c:pt>
                      </c15:dlblFieldTableCache>
                    </c15:dlblFTEntry>
                  </c15:dlblFieldTable>
                  <c15:showDataLabelsRange val="0"/>
                </c:ext>
                <c:ext xmlns:c16="http://schemas.microsoft.com/office/drawing/2014/chart" uri="{C3380CC4-5D6E-409C-BE32-E72D297353CC}">
                  <c16:uniqueId val="{00000011-FDCF-49C5-A948-1A992A1A4877}"/>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{4892BD4E-1518-490A-B360-018C1AB4A10E}</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FDCF-49C5-A948-1A992A1A4877}"/>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{EFFA997A-7410-42AB-8CCE-3AFE8407E2A9}</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FDCF-49C5-A948-1A992A1A4877}"/>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{FAA84816-3057-44B3-9FBC-6631339C1641}</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FDCF-49C5-A948-1A992A1A487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{B32C3D54-D453-4D5C-B908-52F088F31D96}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DCF-49C5-A948-1A992A1A487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{35A8E54B-95A6-4538-8A2D-7207DCFD9B7B}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DCF-49C5-A948-1A992A1A4877}"/>
                </c:ext>
              </c:extLst>
            </c:dLbl>
            <c:dLbl>
              <c:idx val="23"/>
              <c:tx>
                <c:strRef>
                  <c:f>Daten_Diagramme!$E$37</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{B1E25E17-2475-412F-B5F5-7AE60A1ADBD5}</c15:txfldGUID>
                      <c15:f>Daten_Diagramme!$E$37</c15:f>
                      <c15:dlblFieldTableCache>
                        <c:ptCount val="1"/>
                        <c:pt idx="0">
                          <c:v>10.3</c:v>
                        </c:pt>
                      </c15:dlblFieldTableCache>
                    </c15:dlblFTEntry>
                  </c15:dlblFieldTable>
                  <c15:showDataLabelsRange val="0"/>
                </c:ext>
                <c:ext xmlns:c16="http://schemas.microsoft.com/office/drawing/2014/chart" uri="{C3380CC4-5D6E-409C-BE32-E72D297353CC}">
                  <c16:uniqueId val="{00000017-FDCF-49C5-A948-1A992A1A4877}"/>
                </c:ext>
              </c:extLst>
            </c:dLbl>
            <c:dLbl>
              <c:idx val="24"/>
              <c:tx>
                <c:strRef>
                  <c:f>Daten_Diagramme!$E$38</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{751E68D2-1524-401A-B2D1-C1E1A6C73272}</c15:txfldGUID>
                      <c15:f>Daten_Diagramme!$E$38</c15:f>
                      <c15:dlblFieldTableCache>
                        <c:ptCount val="1"/>
                        <c:pt idx="0">
                          <c:v>-7.2</c:v>
                        </c:pt>
                      </c15:dlblFieldTableCache>
                    </c15:dlblFTEntry>
                  </c15:dlblFieldTable>
                  <c15:showDataLabelsRange val="0"/>
                </c:ext>
                <c:ext xmlns:c16="http://schemas.microsoft.com/office/drawing/2014/chart" uri="{C3380CC4-5D6E-409C-BE32-E72D297353CC}">
                  <c16:uniqueId val="{00000018-FDCF-49C5-A948-1A992A1A4877}"/>
                </c:ext>
              </c:extLst>
            </c:dLbl>
            <c:dLbl>
              <c:idx val="25"/>
              <c:tx>
                <c:strRef>
                  <c:f>Daten_Diagramme!$E$39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{D38A3F3E-D8F5-4AC6-8D15-7FF147F3F733}</c15:txfldGUID>
                      <c15:f>Daten_Diagramme!$E$39</c15:f>
                      <c15:dlblFieldTableCache>
                        <c:ptCount val="1"/>
                        <c:pt idx="0">
                          <c:v>-0.8</c:v>
                        </c:pt>
                      </c15:dlblFieldTableCache>
                    </c15:dlblFTEntry>
                  </c15:dlblFieldTable>
                  <c15:showDataLabelsRange val="0"/>
                </c:ext>
                <c:ext xmlns:c16="http://schemas.microsoft.com/office/drawing/2014/chart" uri="{C3380CC4-5D6E-409C-BE32-E72D297353CC}">
                  <c16:uniqueId val="{00000019-FDCF-49C5-A948-1A992A1A487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{830C1777-B09F-4A23-922F-80B4C088A5EE}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DCF-49C5-A948-1A992A1A487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{F46754A0-EB4D-4540-B365-927E44363888}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DCF-49C5-A948-1A992A1A487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{523F663A-38F0-4E6F-BEAD-BDB84678C841}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DCF-49C5-A948-1A992A1A487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{147D3A3B-0BFB-4801-9C99-A420716EC254}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DCF-49C5-A948-1A992A1A487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{0D8FCB97-14D5-4A76-8CEC-70C4FC90D983}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DCF-49C5-A948-1A992A1A4877}"/>
                </c:ext>
              </c:extLst>
            </c:dLbl>
            <c:dLbl>
              <c:idx val="31"/>
              <c:tx>
                <c:strRef>
                  <c:f>Daten_Diagramme!$E$45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{DF534499-0C63-4D5F-B3E9-66737D765841}</c15:txfldGUID>
                      <c15:f>Daten_Diagramme!$E$45</c15:f>
                      <c15:dlblFieldTableCache>
                        <c:ptCount val="1"/>
                        <c:pt idx="0">
                          <c:v>-0.8</c:v>
                        </c:pt>
                      </c15:dlblFieldTableCache>
                    </c15:dlblFTEntry>
                  </c15:dlblFieldTable>
                  <c15:showDataLabelsRange val="0"/>
                </c:ext>
                <c:ext xmlns:c16="http://schemas.microsoft.com/office/drawing/2014/chart" uri="{C3380CC4-5D6E-409C-BE32-E72D297353CC}">
                  <c16:uniqueId val="{0000001F-FDCF-49C5-A948-1A992A1A48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-2.4082436031029291</c:v>
                </c:pt>
                <c:pt idx="1">
                  <c:v>10.344827586206897</c:v>
                </c:pt>
                <c:pt idx="2">
                  <c:v>-9.3023255813953494</c:v>
                </c:pt>
                <c:pt idx="3">
                  <c:v>-9.5442359249329751</c:v>
                </c:pt>
                <c:pt idx="4">
                  <c:v>-5.8666666666666663</c:v>
                </c:pt>
                <c:pt idx="5">
                  <c:v>-11.208699289000418</c:v>
                </c:pt>
                <c:pt idx="6">
                  <c:v>-10.280373831775702</c:v>
                </c:pt>
                <c:pt idx="7">
                  <c:v>3.0373831775700935</c:v>
                </c:pt>
                <c:pt idx="8">
                  <c:v>2.5373134328358211</c:v>
                </c:pt>
                <c:pt idx="9">
                  <c:v>-3.3519553072625698</c:v>
                </c:pt>
                <c:pt idx="10">
                  <c:v>-6.3616869192280197</c:v>
                </c:pt>
                <c:pt idx="11">
                  <c:v>-2.6595744680851063</c:v>
                </c:pt>
                <c:pt idx="12">
                  <c:v>3.4682080924855492</c:v>
                </c:pt>
                <c:pt idx="13">
                  <c:v>1.2165450121654502</c:v>
                </c:pt>
                <c:pt idx="14">
                  <c:v>2.6047565118912797</c:v>
                </c:pt>
                <c:pt idx="15">
                  <c:v>-3.125</c:v>
                </c:pt>
                <c:pt idx="16">
                  <c:v>-4.3771043771043772</c:v>
                </c:pt>
                <c:pt idx="17">
                  <c:v>-7.0945945945945947</c:v>
                </c:pt>
                <c:pt idx="18">
                  <c:v>-2.8493894165535956</c:v>
                </c:pt>
                <c:pt idx="19">
                  <c:v>0.45300113250283125</c:v>
                </c:pt>
                <c:pt idx="20">
                  <c:v>-3.0437188710570005</c:v>
                </c:pt>
                <c:pt idx="21">
                  <c:v>0</c:v>
                </c:pt>
                <c:pt idx="23">
                  <c:v>10.344827586206897</c:v>
                </c:pt>
                <c:pt idx="24">
                  <c:v>-7.2345890410958908</c:v>
                </c:pt>
                <c:pt idx="25">
                  <c:v>-0.77251146696708783</c:v>
                </c:pt>
              </c:numCache>
            </c:numRef>
          </c:val>
          <c:extLst>
            <c:ext xmlns:c16="http://schemas.microsoft.com/office/drawing/2014/chart" uri="{C3380CC4-5D6E-409C-BE32-E72D297353CC}">
              <c16:uniqueId val="{00000020-FDCF-49C5-A948-1A992A1A487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{4175B226-D966-408F-8B07-37880F65B538}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DCF-49C5-A948-1A992A1A487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{FD818237-F106-4CB3-B928-911775C09789}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DCF-49C5-A948-1A992A1A487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{20D4DF8C-AD98-4DD7-91DA-F056263382E1}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DCF-49C5-A948-1A992A1A487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{01612B88-30B6-4377-9C29-E0CB7E0DF2C5}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DCF-49C5-A948-1A992A1A487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{9393483F-BB56-4E09-B88A-CAE64DF6E769}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DCF-49C5-A948-1A992A1A487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{AC19BB2E-E7E7-4B01-8235-B3E5ED3860DA}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DCF-49C5-A948-1A992A1A487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{6F866CC4-E4C1-4C7E-BFB7-0531DBE39731}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DCF-49C5-A948-1A992A1A487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{09080238-927A-4405-967B-EF75B00382C4}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DCF-49C5-A948-1A992A1A487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{2FF2482D-09F2-41E3-87D3-7A9793928212}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DCF-49C5-A948-1A992A1A487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{3D8B215E-F5C5-4C5C-AA26-4C8ED6272F97}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DCF-49C5-A948-1A992A1A487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{4AE2D82B-3F46-491D-9673-488927CF64BA}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DCF-49C5-A948-1A992A1A487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{457432EB-4FD8-45A1-BB57-D98F74FCA3E8}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DCF-49C5-A948-1A992A1A487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{E67FA1DF-7943-4EB4-92F9-8D3FFF901E37}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DCF-49C5-A948-1A992A1A487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{6A26E93B-4F52-4098-9350-6284ECAD0F13}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DCF-49C5-A948-1A992A1A487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{26D50AAA-5106-495A-8640-4E05927029AF}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DCF-49C5-A948-1A992A1A487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{2BD033D1-37FA-476F-84F5-2DAB068EC884}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DCF-49C5-A948-1A992A1A487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{E2AAB7B5-FA63-4DA2-B10E-0398323ED5DA}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DCF-49C5-A948-1A992A1A487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{1F13600F-E6BB-4FDD-B6CE-C4B59ABFE0AE}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DCF-49C5-A948-1A992A1A487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{E51284A4-02C7-4B9D-B048-8009C85411BC}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DCF-49C5-A948-1A992A1A487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{2C97C4AB-893C-46D9-9A50-07BCDE5886B0}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DCF-49C5-A948-1A992A1A487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{2D633BE7-F858-4434-AEF6-E5A7EE22E15E}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DCF-49C5-A948-1A992A1A487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{0B6D2C72-3FB7-44F1-8D79-31943DE03D26}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DCF-49C5-A948-1A992A1A487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{5F5C3435-E45A-4279-BBE2-F015A25B7C1A}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DCF-49C5-A948-1A992A1A487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{552A3DB7-6B61-4B6B-97A4-21858770B4CF}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DCF-49C5-A948-1A992A1A487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{0ABF6EB5-5B53-46A0-8BCD-74969D441E84}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DCF-49C5-A948-1A992A1A487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{369D859B-4A01-435D-8FA1-E4B9D056386A}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DCF-49C5-A948-1A992A1A487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{7F180B1F-68CD-4954-9A2A-0CB5E2FD3D5B}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DCF-49C5-A948-1A992A1A487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{AF877667-B78C-4992-8177-377954497CA0}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DCF-49C5-A948-1A992A1A487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{3F2518DB-F9B0-4B2A-8875-3A8839E09768}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DCF-49C5-A948-1A992A1A487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{EF1FD46E-01E0-47E7-BCF2-23C03944AACC}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DCF-49C5-A948-1A992A1A487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{AE4A1203-C6D6-4B58-AFE6-9B5DB22590B2}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DCF-49C5-A948-1A992A1A487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{D90F3F1A-23D3-4310-B3DE-7F5023017AA0}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DCF-49C5-A948-1A992A1A48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DCF-49C5-A948-1A992A1A487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DCF-49C5-A948-1A992A1A487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{12831C1F-28FC-40A5-9493-86EEA91FAB2C}</c15:txfldGUID>
                      <c15:f>Diagramm!$I$46</c15:f>
                      <c15:dlblFieldTableCache>
                        <c:ptCount val="1"/>
                      </c15:dlblFieldTableCache>
                    </c15:dlblFTEntry>
                  </c15:dlblFieldTable>
                  <c15:showDataLabelsRange val="0"/>
                </c:ext>
                <c:ext xmlns:c16="http://schemas.microsoft.com/office/drawing/2014/chart" uri="{C3380CC4-5D6E-409C-BE32-E72D297353CC}">
                  <c16:uniqueId val="{00000000-9775-40B1-9ED8-A951C11267F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{18DC3D13-112F-4009-83DA-B38B26572517}</c15:txfldGUID>
                      <c15:f>Diagramm!$I$47</c15:f>
                      <c15:dlblFieldTableCache>
                        <c:ptCount val="1"/>
                      </c15:dlblFieldTableCache>
                    </c15:dlblFTEntry>
                  </c15:dlblFieldTable>
                  <c15:showDataLabelsRange val="0"/>
                </c:ext>
                <c:ext xmlns:c16="http://schemas.microsoft.com/office/drawing/2014/chart" uri="{C3380CC4-5D6E-409C-BE32-E72D297353CC}">
                  <c16:uniqueId val="{00000001-9775-40B1-9ED8-A951C11267F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{F183D95C-A763-4C8E-9652-EEF4C7BD0C3F}</c15:txfldGUID>
                      <c15:f>Diagramm!$I$48</c15:f>
                      <c15:dlblFieldTableCache>
                        <c:ptCount val="1"/>
                      </c15:dlblFieldTableCache>
                    </c15:dlblFTEntry>
                  </c15:dlblFieldTable>
                  <c15:showDataLabelsRange val="0"/>
                </c:ext>
                <c:ext xmlns:c16="http://schemas.microsoft.com/office/drawing/2014/chart" uri="{C3380CC4-5D6E-409C-BE32-E72D297353CC}">
                  <c16:uniqueId val="{00000002-9775-40B1-9ED8-A951C11267F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{388C09F0-4922-41D1-AD7B-28B16A43B977}</c15:txfldGUID>
                      <c15:f>Diagramm!$I$49</c15:f>
                      <c15:dlblFieldTableCache>
                        <c:ptCount val="1"/>
                      </c15:dlblFieldTableCache>
                    </c15:dlblFTEntry>
                  </c15:dlblFieldTable>
                  <c15:showDataLabelsRange val="0"/>
                </c:ext>
                <c:ext xmlns:c16="http://schemas.microsoft.com/office/drawing/2014/chart" uri="{C3380CC4-5D6E-409C-BE32-E72D297353CC}">
                  <c16:uniqueId val="{00000003-9775-40B1-9ED8-A951C11267F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{2E928A8D-34A4-4132-8FE6-8A5E30D87438}</c15:txfldGUID>
                      <c15:f>Diagramm!$I$50</c15:f>
                      <c15:dlblFieldTableCache>
                        <c:ptCount val="1"/>
                      </c15:dlblFieldTableCache>
                    </c15:dlblFTEntry>
                  </c15:dlblFieldTable>
                  <c15:showDataLabelsRange val="0"/>
                </c:ext>
                <c:ext xmlns:c16="http://schemas.microsoft.com/office/drawing/2014/chart" uri="{C3380CC4-5D6E-409C-BE32-E72D297353CC}">
                  <c16:uniqueId val="{00000004-9775-40B1-9ED8-A951C11267F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{B8F1CF29-9710-4435-AC3D-49641FD52D48}</c15:txfldGUID>
                      <c15:f>Diagramm!$I$51</c15:f>
                      <c15:dlblFieldTableCache>
                        <c:ptCount val="1"/>
                      </c15:dlblFieldTableCache>
                    </c15:dlblFTEntry>
                  </c15:dlblFieldTable>
                  <c15:showDataLabelsRange val="0"/>
                </c:ext>
                <c:ext xmlns:c16="http://schemas.microsoft.com/office/drawing/2014/chart" uri="{C3380CC4-5D6E-409C-BE32-E72D297353CC}">
                  <c16:uniqueId val="{00000005-9775-40B1-9ED8-A951C11267F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{C696BEB1-8477-4A30-A5F9-BC941A14EC79}</c15:txfldGUID>
                      <c15:f>Diagramm!$I$52</c15:f>
                      <c15:dlblFieldTableCache>
                        <c:ptCount val="1"/>
                      </c15:dlblFieldTableCache>
                    </c15:dlblFTEntry>
                  </c15:dlblFieldTable>
                  <c15:showDataLabelsRange val="0"/>
                </c:ext>
                <c:ext xmlns:c16="http://schemas.microsoft.com/office/drawing/2014/chart" uri="{C3380CC4-5D6E-409C-BE32-E72D297353CC}">
                  <c16:uniqueId val="{00000006-9775-40B1-9ED8-A951C11267F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{9F6C947F-2DDE-4AFB-9EFD-69E53A00EC20}</c15:txfldGUID>
                      <c15:f>Diagramm!$I$53</c15:f>
                      <c15:dlblFieldTableCache>
                        <c:ptCount val="1"/>
                      </c15:dlblFieldTableCache>
                    </c15:dlblFTEntry>
                  </c15:dlblFieldTable>
                  <c15:showDataLabelsRange val="0"/>
                </c:ext>
                <c:ext xmlns:c16="http://schemas.microsoft.com/office/drawing/2014/chart" uri="{C3380CC4-5D6E-409C-BE32-E72D297353CC}">
                  <c16:uniqueId val="{00000007-9775-40B1-9ED8-A951C11267F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{43135FCF-6B10-4C53-A3DB-3C4ED6AD5637}</c15:txfldGUID>
                      <c15:f>Diagramm!$I$54</c15:f>
                      <c15:dlblFieldTableCache>
                        <c:ptCount val="1"/>
                      </c15:dlblFieldTableCache>
                    </c15:dlblFTEntry>
                  </c15:dlblFieldTable>
                  <c15:showDataLabelsRange val="0"/>
                </c:ext>
                <c:ext xmlns:c16="http://schemas.microsoft.com/office/drawing/2014/chart" uri="{C3380CC4-5D6E-409C-BE32-E72D297353CC}">
                  <c16:uniqueId val="{00000008-9775-40B1-9ED8-A951C11267F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{D100E89E-CAEB-48F6-82DD-0C9FE776E177}</c15:txfldGUID>
                      <c15:f>Diagramm!$I$55</c15:f>
                      <c15:dlblFieldTableCache>
                        <c:ptCount val="1"/>
                      </c15:dlblFieldTableCache>
                    </c15:dlblFTEntry>
                  </c15:dlblFieldTable>
                  <c15:showDataLabelsRange val="0"/>
                </c:ext>
                <c:ext xmlns:c16="http://schemas.microsoft.com/office/drawing/2014/chart" uri="{C3380CC4-5D6E-409C-BE32-E72D297353CC}">
                  <c16:uniqueId val="{00000009-9775-40B1-9ED8-A951C11267F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{AF86B377-59F9-44BC-A24D-671A6EBBE5D8}</c15:txfldGUID>
                      <c15:f>Diagramm!$I$56</c15:f>
                      <c15:dlblFieldTableCache>
                        <c:ptCount val="1"/>
                      </c15:dlblFieldTableCache>
                    </c15:dlblFTEntry>
                  </c15:dlblFieldTable>
                  <c15:showDataLabelsRange val="0"/>
                </c:ext>
                <c:ext xmlns:c16="http://schemas.microsoft.com/office/drawing/2014/chart" uri="{C3380CC4-5D6E-409C-BE32-E72D297353CC}">
                  <c16:uniqueId val="{0000000A-9775-40B1-9ED8-A951C11267F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{6B01B604-845D-40BB-B529-67BD24288CCB}</c15:txfldGUID>
                      <c15:f>Diagramm!$I$57</c15:f>
                      <c15:dlblFieldTableCache>
                        <c:ptCount val="1"/>
                      </c15:dlblFieldTableCache>
                    </c15:dlblFTEntry>
                  </c15:dlblFieldTable>
                  <c15:showDataLabelsRange val="0"/>
                </c:ext>
                <c:ext xmlns:c16="http://schemas.microsoft.com/office/drawing/2014/chart" uri="{C3380CC4-5D6E-409C-BE32-E72D297353CC}">
                  <c16:uniqueId val="{0000000B-9775-40B1-9ED8-A951C11267F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{0D3311B4-E9FE-4B44-9E8E-BFC99C3E2A48}</c15:txfldGUID>
                      <c15:f>Diagramm!$I$58</c15:f>
                      <c15:dlblFieldTableCache>
                        <c:ptCount val="1"/>
                      </c15:dlblFieldTableCache>
                    </c15:dlblFTEntry>
                  </c15:dlblFieldTable>
                  <c15:showDataLabelsRange val="0"/>
                </c:ext>
                <c:ext xmlns:c16="http://schemas.microsoft.com/office/drawing/2014/chart" uri="{C3380CC4-5D6E-409C-BE32-E72D297353CC}">
                  <c16:uniqueId val="{0000000C-9775-40B1-9ED8-A951C11267F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{C7C07A10-97D2-4CAB-8FA8-31E804C6CA72}</c15:txfldGUID>
                      <c15:f>Diagramm!$I$59</c15:f>
                      <c15:dlblFieldTableCache>
                        <c:ptCount val="1"/>
                      </c15:dlblFieldTableCache>
                    </c15:dlblFTEntry>
                  </c15:dlblFieldTable>
                  <c15:showDataLabelsRange val="0"/>
                </c:ext>
                <c:ext xmlns:c16="http://schemas.microsoft.com/office/drawing/2014/chart" uri="{C3380CC4-5D6E-409C-BE32-E72D297353CC}">
                  <c16:uniqueId val="{0000000D-9775-40B1-9ED8-A951C11267F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{D3CBA241-9BDC-436B-8C67-9E4F17FF1D0F}</c15:txfldGUID>
                      <c15:f>Diagramm!$I$60</c15:f>
                      <c15:dlblFieldTableCache>
                        <c:ptCount val="1"/>
                      </c15:dlblFieldTableCache>
                    </c15:dlblFTEntry>
                  </c15:dlblFieldTable>
                  <c15:showDataLabelsRange val="0"/>
                </c:ext>
                <c:ext xmlns:c16="http://schemas.microsoft.com/office/drawing/2014/chart" uri="{C3380CC4-5D6E-409C-BE32-E72D297353CC}">
                  <c16:uniqueId val="{0000000E-9775-40B1-9ED8-A951C11267F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{192B0FBD-3FB6-4FCE-9F55-632BADDD8B1A}</c15:txfldGUID>
                      <c15:f>Diagramm!$I$61</c15:f>
                      <c15:dlblFieldTableCache>
                        <c:ptCount val="1"/>
                      </c15:dlblFieldTableCache>
                    </c15:dlblFTEntry>
                  </c15:dlblFieldTable>
                  <c15:showDataLabelsRange val="0"/>
                </c:ext>
                <c:ext xmlns:c16="http://schemas.microsoft.com/office/drawing/2014/chart" uri="{C3380CC4-5D6E-409C-BE32-E72D297353CC}">
                  <c16:uniqueId val="{0000000F-9775-40B1-9ED8-A951C11267F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{D4D1BC09-269A-4E95-B96F-BF2B8E5FD652}</c15:txfldGUID>
                      <c15:f>Diagramm!$I$62</c15:f>
                      <c15:dlblFieldTableCache>
                        <c:ptCount val="1"/>
                      </c15:dlblFieldTableCache>
                    </c15:dlblFTEntry>
                  </c15:dlblFieldTable>
                  <c15:showDataLabelsRange val="0"/>
                </c:ext>
                <c:ext xmlns:c16="http://schemas.microsoft.com/office/drawing/2014/chart" uri="{C3380CC4-5D6E-409C-BE32-E72D297353CC}">
                  <c16:uniqueId val="{00000010-9775-40B1-9ED8-A951C11267F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{1CB7286C-5E16-4657-B827-9F3973715075}</c15:txfldGUID>
                      <c15:f>Diagramm!$I$63</c15:f>
                      <c15:dlblFieldTableCache>
                        <c:ptCount val="1"/>
                      </c15:dlblFieldTableCache>
                    </c15:dlblFTEntry>
                  </c15:dlblFieldTable>
                  <c15:showDataLabelsRange val="0"/>
                </c:ext>
                <c:ext xmlns:c16="http://schemas.microsoft.com/office/drawing/2014/chart" uri="{C3380CC4-5D6E-409C-BE32-E72D297353CC}">
                  <c16:uniqueId val="{00000011-9775-40B1-9ED8-A951C11267F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{8BF32284-ABD9-491F-B45B-524F0F7995AC}</c15:txfldGUID>
                      <c15:f>Diagramm!$I$64</c15:f>
                      <c15:dlblFieldTableCache>
                        <c:ptCount val="1"/>
                      </c15:dlblFieldTableCache>
                    </c15:dlblFTEntry>
                  </c15:dlblFieldTable>
                  <c15:showDataLabelsRange val="0"/>
                </c:ext>
                <c:ext xmlns:c16="http://schemas.microsoft.com/office/drawing/2014/chart" uri="{C3380CC4-5D6E-409C-BE32-E72D297353CC}">
                  <c16:uniqueId val="{00000012-9775-40B1-9ED8-A951C11267F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{2811555E-7C98-4C0A-A185-D9A9B84A80BB}</c15:txfldGUID>
                      <c15:f>Diagramm!$I$65</c15:f>
                      <c15:dlblFieldTableCache>
                        <c:ptCount val="1"/>
                      </c15:dlblFieldTableCache>
                    </c15:dlblFTEntry>
                  </c15:dlblFieldTable>
                  <c15:showDataLabelsRange val="0"/>
                </c:ext>
                <c:ext xmlns:c16="http://schemas.microsoft.com/office/drawing/2014/chart" uri="{C3380CC4-5D6E-409C-BE32-E72D297353CC}">
                  <c16:uniqueId val="{00000013-9775-40B1-9ED8-A951C11267F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{AB6AB40B-E275-48C2-8B1A-E871EB716966}</c15:txfldGUID>
                      <c15:f>Diagramm!$I$66</c15:f>
                      <c15:dlblFieldTableCache>
                        <c:ptCount val="1"/>
                      </c15:dlblFieldTableCache>
                    </c15:dlblFTEntry>
                  </c15:dlblFieldTable>
                  <c15:showDataLabelsRange val="0"/>
                </c:ext>
                <c:ext xmlns:c16="http://schemas.microsoft.com/office/drawing/2014/chart" uri="{C3380CC4-5D6E-409C-BE32-E72D297353CC}">
                  <c16:uniqueId val="{00000014-9775-40B1-9ED8-A951C11267F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{FD1AD05A-291F-4743-8EF8-F6E288C90090}</c15:txfldGUID>
                      <c15:f>Diagramm!$I$67</c15:f>
                      <c15:dlblFieldTableCache>
                        <c:ptCount val="1"/>
                      </c15:dlblFieldTableCache>
                    </c15:dlblFTEntry>
                  </c15:dlblFieldTable>
                  <c15:showDataLabelsRange val="0"/>
                </c:ext>
                <c:ext xmlns:c16="http://schemas.microsoft.com/office/drawing/2014/chart" uri="{C3380CC4-5D6E-409C-BE32-E72D297353CC}">
                  <c16:uniqueId val="{00000015-9775-40B1-9ED8-A951C11267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775-40B1-9ED8-A951C11267F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{ABAEBB6B-30CA-4489-B1A5-4C12E46B9DFF}</c15:txfldGUID>
                      <c15:f>Diagramm!$K$46</c15:f>
                      <c15:dlblFieldTableCache>
                        <c:ptCount val="1"/>
                      </c15:dlblFieldTableCache>
                    </c15:dlblFTEntry>
                  </c15:dlblFieldTable>
                  <c15:showDataLabelsRange val="0"/>
                </c:ext>
                <c:ext xmlns:c16="http://schemas.microsoft.com/office/drawing/2014/chart" uri="{C3380CC4-5D6E-409C-BE32-E72D297353CC}">
                  <c16:uniqueId val="{00000017-9775-40B1-9ED8-A951C11267F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{827B5C57-189F-445B-849D-1299F811893A}</c15:txfldGUID>
                      <c15:f>Diagramm!$K$47</c15:f>
                      <c15:dlblFieldTableCache>
                        <c:ptCount val="1"/>
                      </c15:dlblFieldTableCache>
                    </c15:dlblFTEntry>
                  </c15:dlblFieldTable>
                  <c15:showDataLabelsRange val="0"/>
                </c:ext>
                <c:ext xmlns:c16="http://schemas.microsoft.com/office/drawing/2014/chart" uri="{C3380CC4-5D6E-409C-BE32-E72D297353CC}">
                  <c16:uniqueId val="{00000018-9775-40B1-9ED8-A951C11267F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{0D906E04-4C57-450B-AD67-69CCC8B2BAFE}</c15:txfldGUID>
                      <c15:f>Diagramm!$K$48</c15:f>
                      <c15:dlblFieldTableCache>
                        <c:ptCount val="1"/>
                      </c15:dlblFieldTableCache>
                    </c15:dlblFTEntry>
                  </c15:dlblFieldTable>
                  <c15:showDataLabelsRange val="0"/>
                </c:ext>
                <c:ext xmlns:c16="http://schemas.microsoft.com/office/drawing/2014/chart" uri="{C3380CC4-5D6E-409C-BE32-E72D297353CC}">
                  <c16:uniqueId val="{00000019-9775-40B1-9ED8-A951C11267F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{8C960B22-EC21-4A76-A342-25267528563B}</c15:txfldGUID>
                      <c15:f>Diagramm!$K$49</c15:f>
                      <c15:dlblFieldTableCache>
                        <c:ptCount val="1"/>
                      </c15:dlblFieldTableCache>
                    </c15:dlblFTEntry>
                  </c15:dlblFieldTable>
                  <c15:showDataLabelsRange val="0"/>
                </c:ext>
                <c:ext xmlns:c16="http://schemas.microsoft.com/office/drawing/2014/chart" uri="{C3380CC4-5D6E-409C-BE32-E72D297353CC}">
                  <c16:uniqueId val="{0000001A-9775-40B1-9ED8-A951C11267F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{974E1D34-A943-4834-8C20-701EB3645013}</c15:txfldGUID>
                      <c15:f>Diagramm!$K$50</c15:f>
                      <c15:dlblFieldTableCache>
                        <c:ptCount val="1"/>
                      </c15:dlblFieldTableCache>
                    </c15:dlblFTEntry>
                  </c15:dlblFieldTable>
                  <c15:showDataLabelsRange val="0"/>
                </c:ext>
                <c:ext xmlns:c16="http://schemas.microsoft.com/office/drawing/2014/chart" uri="{C3380CC4-5D6E-409C-BE32-E72D297353CC}">
                  <c16:uniqueId val="{0000001B-9775-40B1-9ED8-A951C11267F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{901CD6D8-9D5F-4481-A3B9-D2E2C51C7E36}</c15:txfldGUID>
                      <c15:f>Diagramm!$K$51</c15:f>
                      <c15:dlblFieldTableCache>
                        <c:ptCount val="1"/>
                      </c15:dlblFieldTableCache>
                    </c15:dlblFTEntry>
                  </c15:dlblFieldTable>
                  <c15:showDataLabelsRange val="0"/>
                </c:ext>
                <c:ext xmlns:c16="http://schemas.microsoft.com/office/drawing/2014/chart" uri="{C3380CC4-5D6E-409C-BE32-E72D297353CC}">
                  <c16:uniqueId val="{0000001C-9775-40B1-9ED8-A951C11267F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{7B5F27EE-E69D-4905-AB46-F9077C842CCE}</c15:txfldGUID>
                      <c15:f>Diagramm!$K$52</c15:f>
                      <c15:dlblFieldTableCache>
                        <c:ptCount val="1"/>
                      </c15:dlblFieldTableCache>
                    </c15:dlblFTEntry>
                  </c15:dlblFieldTable>
                  <c15:showDataLabelsRange val="0"/>
                </c:ext>
                <c:ext xmlns:c16="http://schemas.microsoft.com/office/drawing/2014/chart" uri="{C3380CC4-5D6E-409C-BE32-E72D297353CC}">
                  <c16:uniqueId val="{0000001D-9775-40B1-9ED8-A951C11267F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{66E8805C-26C9-4829-9F74-15406DC24D2B}</c15:txfldGUID>
                      <c15:f>Diagramm!$K$53</c15:f>
                      <c15:dlblFieldTableCache>
                        <c:ptCount val="1"/>
                      </c15:dlblFieldTableCache>
                    </c15:dlblFTEntry>
                  </c15:dlblFieldTable>
                  <c15:showDataLabelsRange val="0"/>
                </c:ext>
                <c:ext xmlns:c16="http://schemas.microsoft.com/office/drawing/2014/chart" uri="{C3380CC4-5D6E-409C-BE32-E72D297353CC}">
                  <c16:uniqueId val="{0000001E-9775-40B1-9ED8-A951C11267F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{6A9DB191-795F-4095-A21B-43E7CE27FC90}</c15:txfldGUID>
                      <c15:f>Diagramm!$K$54</c15:f>
                      <c15:dlblFieldTableCache>
                        <c:ptCount val="1"/>
                      </c15:dlblFieldTableCache>
                    </c15:dlblFTEntry>
                  </c15:dlblFieldTable>
                  <c15:showDataLabelsRange val="0"/>
                </c:ext>
                <c:ext xmlns:c16="http://schemas.microsoft.com/office/drawing/2014/chart" uri="{C3380CC4-5D6E-409C-BE32-E72D297353CC}">
                  <c16:uniqueId val="{0000001F-9775-40B1-9ED8-A951C11267F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{32D90DD9-E634-46F2-9359-5EDBF022DF72}</c15:txfldGUID>
                      <c15:f>Diagramm!$K$55</c15:f>
                      <c15:dlblFieldTableCache>
                        <c:ptCount val="1"/>
                      </c15:dlblFieldTableCache>
                    </c15:dlblFTEntry>
                  </c15:dlblFieldTable>
                  <c15:showDataLabelsRange val="0"/>
                </c:ext>
                <c:ext xmlns:c16="http://schemas.microsoft.com/office/drawing/2014/chart" uri="{C3380CC4-5D6E-409C-BE32-E72D297353CC}">
                  <c16:uniqueId val="{00000020-9775-40B1-9ED8-A951C11267F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{718B4450-A6EF-4173-B7BB-2CDCE66664E4}</c15:txfldGUID>
                      <c15:f>Diagramm!$K$56</c15:f>
                      <c15:dlblFieldTableCache>
                        <c:ptCount val="1"/>
                      </c15:dlblFieldTableCache>
                    </c15:dlblFTEntry>
                  </c15:dlblFieldTable>
                  <c15:showDataLabelsRange val="0"/>
                </c:ext>
                <c:ext xmlns:c16="http://schemas.microsoft.com/office/drawing/2014/chart" uri="{C3380CC4-5D6E-409C-BE32-E72D297353CC}">
                  <c16:uniqueId val="{00000021-9775-40B1-9ED8-A951C11267F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{2A715D4F-46E1-4C2C-956F-1CE2F504B76F}</c15:txfldGUID>
                      <c15:f>Diagramm!$K$57</c15:f>
                      <c15:dlblFieldTableCache>
                        <c:ptCount val="1"/>
                      </c15:dlblFieldTableCache>
                    </c15:dlblFTEntry>
                  </c15:dlblFieldTable>
                  <c15:showDataLabelsRange val="0"/>
                </c:ext>
                <c:ext xmlns:c16="http://schemas.microsoft.com/office/drawing/2014/chart" uri="{C3380CC4-5D6E-409C-BE32-E72D297353CC}">
                  <c16:uniqueId val="{00000022-9775-40B1-9ED8-A951C11267F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{D6C5E76A-C6B9-4BC7-8F31-1779C3D9A7B8}</c15:txfldGUID>
                      <c15:f>Diagramm!$K$58</c15:f>
                      <c15:dlblFieldTableCache>
                        <c:ptCount val="1"/>
                      </c15:dlblFieldTableCache>
                    </c15:dlblFTEntry>
                  </c15:dlblFieldTable>
                  <c15:showDataLabelsRange val="0"/>
                </c:ext>
                <c:ext xmlns:c16="http://schemas.microsoft.com/office/drawing/2014/chart" uri="{C3380CC4-5D6E-409C-BE32-E72D297353CC}">
                  <c16:uniqueId val="{00000023-9775-40B1-9ED8-A951C11267F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{0D329E6E-3AD9-4379-B253-925AF25C002E}</c15:txfldGUID>
                      <c15:f>Diagramm!$K$59</c15:f>
                      <c15:dlblFieldTableCache>
                        <c:ptCount val="1"/>
                      </c15:dlblFieldTableCache>
                    </c15:dlblFTEntry>
                  </c15:dlblFieldTable>
                  <c15:showDataLabelsRange val="0"/>
                </c:ext>
                <c:ext xmlns:c16="http://schemas.microsoft.com/office/drawing/2014/chart" uri="{C3380CC4-5D6E-409C-BE32-E72D297353CC}">
                  <c16:uniqueId val="{00000024-9775-40B1-9ED8-A951C11267F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{EF09D057-F18A-4E62-B344-01D32355DC34}</c15:txfldGUID>
                      <c15:f>Diagramm!$K$60</c15:f>
                      <c15:dlblFieldTableCache>
                        <c:ptCount val="1"/>
                      </c15:dlblFieldTableCache>
                    </c15:dlblFTEntry>
                  </c15:dlblFieldTable>
                  <c15:showDataLabelsRange val="0"/>
                </c:ext>
                <c:ext xmlns:c16="http://schemas.microsoft.com/office/drawing/2014/chart" uri="{C3380CC4-5D6E-409C-BE32-E72D297353CC}">
                  <c16:uniqueId val="{00000025-9775-40B1-9ED8-A951C11267F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{B46F95E1-D25B-40AF-ABB4-EEFF080D80B5}</c15:txfldGUID>
                      <c15:f>Diagramm!$K$61</c15:f>
                      <c15:dlblFieldTableCache>
                        <c:ptCount val="1"/>
                      </c15:dlblFieldTableCache>
                    </c15:dlblFTEntry>
                  </c15:dlblFieldTable>
                  <c15:showDataLabelsRange val="0"/>
                </c:ext>
                <c:ext xmlns:c16="http://schemas.microsoft.com/office/drawing/2014/chart" uri="{C3380CC4-5D6E-409C-BE32-E72D297353CC}">
                  <c16:uniqueId val="{00000026-9775-40B1-9ED8-A951C11267F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{2F03B3C9-E2AF-4287-841D-CBC0B7BD7A66}</c15:txfldGUID>
                      <c15:f>Diagramm!$K$62</c15:f>
                      <c15:dlblFieldTableCache>
                        <c:ptCount val="1"/>
                      </c15:dlblFieldTableCache>
                    </c15:dlblFTEntry>
                  </c15:dlblFieldTable>
                  <c15:showDataLabelsRange val="0"/>
                </c:ext>
                <c:ext xmlns:c16="http://schemas.microsoft.com/office/drawing/2014/chart" uri="{C3380CC4-5D6E-409C-BE32-E72D297353CC}">
                  <c16:uniqueId val="{00000027-9775-40B1-9ED8-A951C11267F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{459A4A90-4E6C-4AB0-BB83-069101368FA7}</c15:txfldGUID>
                      <c15:f>Diagramm!$K$63</c15:f>
                      <c15:dlblFieldTableCache>
                        <c:ptCount val="1"/>
                      </c15:dlblFieldTableCache>
                    </c15:dlblFTEntry>
                  </c15:dlblFieldTable>
                  <c15:showDataLabelsRange val="0"/>
                </c:ext>
                <c:ext xmlns:c16="http://schemas.microsoft.com/office/drawing/2014/chart" uri="{C3380CC4-5D6E-409C-BE32-E72D297353CC}">
                  <c16:uniqueId val="{00000028-9775-40B1-9ED8-A951C11267F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{95A52FB9-4359-4AFA-849C-C1395B3BDA99}</c15:txfldGUID>
                      <c15:f>Diagramm!$K$64</c15:f>
                      <c15:dlblFieldTableCache>
                        <c:ptCount val="1"/>
                      </c15:dlblFieldTableCache>
                    </c15:dlblFTEntry>
                  </c15:dlblFieldTable>
                  <c15:showDataLabelsRange val="0"/>
                </c:ext>
                <c:ext xmlns:c16="http://schemas.microsoft.com/office/drawing/2014/chart" uri="{C3380CC4-5D6E-409C-BE32-E72D297353CC}">
                  <c16:uniqueId val="{00000029-9775-40B1-9ED8-A951C11267F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{9D6469D1-BE1E-41BE-8FD5-C01FB7362D65}</c15:txfldGUID>
                      <c15:f>Diagramm!$K$65</c15:f>
                      <c15:dlblFieldTableCache>
                        <c:ptCount val="1"/>
                      </c15:dlblFieldTableCache>
                    </c15:dlblFTEntry>
                  </c15:dlblFieldTable>
                  <c15:showDataLabelsRange val="0"/>
                </c:ext>
                <c:ext xmlns:c16="http://schemas.microsoft.com/office/drawing/2014/chart" uri="{C3380CC4-5D6E-409C-BE32-E72D297353CC}">
                  <c16:uniqueId val="{0000002A-9775-40B1-9ED8-A951C11267F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{0CD04D64-E781-47B1-8845-50E9D00004EB}</c15:txfldGUID>
                      <c15:f>Diagramm!$K$66</c15:f>
                      <c15:dlblFieldTableCache>
                        <c:ptCount val="1"/>
                      </c15:dlblFieldTableCache>
                    </c15:dlblFTEntry>
                  </c15:dlblFieldTable>
                  <c15:showDataLabelsRange val="0"/>
                </c:ext>
                <c:ext xmlns:c16="http://schemas.microsoft.com/office/drawing/2014/chart" uri="{C3380CC4-5D6E-409C-BE32-E72D297353CC}">
                  <c16:uniqueId val="{0000002B-9775-40B1-9ED8-A951C11267F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{D16B4C08-FC05-47A8-9FA4-A3F1D3541D94}</c15:txfldGUID>
                      <c15:f>Diagramm!$K$67</c15:f>
                      <c15:dlblFieldTableCache>
                        <c:ptCount val="1"/>
                      </c15:dlblFieldTableCache>
                    </c15:dlblFTEntry>
                  </c15:dlblFieldTable>
                  <c15:showDataLabelsRange val="0"/>
                </c:ext>
                <c:ext xmlns:c16="http://schemas.microsoft.com/office/drawing/2014/chart" uri="{C3380CC4-5D6E-409C-BE32-E72D297353CC}">
                  <c16:uniqueId val="{0000002C-9775-40B1-9ED8-A951C11267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775-40B1-9ED8-A951C11267F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{18A8C785-609F-49FE-9B9D-38BC1E237BD5}</c15:txfldGUID>
                      <c15:f>Diagramm!$J$46</c15:f>
                      <c15:dlblFieldTableCache>
                        <c:ptCount val="1"/>
                      </c15:dlblFieldTableCache>
                    </c15:dlblFTEntry>
                  </c15:dlblFieldTable>
                  <c15:showDataLabelsRange val="0"/>
                </c:ext>
                <c:ext xmlns:c16="http://schemas.microsoft.com/office/drawing/2014/chart" uri="{C3380CC4-5D6E-409C-BE32-E72D297353CC}">
                  <c16:uniqueId val="{0000002E-9775-40B1-9ED8-A951C11267F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{A48C6702-8D3E-4CB0-B5D3-E2D5BB460539}</c15:txfldGUID>
                      <c15:f>Diagramm!$J$47</c15:f>
                      <c15:dlblFieldTableCache>
                        <c:ptCount val="1"/>
                      </c15:dlblFieldTableCache>
                    </c15:dlblFTEntry>
                  </c15:dlblFieldTable>
                  <c15:showDataLabelsRange val="0"/>
                </c:ext>
                <c:ext xmlns:c16="http://schemas.microsoft.com/office/drawing/2014/chart" uri="{C3380CC4-5D6E-409C-BE32-E72D297353CC}">
                  <c16:uniqueId val="{0000002F-9775-40B1-9ED8-A951C11267F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{FC532916-51AC-430E-93C7-933B4D42C466}</c15:txfldGUID>
                      <c15:f>Diagramm!$J$48</c15:f>
                      <c15:dlblFieldTableCache>
                        <c:ptCount val="1"/>
                      </c15:dlblFieldTableCache>
                    </c15:dlblFTEntry>
                  </c15:dlblFieldTable>
                  <c15:showDataLabelsRange val="0"/>
                </c:ext>
                <c:ext xmlns:c16="http://schemas.microsoft.com/office/drawing/2014/chart" uri="{C3380CC4-5D6E-409C-BE32-E72D297353CC}">
                  <c16:uniqueId val="{00000030-9775-40B1-9ED8-A951C11267F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{2BA30DE9-7BC3-4762-B1E9-80425B19C525}</c15:txfldGUID>
                      <c15:f>Diagramm!$J$49</c15:f>
                      <c15:dlblFieldTableCache>
                        <c:ptCount val="1"/>
                      </c15:dlblFieldTableCache>
                    </c15:dlblFTEntry>
                  </c15:dlblFieldTable>
                  <c15:showDataLabelsRange val="0"/>
                </c:ext>
                <c:ext xmlns:c16="http://schemas.microsoft.com/office/drawing/2014/chart" uri="{C3380CC4-5D6E-409C-BE32-E72D297353CC}">
                  <c16:uniqueId val="{00000031-9775-40B1-9ED8-A951C11267F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{416A28C7-C7CF-44AB-BE53-ED68DBCFD071}</c15:txfldGUID>
                      <c15:f>Diagramm!$J$50</c15:f>
                      <c15:dlblFieldTableCache>
                        <c:ptCount val="1"/>
                      </c15:dlblFieldTableCache>
                    </c15:dlblFTEntry>
                  </c15:dlblFieldTable>
                  <c15:showDataLabelsRange val="0"/>
                </c:ext>
                <c:ext xmlns:c16="http://schemas.microsoft.com/office/drawing/2014/chart" uri="{C3380CC4-5D6E-409C-BE32-E72D297353CC}">
                  <c16:uniqueId val="{00000032-9775-40B1-9ED8-A951C11267F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{4C73AF74-8128-4674-A491-0BF5BD05CC45}</c15:txfldGUID>
                      <c15:f>Diagramm!$J$51</c15:f>
                      <c15:dlblFieldTableCache>
                        <c:ptCount val="1"/>
                      </c15:dlblFieldTableCache>
                    </c15:dlblFTEntry>
                  </c15:dlblFieldTable>
                  <c15:showDataLabelsRange val="0"/>
                </c:ext>
                <c:ext xmlns:c16="http://schemas.microsoft.com/office/drawing/2014/chart" uri="{C3380CC4-5D6E-409C-BE32-E72D297353CC}">
                  <c16:uniqueId val="{00000033-9775-40B1-9ED8-A951C11267F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{CEDD0D47-41FF-4CF1-AE03-C6EDFDD3AB50}</c15:txfldGUID>
                      <c15:f>Diagramm!$J$52</c15:f>
                      <c15:dlblFieldTableCache>
                        <c:ptCount val="1"/>
                      </c15:dlblFieldTableCache>
                    </c15:dlblFTEntry>
                  </c15:dlblFieldTable>
                  <c15:showDataLabelsRange val="0"/>
                </c:ext>
                <c:ext xmlns:c16="http://schemas.microsoft.com/office/drawing/2014/chart" uri="{C3380CC4-5D6E-409C-BE32-E72D297353CC}">
                  <c16:uniqueId val="{00000034-9775-40B1-9ED8-A951C11267F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{C80AA2D7-BB16-4C97-8BC2-5DE33B9BC600}</c15:txfldGUID>
                      <c15:f>Diagramm!$J$53</c15:f>
                      <c15:dlblFieldTableCache>
                        <c:ptCount val="1"/>
                      </c15:dlblFieldTableCache>
                    </c15:dlblFTEntry>
                  </c15:dlblFieldTable>
                  <c15:showDataLabelsRange val="0"/>
                </c:ext>
                <c:ext xmlns:c16="http://schemas.microsoft.com/office/drawing/2014/chart" uri="{C3380CC4-5D6E-409C-BE32-E72D297353CC}">
                  <c16:uniqueId val="{00000035-9775-40B1-9ED8-A951C11267F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{D92E718A-D0E4-4330-8729-D1B884A17127}</c15:txfldGUID>
                      <c15:f>Diagramm!$J$54</c15:f>
                      <c15:dlblFieldTableCache>
                        <c:ptCount val="1"/>
                      </c15:dlblFieldTableCache>
                    </c15:dlblFTEntry>
                  </c15:dlblFieldTable>
                  <c15:showDataLabelsRange val="0"/>
                </c:ext>
                <c:ext xmlns:c16="http://schemas.microsoft.com/office/drawing/2014/chart" uri="{C3380CC4-5D6E-409C-BE32-E72D297353CC}">
                  <c16:uniqueId val="{00000036-9775-40B1-9ED8-A951C11267F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{C4F2952F-3C36-4642-9F95-655FBAEB6A77}</c15:txfldGUID>
                      <c15:f>Diagramm!$J$55</c15:f>
                      <c15:dlblFieldTableCache>
                        <c:ptCount val="1"/>
                      </c15:dlblFieldTableCache>
                    </c15:dlblFTEntry>
                  </c15:dlblFieldTable>
                  <c15:showDataLabelsRange val="0"/>
                </c:ext>
                <c:ext xmlns:c16="http://schemas.microsoft.com/office/drawing/2014/chart" uri="{C3380CC4-5D6E-409C-BE32-E72D297353CC}">
                  <c16:uniqueId val="{00000037-9775-40B1-9ED8-A951C11267F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{C3B5881E-7706-4E1F-B628-546532DA031C}</c15:txfldGUID>
                      <c15:f>Diagramm!$J$56</c15:f>
                      <c15:dlblFieldTableCache>
                        <c:ptCount val="1"/>
                      </c15:dlblFieldTableCache>
                    </c15:dlblFTEntry>
                  </c15:dlblFieldTable>
                  <c15:showDataLabelsRange val="0"/>
                </c:ext>
                <c:ext xmlns:c16="http://schemas.microsoft.com/office/drawing/2014/chart" uri="{C3380CC4-5D6E-409C-BE32-E72D297353CC}">
                  <c16:uniqueId val="{00000038-9775-40B1-9ED8-A951C11267F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{900F1D5C-48B9-4649-AC71-A3C828613951}</c15:txfldGUID>
                      <c15:f>Diagramm!$J$57</c15:f>
                      <c15:dlblFieldTableCache>
                        <c:ptCount val="1"/>
                      </c15:dlblFieldTableCache>
                    </c15:dlblFTEntry>
                  </c15:dlblFieldTable>
                  <c15:showDataLabelsRange val="0"/>
                </c:ext>
                <c:ext xmlns:c16="http://schemas.microsoft.com/office/drawing/2014/chart" uri="{C3380CC4-5D6E-409C-BE32-E72D297353CC}">
                  <c16:uniqueId val="{00000039-9775-40B1-9ED8-A951C11267F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{BD8BF2C0-8471-430A-BE57-87625F2810AB}</c15:txfldGUID>
                      <c15:f>Diagramm!$J$58</c15:f>
                      <c15:dlblFieldTableCache>
                        <c:ptCount val="1"/>
                      </c15:dlblFieldTableCache>
                    </c15:dlblFTEntry>
                  </c15:dlblFieldTable>
                  <c15:showDataLabelsRange val="0"/>
                </c:ext>
                <c:ext xmlns:c16="http://schemas.microsoft.com/office/drawing/2014/chart" uri="{C3380CC4-5D6E-409C-BE32-E72D297353CC}">
                  <c16:uniqueId val="{0000003A-9775-40B1-9ED8-A951C11267F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{A04DA8DF-9392-4423-B4A5-FEF8EABFF03D}</c15:txfldGUID>
                      <c15:f>Diagramm!$J$59</c15:f>
                      <c15:dlblFieldTableCache>
                        <c:ptCount val="1"/>
                      </c15:dlblFieldTableCache>
                    </c15:dlblFTEntry>
                  </c15:dlblFieldTable>
                  <c15:showDataLabelsRange val="0"/>
                </c:ext>
                <c:ext xmlns:c16="http://schemas.microsoft.com/office/drawing/2014/chart" uri="{C3380CC4-5D6E-409C-BE32-E72D297353CC}">
                  <c16:uniqueId val="{0000003B-9775-40B1-9ED8-A951C11267F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{3F44DEE0-4016-4E93-8B87-0A064CA7A7B5}</c15:txfldGUID>
                      <c15:f>Diagramm!$J$60</c15:f>
                      <c15:dlblFieldTableCache>
                        <c:ptCount val="1"/>
                      </c15:dlblFieldTableCache>
                    </c15:dlblFTEntry>
                  </c15:dlblFieldTable>
                  <c15:showDataLabelsRange val="0"/>
                </c:ext>
                <c:ext xmlns:c16="http://schemas.microsoft.com/office/drawing/2014/chart" uri="{C3380CC4-5D6E-409C-BE32-E72D297353CC}">
                  <c16:uniqueId val="{0000003C-9775-40B1-9ED8-A951C11267F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{2749A6EA-63FE-40D2-BF6A-7A007788684F}</c15:txfldGUID>
                      <c15:f>Diagramm!$J$61</c15:f>
                      <c15:dlblFieldTableCache>
                        <c:ptCount val="1"/>
                      </c15:dlblFieldTableCache>
                    </c15:dlblFTEntry>
                  </c15:dlblFieldTable>
                  <c15:showDataLabelsRange val="0"/>
                </c:ext>
                <c:ext xmlns:c16="http://schemas.microsoft.com/office/drawing/2014/chart" uri="{C3380CC4-5D6E-409C-BE32-E72D297353CC}">
                  <c16:uniqueId val="{0000003D-9775-40B1-9ED8-A951C11267F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{47C00774-8925-45B6-AC89-8CCF19C7C573}</c15:txfldGUID>
                      <c15:f>Diagramm!$J$62</c15:f>
                      <c15:dlblFieldTableCache>
                        <c:ptCount val="1"/>
                      </c15:dlblFieldTableCache>
                    </c15:dlblFTEntry>
                  </c15:dlblFieldTable>
                  <c15:showDataLabelsRange val="0"/>
                </c:ext>
                <c:ext xmlns:c16="http://schemas.microsoft.com/office/drawing/2014/chart" uri="{C3380CC4-5D6E-409C-BE32-E72D297353CC}">
                  <c16:uniqueId val="{0000003E-9775-40B1-9ED8-A951C11267F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{89A4C123-06ED-4C2F-9A89-0627C0CB5485}</c15:txfldGUID>
                      <c15:f>Diagramm!$J$63</c15:f>
                      <c15:dlblFieldTableCache>
                        <c:ptCount val="1"/>
                      </c15:dlblFieldTableCache>
                    </c15:dlblFTEntry>
                  </c15:dlblFieldTable>
                  <c15:showDataLabelsRange val="0"/>
                </c:ext>
                <c:ext xmlns:c16="http://schemas.microsoft.com/office/drawing/2014/chart" uri="{C3380CC4-5D6E-409C-BE32-E72D297353CC}">
                  <c16:uniqueId val="{0000003F-9775-40B1-9ED8-A951C11267F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{7485B719-3912-48A3-A97F-D38FAC85FAAB}</c15:txfldGUID>
                      <c15:f>Diagramm!$J$64</c15:f>
                      <c15:dlblFieldTableCache>
                        <c:ptCount val="1"/>
                      </c15:dlblFieldTableCache>
                    </c15:dlblFTEntry>
                  </c15:dlblFieldTable>
                  <c15:showDataLabelsRange val="0"/>
                </c:ext>
                <c:ext xmlns:c16="http://schemas.microsoft.com/office/drawing/2014/chart" uri="{C3380CC4-5D6E-409C-BE32-E72D297353CC}">
                  <c16:uniqueId val="{00000040-9775-40B1-9ED8-A951C11267F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{250B10FE-BA8B-4054-A06C-BD92A089BAC7}</c15:txfldGUID>
                      <c15:f>Diagramm!$J$65</c15:f>
                      <c15:dlblFieldTableCache>
                        <c:ptCount val="1"/>
                      </c15:dlblFieldTableCache>
                    </c15:dlblFTEntry>
                  </c15:dlblFieldTable>
                  <c15:showDataLabelsRange val="0"/>
                </c:ext>
                <c:ext xmlns:c16="http://schemas.microsoft.com/office/drawing/2014/chart" uri="{C3380CC4-5D6E-409C-BE32-E72D297353CC}">
                  <c16:uniqueId val="{00000041-9775-40B1-9ED8-A951C11267F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{FCEC461B-F670-40B6-B6CB-9617AC5C64D5}</c15:txfldGUID>
                      <c15:f>Diagramm!$J$66</c15:f>
                      <c15:dlblFieldTableCache>
                        <c:ptCount val="1"/>
                      </c15:dlblFieldTableCache>
                    </c15:dlblFTEntry>
                  </c15:dlblFieldTable>
                  <c15:showDataLabelsRange val="0"/>
                </c:ext>
                <c:ext xmlns:c16="http://schemas.microsoft.com/office/drawing/2014/chart" uri="{C3380CC4-5D6E-409C-BE32-E72D297353CC}">
                  <c16:uniqueId val="{00000042-9775-40B1-9ED8-A951C11267F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{E3A0DCCD-0925-4588-A5B3-160771AA79C9}</c15:txfldGUID>
                      <c15:f>Diagramm!$J$67</c15:f>
                      <c15:dlblFieldTableCache>
                        <c:ptCount val="1"/>
                      </c15:dlblFieldTableCache>
                    </c15:dlblFTEntry>
                  </c15:dlblFieldTable>
                  <c15:showDataLabelsRange val="0"/>
                </c:ext>
                <c:ext xmlns:c16="http://schemas.microsoft.com/office/drawing/2014/chart" uri="{C3380CC4-5D6E-409C-BE32-E72D297353CC}">
                  <c16:uniqueId val="{00000043-9775-40B1-9ED8-A951C11267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775-40B1-9ED8-A951C11267F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DA-4978-8D97-7FCCECD44B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DA-4978-8D97-7FCCECD44B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DA-4978-8D97-7FCCECD44B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DA-4978-8D97-7FCCECD44B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DA-4978-8D97-7FCCECD44B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DA-4978-8D97-7FCCECD44B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DA-4978-8D97-7FCCECD44B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DA-4978-8D97-7FCCECD44B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7DA-4978-8D97-7FCCECD44B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DA-4978-8D97-7FCCECD44B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7DA-4978-8D97-7FCCECD44B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7DA-4978-8D97-7FCCECD44B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7DA-4978-8D97-7FCCECD44B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7DA-4978-8D97-7FCCECD44B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7DA-4978-8D97-7FCCECD44B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7DA-4978-8D97-7FCCECD44B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DA-4978-8D97-7FCCECD44B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7DA-4978-8D97-7FCCECD44B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7DA-4978-8D97-7FCCECD44B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7DA-4978-8D97-7FCCECD44B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7DA-4978-8D97-7FCCECD44B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7DA-4978-8D97-7FCCECD44B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7DA-4978-8D97-7FCCECD44B3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7DA-4978-8D97-7FCCECD44B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7DA-4978-8D97-7FCCECD44B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7DA-4978-8D97-7FCCECD44B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7DA-4978-8D97-7FCCECD44B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7DA-4978-8D97-7FCCECD44B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7DA-4978-8D97-7FCCECD44B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7DA-4978-8D97-7FCCECD44B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7DA-4978-8D97-7FCCECD44B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7DA-4978-8D97-7FCCECD44B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7DA-4978-8D97-7FCCECD44B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7DA-4978-8D97-7FCCECD44B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7DA-4978-8D97-7FCCECD44B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7DA-4978-8D97-7FCCECD44B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7DA-4978-8D97-7FCCECD44B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7DA-4978-8D97-7FCCECD44B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7DA-4978-8D97-7FCCECD44B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7DA-4978-8D97-7FCCECD44B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7DA-4978-8D97-7FCCECD44B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7DA-4978-8D97-7FCCECD44B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7DA-4978-8D97-7FCCECD44B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7DA-4978-8D97-7FCCECD44B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7DA-4978-8D97-7FCCECD44B3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7DA-4978-8D97-7FCCECD44B3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7DA-4978-8D97-7FCCECD44B3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7DA-4978-8D97-7FCCECD44B3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7DA-4978-8D97-7FCCECD44B3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7DA-4978-8D97-7FCCECD44B3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7DA-4978-8D97-7FCCECD44B3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7DA-4978-8D97-7FCCECD44B3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7DA-4978-8D97-7FCCECD44B3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7DA-4978-8D97-7FCCECD44B3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7DA-4978-8D97-7FCCECD44B3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7DA-4978-8D97-7FCCECD44B3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7DA-4978-8D97-7FCCECD44B3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7DA-4978-8D97-7FCCECD44B3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7DA-4978-8D97-7FCCECD44B3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7DA-4978-8D97-7FCCECD44B3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7DA-4978-8D97-7FCCECD44B3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7DA-4978-8D97-7FCCECD44B3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7DA-4978-8D97-7FCCECD44B3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7DA-4978-8D97-7FCCECD44B3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7DA-4978-8D97-7FCCECD44B3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7DA-4978-8D97-7FCCECD44B3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7DA-4978-8D97-7FCCECD44B3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7DA-4978-8D97-7FCCECD44B3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7DA-4978-8D97-7FCCECD44B3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100.41137478218694</c:v>
                </c:pt>
                <c:pt idx="2">
                  <c:v>101.44430272872617</c:v>
                </c:pt>
                <c:pt idx="3">
                  <c:v>100.99879641439273</c:v>
                </c:pt>
                <c:pt idx="4">
                  <c:v>101.94549733235129</c:v>
                </c:pt>
                <c:pt idx="5">
                  <c:v>102.83830635744695</c:v>
                </c:pt>
                <c:pt idx="6">
                  <c:v>104.87901270052275</c:v>
                </c:pt>
                <c:pt idx="7">
                  <c:v>104.74967215765174</c:v>
                </c:pt>
                <c:pt idx="8">
                  <c:v>105.31374063628363</c:v>
                </c:pt>
                <c:pt idx="9">
                  <c:v>106.05385596493436</c:v>
                </c:pt>
                <c:pt idx="10">
                  <c:v>108.11971185801283</c:v>
                </c:pt>
                <c:pt idx="11">
                  <c:v>107.80354608655038</c:v>
                </c:pt>
                <c:pt idx="12">
                  <c:v>108.79874970808558</c:v>
                </c:pt>
                <c:pt idx="13">
                  <c:v>109.30174070813948</c:v>
                </c:pt>
                <c:pt idx="14">
                  <c:v>111.67478039053658</c:v>
                </c:pt>
                <c:pt idx="15">
                  <c:v>111.37118939407549</c:v>
                </c:pt>
                <c:pt idx="16">
                  <c:v>111.92807228699229</c:v>
                </c:pt>
                <c:pt idx="17">
                  <c:v>112.63046329063897</c:v>
                </c:pt>
                <c:pt idx="18">
                  <c:v>114.81308495158711</c:v>
                </c:pt>
                <c:pt idx="19">
                  <c:v>114.88853360159521</c:v>
                </c:pt>
                <c:pt idx="20">
                  <c:v>115.16517865162483</c:v>
                </c:pt>
                <c:pt idx="21">
                  <c:v>115.05919126232777</c:v>
                </c:pt>
                <c:pt idx="22">
                  <c:v>116.83403093394651</c:v>
                </c:pt>
                <c:pt idx="23">
                  <c:v>116.29511200531732</c:v>
                </c:pt>
                <c:pt idx="24">
                  <c:v>115.67535523739379</c:v>
                </c:pt>
              </c:numCache>
            </c:numRef>
          </c:val>
          <c:smooth val="0"/>
          <c:extLst>
            <c:ext xmlns:c16="http://schemas.microsoft.com/office/drawing/2014/chart" uri="{C3380CC4-5D6E-409C-BE32-E72D297353CC}">
              <c16:uniqueId val="{00000000-E184-4166-BDA9-655E1719249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101.89153243682578</c:v>
                </c:pt>
                <c:pt idx="2">
                  <c:v>103.07374020984187</c:v>
                </c:pt>
                <c:pt idx="3">
                  <c:v>102.76341066942516</c:v>
                </c:pt>
                <c:pt idx="4">
                  <c:v>101.65509088222255</c:v>
                </c:pt>
                <c:pt idx="5">
                  <c:v>102.89640904388946</c:v>
                </c:pt>
                <c:pt idx="6">
                  <c:v>103.73873208216344</c:v>
                </c:pt>
                <c:pt idx="7">
                  <c:v>103.04418501551649</c:v>
                </c:pt>
                <c:pt idx="8">
                  <c:v>102.76341066942516</c:v>
                </c:pt>
                <c:pt idx="9">
                  <c:v>103.78306487365154</c:v>
                </c:pt>
                <c:pt idx="10">
                  <c:v>107.09324663809664</c:v>
                </c:pt>
                <c:pt idx="11">
                  <c:v>107.81734889906902</c:v>
                </c:pt>
                <c:pt idx="12">
                  <c:v>107.6991281217674</c:v>
                </c:pt>
                <c:pt idx="13">
                  <c:v>110.34431801389096</c:v>
                </c:pt>
                <c:pt idx="14">
                  <c:v>112.72351115708585</c:v>
                </c:pt>
                <c:pt idx="15">
                  <c:v>111.70385695285947</c:v>
                </c:pt>
                <c:pt idx="16">
                  <c:v>111.73341214718486</c:v>
                </c:pt>
                <c:pt idx="17">
                  <c:v>113.78749815280035</c:v>
                </c:pt>
                <c:pt idx="18">
                  <c:v>117.18634550022166</c:v>
                </c:pt>
                <c:pt idx="19">
                  <c:v>116.83168316831683</c:v>
                </c:pt>
                <c:pt idx="20">
                  <c:v>117.08290232008277</c:v>
                </c:pt>
                <c:pt idx="21">
                  <c:v>119.22565390867446</c:v>
                </c:pt>
                <c:pt idx="22">
                  <c:v>121.66395744052016</c:v>
                </c:pt>
                <c:pt idx="23">
                  <c:v>119.22565390867446</c:v>
                </c:pt>
                <c:pt idx="24">
                  <c:v>115.36870104920939</c:v>
                </c:pt>
              </c:numCache>
            </c:numRef>
          </c:val>
          <c:smooth val="0"/>
          <c:extLst>
            <c:ext xmlns:c16="http://schemas.microsoft.com/office/drawing/2014/chart" uri="{C3380CC4-5D6E-409C-BE32-E72D297353CC}">
              <c16:uniqueId val="{00000001-E184-4166-BDA9-655E1719249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101.79481949826636</c:v>
                </c:pt>
                <c:pt idx="2">
                  <c:v>100.97899245359984</c:v>
                </c:pt>
                <c:pt idx="3">
                  <c:v>100.79543136854987</c:v>
                </c:pt>
                <c:pt idx="4">
                  <c:v>99.337140526208444</c:v>
                </c:pt>
                <c:pt idx="5">
                  <c:v>100.59147460738322</c:v>
                </c:pt>
                <c:pt idx="6">
                  <c:v>99.122985926983475</c:v>
                </c:pt>
                <c:pt idx="7">
                  <c:v>98.959820518050179</c:v>
                </c:pt>
                <c:pt idx="8">
                  <c:v>97.37915561900877</c:v>
                </c:pt>
                <c:pt idx="9">
                  <c:v>98.429532939016923</c:v>
                </c:pt>
                <c:pt idx="10">
                  <c:v>97.562716704058744</c:v>
                </c:pt>
                <c:pt idx="11">
                  <c:v>97.909443198042013</c:v>
                </c:pt>
                <c:pt idx="12">
                  <c:v>97.889047521925349</c:v>
                </c:pt>
                <c:pt idx="13">
                  <c:v>98.674281052416887</c:v>
                </c:pt>
                <c:pt idx="14">
                  <c:v>96.655109116867223</c:v>
                </c:pt>
                <c:pt idx="15">
                  <c:v>96.216602080358953</c:v>
                </c:pt>
                <c:pt idx="16">
                  <c:v>96.389965327350609</c:v>
                </c:pt>
                <c:pt idx="17">
                  <c:v>97.858454007750368</c:v>
                </c:pt>
                <c:pt idx="18">
                  <c:v>96.318580460942286</c:v>
                </c:pt>
                <c:pt idx="19">
                  <c:v>95.829084234142357</c:v>
                </c:pt>
                <c:pt idx="20">
                  <c:v>95.359983683459106</c:v>
                </c:pt>
                <c:pt idx="21">
                  <c:v>96.655109116867223</c:v>
                </c:pt>
                <c:pt idx="22">
                  <c:v>94.472771772384263</c:v>
                </c:pt>
                <c:pt idx="23">
                  <c:v>93.636549051601065</c:v>
                </c:pt>
                <c:pt idx="24">
                  <c:v>92.300632265959621</c:v>
                </c:pt>
              </c:numCache>
            </c:numRef>
          </c:val>
          <c:smooth val="0"/>
          <c:extLst>
            <c:ext xmlns:c16="http://schemas.microsoft.com/office/drawing/2014/chart" uri="{C3380CC4-5D6E-409C-BE32-E72D297353CC}">
              <c16:uniqueId val="{00000002-E184-4166-BDA9-655E1719249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184-4166-BDA9-655E17192491}"/>
                </c:ext>
              </c:extLst>
            </c:dLbl>
            <c:dLbl>
              <c:idx val="1"/>
              <c:delete val="1"/>
              <c:extLst>
                <c:ext xmlns:c15="http://schemas.microsoft.com/office/drawing/2012/chart" uri="{CE6537A1-D6FC-4f65-9D91-7224C49458BB}"/>
                <c:ext xmlns:c16="http://schemas.microsoft.com/office/drawing/2014/chart" uri="{C3380CC4-5D6E-409C-BE32-E72D297353CC}">
                  <c16:uniqueId val="{00000004-E184-4166-BDA9-655E17192491}"/>
                </c:ext>
              </c:extLst>
            </c:dLbl>
            <c:dLbl>
              <c:idx val="2"/>
              <c:delete val="1"/>
              <c:extLst>
                <c:ext xmlns:c15="http://schemas.microsoft.com/office/drawing/2012/chart" uri="{CE6537A1-D6FC-4f65-9D91-7224C49458BB}"/>
                <c:ext xmlns:c16="http://schemas.microsoft.com/office/drawing/2014/chart" uri="{C3380CC4-5D6E-409C-BE32-E72D297353CC}">
                  <c16:uniqueId val="{00000005-E184-4166-BDA9-655E17192491}"/>
                </c:ext>
              </c:extLst>
            </c:dLbl>
            <c:dLbl>
              <c:idx val="3"/>
              <c:delete val="1"/>
              <c:extLst>
                <c:ext xmlns:c15="http://schemas.microsoft.com/office/drawing/2012/chart" uri="{CE6537A1-D6FC-4f65-9D91-7224C49458BB}"/>
                <c:ext xmlns:c16="http://schemas.microsoft.com/office/drawing/2014/chart" uri="{C3380CC4-5D6E-409C-BE32-E72D297353CC}">
                  <c16:uniqueId val="{00000006-E184-4166-BDA9-655E17192491}"/>
                </c:ext>
              </c:extLst>
            </c:dLbl>
            <c:dLbl>
              <c:idx val="4"/>
              <c:delete val="1"/>
              <c:extLst>
                <c:ext xmlns:c15="http://schemas.microsoft.com/office/drawing/2012/chart" uri="{CE6537A1-D6FC-4f65-9D91-7224C49458BB}"/>
                <c:ext xmlns:c16="http://schemas.microsoft.com/office/drawing/2014/chart" uri="{C3380CC4-5D6E-409C-BE32-E72D297353CC}">
                  <c16:uniqueId val="{00000007-E184-4166-BDA9-655E17192491}"/>
                </c:ext>
              </c:extLst>
            </c:dLbl>
            <c:dLbl>
              <c:idx val="5"/>
              <c:delete val="1"/>
              <c:extLst>
                <c:ext xmlns:c15="http://schemas.microsoft.com/office/drawing/2012/chart" uri="{CE6537A1-D6FC-4f65-9D91-7224C49458BB}"/>
                <c:ext xmlns:c16="http://schemas.microsoft.com/office/drawing/2014/chart" uri="{C3380CC4-5D6E-409C-BE32-E72D297353CC}">
                  <c16:uniqueId val="{00000008-E184-4166-BDA9-655E17192491}"/>
                </c:ext>
              </c:extLst>
            </c:dLbl>
            <c:dLbl>
              <c:idx val="6"/>
              <c:delete val="1"/>
              <c:extLst>
                <c:ext xmlns:c15="http://schemas.microsoft.com/office/drawing/2012/chart" uri="{CE6537A1-D6FC-4f65-9D91-7224C49458BB}"/>
                <c:ext xmlns:c16="http://schemas.microsoft.com/office/drawing/2014/chart" uri="{C3380CC4-5D6E-409C-BE32-E72D297353CC}">
                  <c16:uniqueId val="{00000009-E184-4166-BDA9-655E17192491}"/>
                </c:ext>
              </c:extLst>
            </c:dLbl>
            <c:dLbl>
              <c:idx val="7"/>
              <c:delete val="1"/>
              <c:extLst>
                <c:ext xmlns:c15="http://schemas.microsoft.com/office/drawing/2012/chart" uri="{CE6537A1-D6FC-4f65-9D91-7224C49458BB}"/>
                <c:ext xmlns:c16="http://schemas.microsoft.com/office/drawing/2014/chart" uri="{C3380CC4-5D6E-409C-BE32-E72D297353CC}">
                  <c16:uniqueId val="{0000000A-E184-4166-BDA9-655E17192491}"/>
                </c:ext>
              </c:extLst>
            </c:dLbl>
            <c:dLbl>
              <c:idx val="8"/>
              <c:delete val="1"/>
              <c:extLst>
                <c:ext xmlns:c15="http://schemas.microsoft.com/office/drawing/2012/chart" uri="{CE6537A1-D6FC-4f65-9D91-7224C49458BB}"/>
                <c:ext xmlns:c16="http://schemas.microsoft.com/office/drawing/2014/chart" uri="{C3380CC4-5D6E-409C-BE32-E72D297353CC}">
                  <c16:uniqueId val="{0000000B-E184-4166-BDA9-655E17192491}"/>
                </c:ext>
              </c:extLst>
            </c:dLbl>
            <c:dLbl>
              <c:idx val="9"/>
              <c:delete val="1"/>
              <c:extLst>
                <c:ext xmlns:c15="http://schemas.microsoft.com/office/drawing/2012/chart" uri="{CE6537A1-D6FC-4f65-9D91-7224C49458BB}"/>
                <c:ext xmlns:c16="http://schemas.microsoft.com/office/drawing/2014/chart" uri="{C3380CC4-5D6E-409C-BE32-E72D297353CC}">
                  <c16:uniqueId val="{0000000C-E184-4166-BDA9-655E17192491}"/>
                </c:ext>
              </c:extLst>
            </c:dLbl>
            <c:dLbl>
              <c:idx val="10"/>
              <c:delete val="1"/>
              <c:extLst>
                <c:ext xmlns:c15="http://schemas.microsoft.com/office/drawing/2012/chart" uri="{CE6537A1-D6FC-4f65-9D91-7224C49458BB}"/>
                <c:ext xmlns:c16="http://schemas.microsoft.com/office/drawing/2014/chart" uri="{C3380CC4-5D6E-409C-BE32-E72D297353CC}">
                  <c16:uniqueId val="{0000000D-E184-4166-BDA9-655E17192491}"/>
                </c:ext>
              </c:extLst>
            </c:dLbl>
            <c:dLbl>
              <c:idx val="11"/>
              <c:delete val="1"/>
              <c:extLst>
                <c:ext xmlns:c15="http://schemas.microsoft.com/office/drawing/2012/chart" uri="{CE6537A1-D6FC-4f65-9D91-7224C49458BB}"/>
                <c:ext xmlns:c16="http://schemas.microsoft.com/office/drawing/2014/chart" uri="{C3380CC4-5D6E-409C-BE32-E72D297353CC}">
                  <c16:uniqueId val="{0000000E-E184-4166-BDA9-655E17192491}"/>
                </c:ext>
              </c:extLst>
            </c:dLbl>
            <c:dLbl>
              <c:idx val="12"/>
              <c:delete val="1"/>
              <c:extLst>
                <c:ext xmlns:c15="http://schemas.microsoft.com/office/drawing/2012/chart" uri="{CE6537A1-D6FC-4f65-9D91-7224C49458BB}"/>
                <c:ext xmlns:c16="http://schemas.microsoft.com/office/drawing/2014/chart" uri="{C3380CC4-5D6E-409C-BE32-E72D297353CC}">
                  <c16:uniqueId val="{0000000F-E184-4166-BDA9-655E1719249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84-4166-BDA9-655E17192491}"/>
                </c:ext>
              </c:extLst>
            </c:dLbl>
            <c:dLbl>
              <c:idx val="14"/>
              <c:delete val="1"/>
              <c:extLst>
                <c:ext xmlns:c15="http://schemas.microsoft.com/office/drawing/2012/chart" uri="{CE6537A1-D6FC-4f65-9D91-7224C49458BB}"/>
                <c:ext xmlns:c16="http://schemas.microsoft.com/office/drawing/2014/chart" uri="{C3380CC4-5D6E-409C-BE32-E72D297353CC}">
                  <c16:uniqueId val="{00000011-E184-4166-BDA9-655E17192491}"/>
                </c:ext>
              </c:extLst>
            </c:dLbl>
            <c:dLbl>
              <c:idx val="15"/>
              <c:delete val="1"/>
              <c:extLst>
                <c:ext xmlns:c15="http://schemas.microsoft.com/office/drawing/2012/chart" uri="{CE6537A1-D6FC-4f65-9D91-7224C49458BB}"/>
                <c:ext xmlns:c16="http://schemas.microsoft.com/office/drawing/2014/chart" uri="{C3380CC4-5D6E-409C-BE32-E72D297353CC}">
                  <c16:uniqueId val="{00000012-E184-4166-BDA9-655E17192491}"/>
                </c:ext>
              </c:extLst>
            </c:dLbl>
            <c:dLbl>
              <c:idx val="16"/>
              <c:delete val="1"/>
              <c:extLst>
                <c:ext xmlns:c15="http://schemas.microsoft.com/office/drawing/2012/chart" uri="{CE6537A1-D6FC-4f65-9D91-7224C49458BB}"/>
                <c:ext xmlns:c16="http://schemas.microsoft.com/office/drawing/2014/chart" uri="{C3380CC4-5D6E-409C-BE32-E72D297353CC}">
                  <c16:uniqueId val="{00000013-E184-4166-BDA9-655E17192491}"/>
                </c:ext>
              </c:extLst>
            </c:dLbl>
            <c:dLbl>
              <c:idx val="17"/>
              <c:delete val="1"/>
              <c:extLst>
                <c:ext xmlns:c15="http://schemas.microsoft.com/office/drawing/2012/chart" uri="{CE6537A1-D6FC-4f65-9D91-7224C49458BB}"/>
                <c:ext xmlns:c16="http://schemas.microsoft.com/office/drawing/2014/chart" uri="{C3380CC4-5D6E-409C-BE32-E72D297353CC}">
                  <c16:uniqueId val="{00000014-E184-4166-BDA9-655E17192491}"/>
                </c:ext>
              </c:extLst>
            </c:dLbl>
            <c:dLbl>
              <c:idx val="18"/>
              <c:delete val="1"/>
              <c:extLst>
                <c:ext xmlns:c15="http://schemas.microsoft.com/office/drawing/2012/chart" uri="{CE6537A1-D6FC-4f65-9D91-7224C49458BB}"/>
                <c:ext xmlns:c16="http://schemas.microsoft.com/office/drawing/2014/chart" uri="{C3380CC4-5D6E-409C-BE32-E72D297353CC}">
                  <c16:uniqueId val="{00000015-E184-4166-BDA9-655E17192491}"/>
                </c:ext>
              </c:extLst>
            </c:dLbl>
            <c:dLbl>
              <c:idx val="19"/>
              <c:delete val="1"/>
              <c:extLst>
                <c:ext xmlns:c15="http://schemas.microsoft.com/office/drawing/2012/chart" uri="{CE6537A1-D6FC-4f65-9D91-7224C49458BB}"/>
                <c:ext xmlns:c16="http://schemas.microsoft.com/office/drawing/2014/chart" uri="{C3380CC4-5D6E-409C-BE32-E72D297353CC}">
                  <c16:uniqueId val="{00000016-E184-4166-BDA9-655E17192491}"/>
                </c:ext>
              </c:extLst>
            </c:dLbl>
            <c:dLbl>
              <c:idx val="20"/>
              <c:delete val="1"/>
              <c:extLst>
                <c:ext xmlns:c15="http://schemas.microsoft.com/office/drawing/2012/chart" uri="{CE6537A1-D6FC-4f65-9D91-7224C49458BB}"/>
                <c:ext xmlns:c16="http://schemas.microsoft.com/office/drawing/2014/chart" uri="{C3380CC4-5D6E-409C-BE32-E72D297353CC}">
                  <c16:uniqueId val="{00000017-E184-4166-BDA9-655E17192491}"/>
                </c:ext>
              </c:extLst>
            </c:dLbl>
            <c:dLbl>
              <c:idx val="21"/>
              <c:delete val="1"/>
              <c:extLst>
                <c:ext xmlns:c15="http://schemas.microsoft.com/office/drawing/2012/chart" uri="{CE6537A1-D6FC-4f65-9D91-7224C49458BB}"/>
                <c:ext xmlns:c16="http://schemas.microsoft.com/office/drawing/2014/chart" uri="{C3380CC4-5D6E-409C-BE32-E72D297353CC}">
                  <c16:uniqueId val="{00000018-E184-4166-BDA9-655E17192491}"/>
                </c:ext>
              </c:extLst>
            </c:dLbl>
            <c:dLbl>
              <c:idx val="22"/>
              <c:delete val="1"/>
              <c:extLst>
                <c:ext xmlns:c15="http://schemas.microsoft.com/office/drawing/2012/chart" uri="{CE6537A1-D6FC-4f65-9D91-7224C49458BB}"/>
                <c:ext xmlns:c16="http://schemas.microsoft.com/office/drawing/2014/chart" uri="{C3380CC4-5D6E-409C-BE32-E72D297353CC}">
                  <c16:uniqueId val="{00000019-E184-4166-BDA9-655E17192491}"/>
                </c:ext>
              </c:extLst>
            </c:dLbl>
            <c:dLbl>
              <c:idx val="23"/>
              <c:delete val="1"/>
              <c:extLst>
                <c:ext xmlns:c15="http://schemas.microsoft.com/office/drawing/2012/chart" uri="{CE6537A1-D6FC-4f65-9D91-7224C49458BB}"/>
                <c:ext xmlns:c16="http://schemas.microsoft.com/office/drawing/2014/chart" uri="{C3380CC4-5D6E-409C-BE32-E72D297353CC}">
                  <c16:uniqueId val="{0000001A-E184-4166-BDA9-655E17192491}"/>
                </c:ext>
              </c:extLst>
            </c:dLbl>
            <c:dLbl>
              <c:idx val="24"/>
              <c:delete val="1"/>
              <c:extLst>
                <c:ext xmlns:c15="http://schemas.microsoft.com/office/drawing/2012/chart" uri="{CE6537A1-D6FC-4f65-9D91-7224C49458BB}"/>
                <c:ext xmlns:c16="http://schemas.microsoft.com/office/drawing/2014/chart" uri="{C3380CC4-5D6E-409C-BE32-E72D297353CC}">
                  <c16:uniqueId val="{0000001B-E184-4166-BDA9-655E1719249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184-4166-BDA9-655E1719249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Enzkreis (08236)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64393</v>
      </c>
      <c r="F11" s="238">
        <v>64738</v>
      </c>
      <c r="G11" s="238">
        <v>65038</v>
      </c>
      <c r="H11" s="238">
        <v>64050</v>
      </c>
      <c r="I11" s="265">
        <v>64109</v>
      </c>
      <c r="J11" s="263">
        <v>284</v>
      </c>
      <c r="K11" s="266">
        <v>0.44299552324946573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19.393412327426894</v>
      </c>
      <c r="E13" s="115">
        <v>12488</v>
      </c>
      <c r="F13" s="114">
        <v>12414</v>
      </c>
      <c r="G13" s="114">
        <v>12567</v>
      </c>
      <c r="H13" s="114">
        <v>12666</v>
      </c>
      <c r="I13" s="140">
        <v>12683</v>
      </c>
      <c r="J13" s="115">
        <v>-195</v>
      </c>
      <c r="K13" s="116">
        <v>-1.5374911298588663</v>
      </c>
    </row>
    <row r="14" spans="1:255" ht="14.1" customHeight="1" x14ac:dyDescent="0.2">
      <c r="A14" s="306" t="s">
        <v>230</v>
      </c>
      <c r="B14" s="307"/>
      <c r="C14" s="308"/>
      <c r="D14" s="113">
        <v>59.321665398412868</v>
      </c>
      <c r="E14" s="115">
        <v>38199</v>
      </c>
      <c r="F14" s="114">
        <v>38501</v>
      </c>
      <c r="G14" s="114">
        <v>38714</v>
      </c>
      <c r="H14" s="114">
        <v>37854</v>
      </c>
      <c r="I14" s="140">
        <v>37882</v>
      </c>
      <c r="J14" s="115">
        <v>317</v>
      </c>
      <c r="K14" s="116">
        <v>0.83680903859352729</v>
      </c>
    </row>
    <row r="15" spans="1:255" ht="14.1" customHeight="1" x14ac:dyDescent="0.2">
      <c r="A15" s="306" t="s">
        <v>231</v>
      </c>
      <c r="B15" s="307"/>
      <c r="C15" s="308"/>
      <c r="D15" s="113">
        <v>12.866305343748545</v>
      </c>
      <c r="E15" s="115">
        <v>8285</v>
      </c>
      <c r="F15" s="114">
        <v>8387</v>
      </c>
      <c r="G15" s="114">
        <v>8354</v>
      </c>
      <c r="H15" s="114">
        <v>8234</v>
      </c>
      <c r="I15" s="140">
        <v>8275</v>
      </c>
      <c r="J15" s="115">
        <v>10</v>
      </c>
      <c r="K15" s="116">
        <v>0.12084592145015106</v>
      </c>
    </row>
    <row r="16" spans="1:255" ht="14.1" customHeight="1" x14ac:dyDescent="0.2">
      <c r="A16" s="306" t="s">
        <v>232</v>
      </c>
      <c r="B16" s="307"/>
      <c r="C16" s="308"/>
      <c r="D16" s="113">
        <v>8.2959327877253735</v>
      </c>
      <c r="E16" s="115">
        <v>5342</v>
      </c>
      <c r="F16" s="114">
        <v>5358</v>
      </c>
      <c r="G16" s="114">
        <v>5327</v>
      </c>
      <c r="H16" s="114">
        <v>5229</v>
      </c>
      <c r="I16" s="140">
        <v>5201</v>
      </c>
      <c r="J16" s="115">
        <v>141</v>
      </c>
      <c r="K16" s="116">
        <v>2.711017112093828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0.26866274284471914</v>
      </c>
      <c r="E18" s="115">
        <v>173</v>
      </c>
      <c r="F18" s="114">
        <v>169</v>
      </c>
      <c r="G18" s="114">
        <v>182</v>
      </c>
      <c r="H18" s="114">
        <v>176</v>
      </c>
      <c r="I18" s="140">
        <v>165</v>
      </c>
      <c r="J18" s="115">
        <v>8</v>
      </c>
      <c r="K18" s="116">
        <v>4.8484848484848486</v>
      </c>
    </row>
    <row r="19" spans="1:255" ht="14.1" customHeight="1" x14ac:dyDescent="0.2">
      <c r="A19" s="306" t="s">
        <v>235</v>
      </c>
      <c r="B19" s="307" t="s">
        <v>236</v>
      </c>
      <c r="C19" s="308"/>
      <c r="D19" s="113">
        <v>0.16306120230459833</v>
      </c>
      <c r="E19" s="115">
        <v>105</v>
      </c>
      <c r="F19" s="114">
        <v>99</v>
      </c>
      <c r="G19" s="114">
        <v>112</v>
      </c>
      <c r="H19" s="114">
        <v>111</v>
      </c>
      <c r="I19" s="140">
        <v>99</v>
      </c>
      <c r="J19" s="115">
        <v>6</v>
      </c>
      <c r="K19" s="116">
        <v>6.0606060606060606</v>
      </c>
    </row>
    <row r="20" spans="1:255" ht="14.1" customHeight="1" x14ac:dyDescent="0.2">
      <c r="A20" s="306">
        <v>12</v>
      </c>
      <c r="B20" s="307" t="s">
        <v>237</v>
      </c>
      <c r="C20" s="308"/>
      <c r="D20" s="113">
        <v>0.81375304769151924</v>
      </c>
      <c r="E20" s="115">
        <v>524</v>
      </c>
      <c r="F20" s="114">
        <v>503</v>
      </c>
      <c r="G20" s="114">
        <v>535</v>
      </c>
      <c r="H20" s="114">
        <v>535</v>
      </c>
      <c r="I20" s="140">
        <v>511</v>
      </c>
      <c r="J20" s="115">
        <v>13</v>
      </c>
      <c r="K20" s="116">
        <v>2.5440313111545989</v>
      </c>
    </row>
    <row r="21" spans="1:255" ht="14.1" customHeight="1" x14ac:dyDescent="0.2">
      <c r="A21" s="306">
        <v>21</v>
      </c>
      <c r="B21" s="307" t="s">
        <v>238</v>
      </c>
      <c r="C21" s="308"/>
      <c r="D21" s="113">
        <v>0.31214573012594538</v>
      </c>
      <c r="E21" s="115">
        <v>201</v>
      </c>
      <c r="F21" s="114">
        <v>202</v>
      </c>
      <c r="G21" s="114">
        <v>207</v>
      </c>
      <c r="H21" s="114">
        <v>200</v>
      </c>
      <c r="I21" s="140">
        <v>197</v>
      </c>
      <c r="J21" s="115">
        <v>4</v>
      </c>
      <c r="K21" s="116">
        <v>2.030456852791878</v>
      </c>
    </row>
    <row r="22" spans="1:255" ht="14.1" customHeight="1" x14ac:dyDescent="0.2">
      <c r="A22" s="306">
        <v>22</v>
      </c>
      <c r="B22" s="307" t="s">
        <v>239</v>
      </c>
      <c r="C22" s="308"/>
      <c r="D22" s="113">
        <v>2.6493562964918547</v>
      </c>
      <c r="E22" s="115">
        <v>1706</v>
      </c>
      <c r="F22" s="114">
        <v>1698</v>
      </c>
      <c r="G22" s="114">
        <v>1695</v>
      </c>
      <c r="H22" s="114">
        <v>1756</v>
      </c>
      <c r="I22" s="140">
        <v>1724</v>
      </c>
      <c r="J22" s="115">
        <v>-18</v>
      </c>
      <c r="K22" s="116">
        <v>-1.0440835266821347</v>
      </c>
    </row>
    <row r="23" spans="1:255" ht="14.1" customHeight="1" x14ac:dyDescent="0.2">
      <c r="A23" s="306">
        <v>23</v>
      </c>
      <c r="B23" s="307" t="s">
        <v>240</v>
      </c>
      <c r="C23" s="308"/>
      <c r="D23" s="113">
        <v>0.94575497336667025</v>
      </c>
      <c r="E23" s="115">
        <v>609</v>
      </c>
      <c r="F23" s="114">
        <v>632</v>
      </c>
      <c r="G23" s="114">
        <v>653</v>
      </c>
      <c r="H23" s="114">
        <v>645</v>
      </c>
      <c r="I23" s="140">
        <v>631</v>
      </c>
      <c r="J23" s="115">
        <v>-22</v>
      </c>
      <c r="K23" s="116">
        <v>-3.4865293185419968</v>
      </c>
    </row>
    <row r="24" spans="1:255" ht="14.1" customHeight="1" x14ac:dyDescent="0.2">
      <c r="A24" s="306">
        <v>24</v>
      </c>
      <c r="B24" s="307" t="s">
        <v>241</v>
      </c>
      <c r="C24" s="308"/>
      <c r="D24" s="113">
        <v>14.124206047241159</v>
      </c>
      <c r="E24" s="115">
        <v>9095</v>
      </c>
      <c r="F24" s="114">
        <v>9275</v>
      </c>
      <c r="G24" s="114">
        <v>9362</v>
      </c>
      <c r="H24" s="114">
        <v>9387</v>
      </c>
      <c r="I24" s="140">
        <v>9519</v>
      </c>
      <c r="J24" s="115">
        <v>-424</v>
      </c>
      <c r="K24" s="116">
        <v>-4.4542493959449523</v>
      </c>
    </row>
    <row r="25" spans="1:255" ht="14.1" customHeight="1" x14ac:dyDescent="0.2">
      <c r="A25" s="306">
        <v>25</v>
      </c>
      <c r="B25" s="307" t="s">
        <v>242</v>
      </c>
      <c r="C25" s="308"/>
      <c r="D25" s="113">
        <v>7.0318202289068692</v>
      </c>
      <c r="E25" s="115">
        <v>4528</v>
      </c>
      <c r="F25" s="114">
        <v>4539</v>
      </c>
      <c r="G25" s="114">
        <v>4576</v>
      </c>
      <c r="H25" s="114">
        <v>4493</v>
      </c>
      <c r="I25" s="140">
        <v>4489</v>
      </c>
      <c r="J25" s="115">
        <v>39</v>
      </c>
      <c r="K25" s="116">
        <v>0.8687903764758298</v>
      </c>
    </row>
    <row r="26" spans="1:255" ht="14.1" customHeight="1" x14ac:dyDescent="0.2">
      <c r="A26" s="306">
        <v>26</v>
      </c>
      <c r="B26" s="307" t="s">
        <v>243</v>
      </c>
      <c r="C26" s="308"/>
      <c r="D26" s="113">
        <v>3.9134688553103598</v>
      </c>
      <c r="E26" s="115">
        <v>2520</v>
      </c>
      <c r="F26" s="114">
        <v>2522</v>
      </c>
      <c r="G26" s="114">
        <v>2522</v>
      </c>
      <c r="H26" s="114">
        <v>2486</v>
      </c>
      <c r="I26" s="140">
        <v>2489</v>
      </c>
      <c r="J26" s="115">
        <v>31</v>
      </c>
      <c r="K26" s="116">
        <v>1.2454801124949779</v>
      </c>
    </row>
    <row r="27" spans="1:255" ht="14.1" customHeight="1" x14ac:dyDescent="0.2">
      <c r="A27" s="306">
        <v>27</v>
      </c>
      <c r="B27" s="307" t="s">
        <v>244</v>
      </c>
      <c r="C27" s="308"/>
      <c r="D27" s="113">
        <v>6.7429689562530086</v>
      </c>
      <c r="E27" s="115">
        <v>4342</v>
      </c>
      <c r="F27" s="114">
        <v>4395</v>
      </c>
      <c r="G27" s="114">
        <v>4387</v>
      </c>
      <c r="H27" s="114">
        <v>4309</v>
      </c>
      <c r="I27" s="140">
        <v>4346</v>
      </c>
      <c r="J27" s="115">
        <v>-4</v>
      </c>
      <c r="K27" s="116">
        <v>-9.2038656235618965E-2</v>
      </c>
    </row>
    <row r="28" spans="1:255" ht="14.1" customHeight="1" x14ac:dyDescent="0.2">
      <c r="A28" s="306">
        <v>28</v>
      </c>
      <c r="B28" s="307" t="s">
        <v>245</v>
      </c>
      <c r="C28" s="308"/>
      <c r="D28" s="113">
        <v>0.16927305763048778</v>
      </c>
      <c r="E28" s="115">
        <v>109</v>
      </c>
      <c r="F28" s="114">
        <v>111</v>
      </c>
      <c r="G28" s="114">
        <v>112</v>
      </c>
      <c r="H28" s="114">
        <v>111</v>
      </c>
      <c r="I28" s="140">
        <v>112</v>
      </c>
      <c r="J28" s="115">
        <v>-3</v>
      </c>
      <c r="K28" s="116">
        <v>-2.6785714285714284</v>
      </c>
    </row>
    <row r="29" spans="1:255" ht="14.1" customHeight="1" x14ac:dyDescent="0.2">
      <c r="A29" s="306">
        <v>29</v>
      </c>
      <c r="B29" s="307" t="s">
        <v>246</v>
      </c>
      <c r="C29" s="308"/>
      <c r="D29" s="113">
        <v>2.497165841007563</v>
      </c>
      <c r="E29" s="115">
        <v>1608</v>
      </c>
      <c r="F29" s="114">
        <v>1602</v>
      </c>
      <c r="G29" s="114">
        <v>1628</v>
      </c>
      <c r="H29" s="114">
        <v>1605</v>
      </c>
      <c r="I29" s="140">
        <v>1621</v>
      </c>
      <c r="J29" s="115">
        <v>-13</v>
      </c>
      <c r="K29" s="116">
        <v>-0.80197409006785936</v>
      </c>
    </row>
    <row r="30" spans="1:255" ht="14.1" customHeight="1" x14ac:dyDescent="0.2">
      <c r="A30" s="306" t="s">
        <v>247</v>
      </c>
      <c r="B30" s="307" t="s">
        <v>248</v>
      </c>
      <c r="C30" s="308"/>
      <c r="D30" s="113">
        <v>1.5265634463373348</v>
      </c>
      <c r="E30" s="115">
        <v>983</v>
      </c>
      <c r="F30" s="114">
        <v>986</v>
      </c>
      <c r="G30" s="114">
        <v>1008</v>
      </c>
      <c r="H30" s="114">
        <v>990</v>
      </c>
      <c r="I30" s="140">
        <v>999</v>
      </c>
      <c r="J30" s="115">
        <v>-16</v>
      </c>
      <c r="K30" s="116">
        <v>-1.6016016016016017</v>
      </c>
    </row>
    <row r="31" spans="1:255" ht="14.1" customHeight="1" x14ac:dyDescent="0.2">
      <c r="A31" s="306" t="s">
        <v>249</v>
      </c>
      <c r="B31" s="307" t="s">
        <v>250</v>
      </c>
      <c r="C31" s="308"/>
      <c r="D31" s="113">
        <v>0.93799015420930842</v>
      </c>
      <c r="E31" s="115">
        <v>604</v>
      </c>
      <c r="F31" s="114">
        <v>597</v>
      </c>
      <c r="G31" s="114">
        <v>602</v>
      </c>
      <c r="H31" s="114">
        <v>597</v>
      </c>
      <c r="I31" s="140">
        <v>603</v>
      </c>
      <c r="J31" s="115">
        <v>1</v>
      </c>
      <c r="K31" s="116">
        <v>0.16583747927031509</v>
      </c>
    </row>
    <row r="32" spans="1:255" ht="14.1" customHeight="1" x14ac:dyDescent="0.2">
      <c r="A32" s="306">
        <v>31</v>
      </c>
      <c r="B32" s="307" t="s">
        <v>251</v>
      </c>
      <c r="C32" s="308"/>
      <c r="D32" s="113">
        <v>0.33388722376655849</v>
      </c>
      <c r="E32" s="115">
        <v>215</v>
      </c>
      <c r="F32" s="114">
        <v>216</v>
      </c>
      <c r="G32" s="114">
        <v>219</v>
      </c>
      <c r="H32" s="114">
        <v>213</v>
      </c>
      <c r="I32" s="140">
        <v>209</v>
      </c>
      <c r="J32" s="115">
        <v>6</v>
      </c>
      <c r="K32" s="116">
        <v>2.8708133971291865</v>
      </c>
    </row>
    <row r="33" spans="1:11" ht="14.1" customHeight="1" x14ac:dyDescent="0.2">
      <c r="A33" s="306">
        <v>32</v>
      </c>
      <c r="B33" s="307" t="s">
        <v>252</v>
      </c>
      <c r="C33" s="308"/>
      <c r="D33" s="113">
        <v>1.335548895066234</v>
      </c>
      <c r="E33" s="115">
        <v>860</v>
      </c>
      <c r="F33" s="114">
        <v>821</v>
      </c>
      <c r="G33" s="114">
        <v>903</v>
      </c>
      <c r="H33" s="114">
        <v>846</v>
      </c>
      <c r="I33" s="140">
        <v>803</v>
      </c>
      <c r="J33" s="115">
        <v>57</v>
      </c>
      <c r="K33" s="116">
        <v>7.0983810709838107</v>
      </c>
    </row>
    <row r="34" spans="1:11" ht="14.1" customHeight="1" x14ac:dyDescent="0.2">
      <c r="A34" s="306">
        <v>33</v>
      </c>
      <c r="B34" s="307" t="s">
        <v>253</v>
      </c>
      <c r="C34" s="308"/>
      <c r="D34" s="113">
        <v>1.1134750671656857</v>
      </c>
      <c r="E34" s="115">
        <v>717</v>
      </c>
      <c r="F34" s="114">
        <v>700</v>
      </c>
      <c r="G34" s="114">
        <v>742</v>
      </c>
      <c r="H34" s="114">
        <v>718</v>
      </c>
      <c r="I34" s="140">
        <v>710</v>
      </c>
      <c r="J34" s="115">
        <v>7</v>
      </c>
      <c r="K34" s="116">
        <v>0.9859154929577465</v>
      </c>
    </row>
    <row r="35" spans="1:11" ht="14.1" customHeight="1" x14ac:dyDescent="0.2">
      <c r="A35" s="306">
        <v>34</v>
      </c>
      <c r="B35" s="307" t="s">
        <v>254</v>
      </c>
      <c r="C35" s="308"/>
      <c r="D35" s="113">
        <v>2.2114204960166477</v>
      </c>
      <c r="E35" s="115">
        <v>1424</v>
      </c>
      <c r="F35" s="114">
        <v>1439</v>
      </c>
      <c r="G35" s="114">
        <v>1431</v>
      </c>
      <c r="H35" s="114">
        <v>1436</v>
      </c>
      <c r="I35" s="140">
        <v>1448</v>
      </c>
      <c r="J35" s="115">
        <v>-24</v>
      </c>
      <c r="K35" s="116">
        <v>-1.6574585635359116</v>
      </c>
    </row>
    <row r="36" spans="1:11" ht="14.1" customHeight="1" x14ac:dyDescent="0.2">
      <c r="A36" s="306">
        <v>41</v>
      </c>
      <c r="B36" s="307" t="s">
        <v>255</v>
      </c>
      <c r="C36" s="308"/>
      <c r="D36" s="113">
        <v>0.82772972217477059</v>
      </c>
      <c r="E36" s="115">
        <v>533</v>
      </c>
      <c r="F36" s="114">
        <v>522</v>
      </c>
      <c r="G36" s="114">
        <v>526</v>
      </c>
      <c r="H36" s="114">
        <v>535</v>
      </c>
      <c r="I36" s="140">
        <v>531</v>
      </c>
      <c r="J36" s="115">
        <v>2</v>
      </c>
      <c r="K36" s="116">
        <v>0.37664783427495291</v>
      </c>
    </row>
    <row r="37" spans="1:11" ht="14.1" customHeight="1" x14ac:dyDescent="0.2">
      <c r="A37" s="306">
        <v>42</v>
      </c>
      <c r="B37" s="307" t="s">
        <v>256</v>
      </c>
      <c r="C37" s="308"/>
      <c r="D37" s="113">
        <v>8.6965974562452447E-2</v>
      </c>
      <c r="E37" s="115">
        <v>56</v>
      </c>
      <c r="F37" s="114">
        <v>55</v>
      </c>
      <c r="G37" s="114">
        <v>54</v>
      </c>
      <c r="H37" s="114">
        <v>52</v>
      </c>
      <c r="I37" s="140">
        <v>55</v>
      </c>
      <c r="J37" s="115">
        <v>1</v>
      </c>
      <c r="K37" s="116">
        <v>1.8181818181818181</v>
      </c>
    </row>
    <row r="38" spans="1:11" ht="14.1" customHeight="1" x14ac:dyDescent="0.2">
      <c r="A38" s="306">
        <v>43</v>
      </c>
      <c r="B38" s="307" t="s">
        <v>257</v>
      </c>
      <c r="C38" s="308"/>
      <c r="D38" s="113">
        <v>1.2920659077850076</v>
      </c>
      <c r="E38" s="115">
        <v>832</v>
      </c>
      <c r="F38" s="114">
        <v>823</v>
      </c>
      <c r="G38" s="114">
        <v>818</v>
      </c>
      <c r="H38" s="114">
        <v>743</v>
      </c>
      <c r="I38" s="140">
        <v>738</v>
      </c>
      <c r="J38" s="115">
        <v>94</v>
      </c>
      <c r="K38" s="116">
        <v>12.737127371273713</v>
      </c>
    </row>
    <row r="39" spans="1:11" ht="14.1" customHeight="1" x14ac:dyDescent="0.2">
      <c r="A39" s="306">
        <v>51</v>
      </c>
      <c r="B39" s="307" t="s">
        <v>258</v>
      </c>
      <c r="C39" s="308"/>
      <c r="D39" s="113">
        <v>6.166819374776761</v>
      </c>
      <c r="E39" s="115">
        <v>3971</v>
      </c>
      <c r="F39" s="114">
        <v>3964</v>
      </c>
      <c r="G39" s="114">
        <v>4044</v>
      </c>
      <c r="H39" s="114">
        <v>4005</v>
      </c>
      <c r="I39" s="140">
        <v>4033</v>
      </c>
      <c r="J39" s="115">
        <v>-62</v>
      </c>
      <c r="K39" s="116">
        <v>-1.537317133647409</v>
      </c>
    </row>
    <row r="40" spans="1:11" ht="14.1" customHeight="1" x14ac:dyDescent="0.2">
      <c r="A40" s="306" t="s">
        <v>259</v>
      </c>
      <c r="B40" s="307" t="s">
        <v>260</v>
      </c>
      <c r="C40" s="308"/>
      <c r="D40" s="113">
        <v>5.3825726398832172</v>
      </c>
      <c r="E40" s="115">
        <v>3466</v>
      </c>
      <c r="F40" s="114">
        <v>3464</v>
      </c>
      <c r="G40" s="114">
        <v>3551</v>
      </c>
      <c r="H40" s="114">
        <v>3567</v>
      </c>
      <c r="I40" s="140">
        <v>3596</v>
      </c>
      <c r="J40" s="115">
        <v>-130</v>
      </c>
      <c r="K40" s="116">
        <v>-3.6151279199110125</v>
      </c>
    </row>
    <row r="41" spans="1:11" ht="14.1" customHeight="1" x14ac:dyDescent="0.2">
      <c r="A41" s="306"/>
      <c r="B41" s="307" t="s">
        <v>261</v>
      </c>
      <c r="C41" s="308"/>
      <c r="D41" s="113">
        <v>4.8421412265308339</v>
      </c>
      <c r="E41" s="115">
        <v>3118</v>
      </c>
      <c r="F41" s="114">
        <v>3113</v>
      </c>
      <c r="G41" s="114">
        <v>3219</v>
      </c>
      <c r="H41" s="114">
        <v>3245</v>
      </c>
      <c r="I41" s="140">
        <v>3247</v>
      </c>
      <c r="J41" s="115">
        <v>-129</v>
      </c>
      <c r="K41" s="116">
        <v>-3.9728980597474592</v>
      </c>
    </row>
    <row r="42" spans="1:11" ht="14.1" customHeight="1" x14ac:dyDescent="0.2">
      <c r="A42" s="306">
        <v>52</v>
      </c>
      <c r="B42" s="307" t="s">
        <v>262</v>
      </c>
      <c r="C42" s="308"/>
      <c r="D42" s="113">
        <v>3.9212336744677216</v>
      </c>
      <c r="E42" s="115">
        <v>2525</v>
      </c>
      <c r="F42" s="114">
        <v>2529</v>
      </c>
      <c r="G42" s="114">
        <v>2488</v>
      </c>
      <c r="H42" s="114">
        <v>2424</v>
      </c>
      <c r="I42" s="140">
        <v>2394</v>
      </c>
      <c r="J42" s="115">
        <v>131</v>
      </c>
      <c r="K42" s="116">
        <v>5.4720133667502084</v>
      </c>
    </row>
    <row r="43" spans="1:11" ht="14.1" customHeight="1" x14ac:dyDescent="0.2">
      <c r="A43" s="306" t="s">
        <v>263</v>
      </c>
      <c r="B43" s="307" t="s">
        <v>264</v>
      </c>
      <c r="C43" s="308"/>
      <c r="D43" s="113">
        <v>3.4289441398909819</v>
      </c>
      <c r="E43" s="115">
        <v>2208</v>
      </c>
      <c r="F43" s="114">
        <v>2226</v>
      </c>
      <c r="G43" s="114">
        <v>2205</v>
      </c>
      <c r="H43" s="114">
        <v>2139</v>
      </c>
      <c r="I43" s="140">
        <v>2112</v>
      </c>
      <c r="J43" s="115">
        <v>96</v>
      </c>
      <c r="K43" s="116">
        <v>4.5454545454545459</v>
      </c>
    </row>
    <row r="44" spans="1:11" ht="14.1" customHeight="1" x14ac:dyDescent="0.2">
      <c r="A44" s="306">
        <v>53</v>
      </c>
      <c r="B44" s="307" t="s">
        <v>265</v>
      </c>
      <c r="C44" s="308"/>
      <c r="D44" s="113">
        <v>0.50471324522851868</v>
      </c>
      <c r="E44" s="115">
        <v>325</v>
      </c>
      <c r="F44" s="114">
        <v>310</v>
      </c>
      <c r="G44" s="114">
        <v>315</v>
      </c>
      <c r="H44" s="114">
        <v>305</v>
      </c>
      <c r="I44" s="140">
        <v>272</v>
      </c>
      <c r="J44" s="115">
        <v>53</v>
      </c>
      <c r="K44" s="116">
        <v>19.485294117647058</v>
      </c>
    </row>
    <row r="45" spans="1:11" ht="14.1" customHeight="1" x14ac:dyDescent="0.2">
      <c r="A45" s="306" t="s">
        <v>266</v>
      </c>
      <c r="B45" s="307" t="s">
        <v>267</v>
      </c>
      <c r="C45" s="308"/>
      <c r="D45" s="113">
        <v>0.44725358346404115</v>
      </c>
      <c r="E45" s="115">
        <v>288</v>
      </c>
      <c r="F45" s="114">
        <v>280</v>
      </c>
      <c r="G45" s="114">
        <v>283</v>
      </c>
      <c r="H45" s="114">
        <v>277</v>
      </c>
      <c r="I45" s="140">
        <v>242</v>
      </c>
      <c r="J45" s="115">
        <v>46</v>
      </c>
      <c r="K45" s="116">
        <v>19.008264462809919</v>
      </c>
    </row>
    <row r="46" spans="1:11" ht="14.1" customHeight="1" x14ac:dyDescent="0.2">
      <c r="A46" s="306">
        <v>54</v>
      </c>
      <c r="B46" s="307" t="s">
        <v>268</v>
      </c>
      <c r="C46" s="308"/>
      <c r="D46" s="113">
        <v>2.3884583728044975</v>
      </c>
      <c r="E46" s="115">
        <v>1538</v>
      </c>
      <c r="F46" s="114">
        <v>1537</v>
      </c>
      <c r="G46" s="114">
        <v>1550</v>
      </c>
      <c r="H46" s="114">
        <v>1505</v>
      </c>
      <c r="I46" s="140">
        <v>1502</v>
      </c>
      <c r="J46" s="115">
        <v>36</v>
      </c>
      <c r="K46" s="116">
        <v>2.3968042609853528</v>
      </c>
    </row>
    <row r="47" spans="1:11" ht="14.1" customHeight="1" x14ac:dyDescent="0.2">
      <c r="A47" s="306">
        <v>61</v>
      </c>
      <c r="B47" s="307" t="s">
        <v>269</v>
      </c>
      <c r="C47" s="308"/>
      <c r="D47" s="113">
        <v>4.4057583898870991</v>
      </c>
      <c r="E47" s="115">
        <v>2837</v>
      </c>
      <c r="F47" s="114">
        <v>2848</v>
      </c>
      <c r="G47" s="114">
        <v>2858</v>
      </c>
      <c r="H47" s="114">
        <v>2779</v>
      </c>
      <c r="I47" s="140">
        <v>2784</v>
      </c>
      <c r="J47" s="115">
        <v>53</v>
      </c>
      <c r="K47" s="116">
        <v>1.9037356321839081</v>
      </c>
    </row>
    <row r="48" spans="1:11" ht="14.1" customHeight="1" x14ac:dyDescent="0.2">
      <c r="A48" s="306">
        <v>62</v>
      </c>
      <c r="B48" s="307" t="s">
        <v>270</v>
      </c>
      <c r="C48" s="308"/>
      <c r="D48" s="113">
        <v>4.7520693243054373</v>
      </c>
      <c r="E48" s="115">
        <v>3060</v>
      </c>
      <c r="F48" s="114">
        <v>3050</v>
      </c>
      <c r="G48" s="114">
        <v>3032</v>
      </c>
      <c r="H48" s="114">
        <v>2993</v>
      </c>
      <c r="I48" s="140">
        <v>2982</v>
      </c>
      <c r="J48" s="115">
        <v>78</v>
      </c>
      <c r="K48" s="116">
        <v>2.6156941649899395</v>
      </c>
    </row>
    <row r="49" spans="1:11" ht="14.1" customHeight="1" x14ac:dyDescent="0.2">
      <c r="A49" s="306">
        <v>63</v>
      </c>
      <c r="B49" s="307" t="s">
        <v>271</v>
      </c>
      <c r="C49" s="308"/>
      <c r="D49" s="113">
        <v>1.1088161756712687</v>
      </c>
      <c r="E49" s="115">
        <v>714</v>
      </c>
      <c r="F49" s="114">
        <v>725</v>
      </c>
      <c r="G49" s="114">
        <v>725</v>
      </c>
      <c r="H49" s="114">
        <v>744</v>
      </c>
      <c r="I49" s="140">
        <v>735</v>
      </c>
      <c r="J49" s="115">
        <v>-21</v>
      </c>
      <c r="K49" s="116">
        <v>-2.8571428571428572</v>
      </c>
    </row>
    <row r="50" spans="1:11" ht="14.1" customHeight="1" x14ac:dyDescent="0.2">
      <c r="A50" s="306" t="s">
        <v>272</v>
      </c>
      <c r="B50" s="307" t="s">
        <v>273</v>
      </c>
      <c r="C50" s="308"/>
      <c r="D50" s="113">
        <v>0.1910145512711009</v>
      </c>
      <c r="E50" s="115">
        <v>123</v>
      </c>
      <c r="F50" s="114">
        <v>135</v>
      </c>
      <c r="G50" s="114">
        <v>135</v>
      </c>
      <c r="H50" s="114">
        <v>142</v>
      </c>
      <c r="I50" s="140">
        <v>140</v>
      </c>
      <c r="J50" s="115">
        <v>-17</v>
      </c>
      <c r="K50" s="116">
        <v>-12.142857142857142</v>
      </c>
    </row>
    <row r="51" spans="1:11" ht="14.1" customHeight="1" x14ac:dyDescent="0.2">
      <c r="A51" s="306" t="s">
        <v>274</v>
      </c>
      <c r="B51" s="307" t="s">
        <v>275</v>
      </c>
      <c r="C51" s="308"/>
      <c r="D51" s="113">
        <v>0.81685897535446395</v>
      </c>
      <c r="E51" s="115">
        <v>526</v>
      </c>
      <c r="F51" s="114">
        <v>526</v>
      </c>
      <c r="G51" s="114">
        <v>524</v>
      </c>
      <c r="H51" s="114">
        <v>534</v>
      </c>
      <c r="I51" s="140">
        <v>528</v>
      </c>
      <c r="J51" s="115">
        <v>-2</v>
      </c>
      <c r="K51" s="116">
        <v>-0.37878787878787878</v>
      </c>
    </row>
    <row r="52" spans="1:11" ht="14.1" customHeight="1" x14ac:dyDescent="0.2">
      <c r="A52" s="306">
        <v>71</v>
      </c>
      <c r="B52" s="307" t="s">
        <v>276</v>
      </c>
      <c r="C52" s="308"/>
      <c r="D52" s="113">
        <v>11.715559144627521</v>
      </c>
      <c r="E52" s="115">
        <v>7544</v>
      </c>
      <c r="F52" s="114">
        <v>7674</v>
      </c>
      <c r="G52" s="114">
        <v>7689</v>
      </c>
      <c r="H52" s="114">
        <v>7516</v>
      </c>
      <c r="I52" s="140">
        <v>7557</v>
      </c>
      <c r="J52" s="115">
        <v>-13</v>
      </c>
      <c r="K52" s="116">
        <v>-0.17202593621807596</v>
      </c>
    </row>
    <row r="53" spans="1:11" ht="14.1" customHeight="1" x14ac:dyDescent="0.2">
      <c r="A53" s="306" t="s">
        <v>277</v>
      </c>
      <c r="B53" s="307" t="s">
        <v>278</v>
      </c>
      <c r="C53" s="308"/>
      <c r="D53" s="113">
        <v>5.6885065146832732</v>
      </c>
      <c r="E53" s="115">
        <v>3663</v>
      </c>
      <c r="F53" s="114">
        <v>3728</v>
      </c>
      <c r="G53" s="114">
        <v>3718</v>
      </c>
      <c r="H53" s="114">
        <v>3576</v>
      </c>
      <c r="I53" s="140">
        <v>3585</v>
      </c>
      <c r="J53" s="115">
        <v>78</v>
      </c>
      <c r="K53" s="116">
        <v>2.1757322175732217</v>
      </c>
    </row>
    <row r="54" spans="1:11" ht="14.1" customHeight="1" x14ac:dyDescent="0.2">
      <c r="A54" s="306" t="s">
        <v>279</v>
      </c>
      <c r="B54" s="307" t="s">
        <v>280</v>
      </c>
      <c r="C54" s="308"/>
      <c r="D54" s="113">
        <v>4.9741431522059854</v>
      </c>
      <c r="E54" s="115">
        <v>3203</v>
      </c>
      <c r="F54" s="114">
        <v>3267</v>
      </c>
      <c r="G54" s="114">
        <v>3280</v>
      </c>
      <c r="H54" s="114">
        <v>3278</v>
      </c>
      <c r="I54" s="140">
        <v>3313</v>
      </c>
      <c r="J54" s="115">
        <v>-110</v>
      </c>
      <c r="K54" s="116">
        <v>-3.3202535466344703</v>
      </c>
    </row>
    <row r="55" spans="1:11" ht="14.1" customHeight="1" x14ac:dyDescent="0.2">
      <c r="A55" s="306">
        <v>72</v>
      </c>
      <c r="B55" s="307" t="s">
        <v>281</v>
      </c>
      <c r="C55" s="308"/>
      <c r="D55" s="113">
        <v>2.6679918624695231</v>
      </c>
      <c r="E55" s="115">
        <v>1718</v>
      </c>
      <c r="F55" s="114">
        <v>1729</v>
      </c>
      <c r="G55" s="114">
        <v>1728</v>
      </c>
      <c r="H55" s="114">
        <v>1716</v>
      </c>
      <c r="I55" s="140">
        <v>1722</v>
      </c>
      <c r="J55" s="115">
        <v>-4</v>
      </c>
      <c r="K55" s="116">
        <v>-0.23228803716608595</v>
      </c>
    </row>
    <row r="56" spans="1:11" ht="14.1" customHeight="1" x14ac:dyDescent="0.2">
      <c r="A56" s="306" t="s">
        <v>282</v>
      </c>
      <c r="B56" s="307" t="s">
        <v>283</v>
      </c>
      <c r="C56" s="308"/>
      <c r="D56" s="113">
        <v>1.1196869224915751</v>
      </c>
      <c r="E56" s="115">
        <v>721</v>
      </c>
      <c r="F56" s="114">
        <v>725</v>
      </c>
      <c r="G56" s="114">
        <v>724</v>
      </c>
      <c r="H56" s="114">
        <v>724</v>
      </c>
      <c r="I56" s="140">
        <v>725</v>
      </c>
      <c r="J56" s="115">
        <v>-4</v>
      </c>
      <c r="K56" s="116">
        <v>-0.55172413793103448</v>
      </c>
    </row>
    <row r="57" spans="1:11" ht="14.1" customHeight="1" x14ac:dyDescent="0.2">
      <c r="A57" s="306" t="s">
        <v>284</v>
      </c>
      <c r="B57" s="307" t="s">
        <v>285</v>
      </c>
      <c r="C57" s="308"/>
      <c r="D57" s="113">
        <v>1.2734303418073394</v>
      </c>
      <c r="E57" s="115">
        <v>820</v>
      </c>
      <c r="F57" s="114">
        <v>823</v>
      </c>
      <c r="G57" s="114">
        <v>819</v>
      </c>
      <c r="H57" s="114">
        <v>819</v>
      </c>
      <c r="I57" s="140">
        <v>817</v>
      </c>
      <c r="J57" s="115">
        <v>3</v>
      </c>
      <c r="K57" s="116">
        <v>0.36719706242350059</v>
      </c>
    </row>
    <row r="58" spans="1:11" ht="14.1" customHeight="1" x14ac:dyDescent="0.2">
      <c r="A58" s="306">
        <v>73</v>
      </c>
      <c r="B58" s="307" t="s">
        <v>286</v>
      </c>
      <c r="C58" s="308"/>
      <c r="D58" s="113">
        <v>1.2827481247961734</v>
      </c>
      <c r="E58" s="115">
        <v>826</v>
      </c>
      <c r="F58" s="114">
        <v>818</v>
      </c>
      <c r="G58" s="114">
        <v>821</v>
      </c>
      <c r="H58" s="114">
        <v>796</v>
      </c>
      <c r="I58" s="140">
        <v>797</v>
      </c>
      <c r="J58" s="115">
        <v>29</v>
      </c>
      <c r="K58" s="116">
        <v>3.6386449184441658</v>
      </c>
    </row>
    <row r="59" spans="1:11" ht="14.1" customHeight="1" x14ac:dyDescent="0.2">
      <c r="A59" s="306" t="s">
        <v>287</v>
      </c>
      <c r="B59" s="307" t="s">
        <v>288</v>
      </c>
      <c r="C59" s="308"/>
      <c r="D59" s="113">
        <v>1.1429813799636606</v>
      </c>
      <c r="E59" s="115">
        <v>736</v>
      </c>
      <c r="F59" s="114">
        <v>737</v>
      </c>
      <c r="G59" s="114">
        <v>738</v>
      </c>
      <c r="H59" s="114">
        <v>712</v>
      </c>
      <c r="I59" s="140">
        <v>712</v>
      </c>
      <c r="J59" s="115">
        <v>24</v>
      </c>
      <c r="K59" s="116">
        <v>3.3707865168539324</v>
      </c>
    </row>
    <row r="60" spans="1:11" ht="14.1" customHeight="1" x14ac:dyDescent="0.2">
      <c r="A60" s="306">
        <v>81</v>
      </c>
      <c r="B60" s="307" t="s">
        <v>289</v>
      </c>
      <c r="C60" s="308"/>
      <c r="D60" s="113">
        <v>4.8188467690587489</v>
      </c>
      <c r="E60" s="115">
        <v>3103</v>
      </c>
      <c r="F60" s="114">
        <v>3074</v>
      </c>
      <c r="G60" s="114">
        <v>3053</v>
      </c>
      <c r="H60" s="114">
        <v>3007</v>
      </c>
      <c r="I60" s="140">
        <v>3022</v>
      </c>
      <c r="J60" s="115">
        <v>81</v>
      </c>
      <c r="K60" s="116">
        <v>2.6803441429516877</v>
      </c>
    </row>
    <row r="61" spans="1:11" ht="14.1" customHeight="1" x14ac:dyDescent="0.2">
      <c r="A61" s="306" t="s">
        <v>290</v>
      </c>
      <c r="B61" s="307" t="s">
        <v>291</v>
      </c>
      <c r="C61" s="308"/>
      <c r="D61" s="113">
        <v>1.5653875421241439</v>
      </c>
      <c r="E61" s="115">
        <v>1008</v>
      </c>
      <c r="F61" s="114">
        <v>1012</v>
      </c>
      <c r="G61" s="114">
        <v>1032</v>
      </c>
      <c r="H61" s="114">
        <v>1013</v>
      </c>
      <c r="I61" s="140">
        <v>1024</v>
      </c>
      <c r="J61" s="115">
        <v>-16</v>
      </c>
      <c r="K61" s="116">
        <v>-1.5625</v>
      </c>
    </row>
    <row r="62" spans="1:11" ht="14.1" customHeight="1" x14ac:dyDescent="0.2">
      <c r="A62" s="306" t="s">
        <v>292</v>
      </c>
      <c r="B62" s="307" t="s">
        <v>293</v>
      </c>
      <c r="C62" s="308"/>
      <c r="D62" s="113">
        <v>1.8262854658115013</v>
      </c>
      <c r="E62" s="115">
        <v>1176</v>
      </c>
      <c r="F62" s="114">
        <v>1155</v>
      </c>
      <c r="G62" s="114">
        <v>1140</v>
      </c>
      <c r="H62" s="114">
        <v>1108</v>
      </c>
      <c r="I62" s="140">
        <v>1120</v>
      </c>
      <c r="J62" s="115">
        <v>56</v>
      </c>
      <c r="K62" s="116">
        <v>5</v>
      </c>
    </row>
    <row r="63" spans="1:11" ht="14.1" customHeight="1" x14ac:dyDescent="0.2">
      <c r="A63" s="306"/>
      <c r="B63" s="307" t="s">
        <v>294</v>
      </c>
      <c r="C63" s="308"/>
      <c r="D63" s="113">
        <v>1.6772009379901542</v>
      </c>
      <c r="E63" s="115">
        <v>1080</v>
      </c>
      <c r="F63" s="114">
        <v>1062</v>
      </c>
      <c r="G63" s="114">
        <v>1044</v>
      </c>
      <c r="H63" s="114">
        <v>1016</v>
      </c>
      <c r="I63" s="140">
        <v>1026</v>
      </c>
      <c r="J63" s="115">
        <v>54</v>
      </c>
      <c r="K63" s="116">
        <v>5.2631578947368425</v>
      </c>
    </row>
    <row r="64" spans="1:11" ht="14.1" customHeight="1" x14ac:dyDescent="0.2">
      <c r="A64" s="306" t="s">
        <v>295</v>
      </c>
      <c r="B64" s="307" t="s">
        <v>296</v>
      </c>
      <c r="C64" s="308"/>
      <c r="D64" s="113">
        <v>0.3851350302051465</v>
      </c>
      <c r="E64" s="115">
        <v>248</v>
      </c>
      <c r="F64" s="114">
        <v>239</v>
      </c>
      <c r="G64" s="114">
        <v>231</v>
      </c>
      <c r="H64" s="114">
        <v>236</v>
      </c>
      <c r="I64" s="140">
        <v>232</v>
      </c>
      <c r="J64" s="115">
        <v>16</v>
      </c>
      <c r="K64" s="116">
        <v>6.8965517241379306</v>
      </c>
    </row>
    <row r="65" spans="1:11" ht="14.1" customHeight="1" x14ac:dyDescent="0.2">
      <c r="A65" s="306" t="s">
        <v>297</v>
      </c>
      <c r="B65" s="307" t="s">
        <v>298</v>
      </c>
      <c r="C65" s="308"/>
      <c r="D65" s="113">
        <v>0.5435373410153278</v>
      </c>
      <c r="E65" s="115">
        <v>350</v>
      </c>
      <c r="F65" s="114">
        <v>348</v>
      </c>
      <c r="G65" s="114">
        <v>339</v>
      </c>
      <c r="H65" s="114">
        <v>348</v>
      </c>
      <c r="I65" s="140">
        <v>347</v>
      </c>
      <c r="J65" s="115">
        <v>3</v>
      </c>
      <c r="K65" s="116">
        <v>0.86455331412103742</v>
      </c>
    </row>
    <row r="66" spans="1:11" ht="14.1" customHeight="1" x14ac:dyDescent="0.2">
      <c r="A66" s="306">
        <v>82</v>
      </c>
      <c r="B66" s="307" t="s">
        <v>299</v>
      </c>
      <c r="C66" s="308"/>
      <c r="D66" s="113">
        <v>2.6866274284471916</v>
      </c>
      <c r="E66" s="115">
        <v>1730</v>
      </c>
      <c r="F66" s="114">
        <v>1774</v>
      </c>
      <c r="G66" s="114">
        <v>1761</v>
      </c>
      <c r="H66" s="114">
        <v>1757</v>
      </c>
      <c r="I66" s="140">
        <v>1749</v>
      </c>
      <c r="J66" s="115">
        <v>-19</v>
      </c>
      <c r="K66" s="116">
        <v>-1.0863350485991996</v>
      </c>
    </row>
    <row r="67" spans="1:11" ht="14.1" customHeight="1" x14ac:dyDescent="0.2">
      <c r="A67" s="306" t="s">
        <v>300</v>
      </c>
      <c r="B67" s="307" t="s">
        <v>301</v>
      </c>
      <c r="C67" s="308"/>
      <c r="D67" s="113">
        <v>1.9039336573851195</v>
      </c>
      <c r="E67" s="115">
        <v>1226</v>
      </c>
      <c r="F67" s="114">
        <v>1277</v>
      </c>
      <c r="G67" s="114">
        <v>1276</v>
      </c>
      <c r="H67" s="114">
        <v>1286</v>
      </c>
      <c r="I67" s="140">
        <v>1281</v>
      </c>
      <c r="J67" s="115">
        <v>-55</v>
      </c>
      <c r="K67" s="116">
        <v>-4.2935206869633102</v>
      </c>
    </row>
    <row r="68" spans="1:11" ht="14.1" customHeight="1" x14ac:dyDescent="0.2">
      <c r="A68" s="306" t="s">
        <v>302</v>
      </c>
      <c r="B68" s="307" t="s">
        <v>303</v>
      </c>
      <c r="C68" s="308"/>
      <c r="D68" s="113">
        <v>0.32456944077772426</v>
      </c>
      <c r="E68" s="115">
        <v>209</v>
      </c>
      <c r="F68" s="114">
        <v>214</v>
      </c>
      <c r="G68" s="114">
        <v>207</v>
      </c>
      <c r="H68" s="114">
        <v>201</v>
      </c>
      <c r="I68" s="140">
        <v>195</v>
      </c>
      <c r="J68" s="115">
        <v>14</v>
      </c>
      <c r="K68" s="116">
        <v>7.1794871794871797</v>
      </c>
    </row>
    <row r="69" spans="1:11" ht="14.1" customHeight="1" x14ac:dyDescent="0.2">
      <c r="A69" s="306">
        <v>83</v>
      </c>
      <c r="B69" s="307" t="s">
        <v>304</v>
      </c>
      <c r="C69" s="308"/>
      <c r="D69" s="113">
        <v>4.6449148199338435</v>
      </c>
      <c r="E69" s="115">
        <v>2991</v>
      </c>
      <c r="F69" s="114">
        <v>3009</v>
      </c>
      <c r="G69" s="114">
        <v>2971</v>
      </c>
      <c r="H69" s="114">
        <v>2823</v>
      </c>
      <c r="I69" s="140">
        <v>2819</v>
      </c>
      <c r="J69" s="115">
        <v>172</v>
      </c>
      <c r="K69" s="116">
        <v>6.1014544164597373</v>
      </c>
    </row>
    <row r="70" spans="1:11" ht="14.1" customHeight="1" x14ac:dyDescent="0.2">
      <c r="A70" s="306" t="s">
        <v>305</v>
      </c>
      <c r="B70" s="307" t="s">
        <v>306</v>
      </c>
      <c r="C70" s="308"/>
      <c r="D70" s="113">
        <v>3.6075349805103039</v>
      </c>
      <c r="E70" s="115">
        <v>2323</v>
      </c>
      <c r="F70" s="114">
        <v>2321</v>
      </c>
      <c r="G70" s="114">
        <v>2311</v>
      </c>
      <c r="H70" s="114">
        <v>2192</v>
      </c>
      <c r="I70" s="140">
        <v>2187</v>
      </c>
      <c r="J70" s="115">
        <v>136</v>
      </c>
      <c r="K70" s="116">
        <v>6.2185642432556012</v>
      </c>
    </row>
    <row r="71" spans="1:11" ht="14.1" customHeight="1" x14ac:dyDescent="0.2">
      <c r="A71" s="306"/>
      <c r="B71" s="307" t="s">
        <v>307</v>
      </c>
      <c r="C71" s="308"/>
      <c r="D71" s="113">
        <v>2.9785846287639961</v>
      </c>
      <c r="E71" s="115">
        <v>1918</v>
      </c>
      <c r="F71" s="114">
        <v>1907</v>
      </c>
      <c r="G71" s="114">
        <v>1896</v>
      </c>
      <c r="H71" s="114">
        <v>1793</v>
      </c>
      <c r="I71" s="140">
        <v>1797</v>
      </c>
      <c r="J71" s="115">
        <v>121</v>
      </c>
      <c r="K71" s="116">
        <v>6.7334446299387869</v>
      </c>
    </row>
    <row r="72" spans="1:11" ht="14.1" customHeight="1" x14ac:dyDescent="0.2">
      <c r="A72" s="306">
        <v>84</v>
      </c>
      <c r="B72" s="307" t="s">
        <v>308</v>
      </c>
      <c r="C72" s="308"/>
      <c r="D72" s="113">
        <v>0.60410293044274999</v>
      </c>
      <c r="E72" s="115">
        <v>389</v>
      </c>
      <c r="F72" s="114">
        <v>385</v>
      </c>
      <c r="G72" s="114">
        <v>375</v>
      </c>
      <c r="H72" s="114">
        <v>393</v>
      </c>
      <c r="I72" s="140">
        <v>393</v>
      </c>
      <c r="J72" s="115">
        <v>-4</v>
      </c>
      <c r="K72" s="116">
        <v>-1.0178117048346056</v>
      </c>
    </row>
    <row r="73" spans="1:11" ht="14.1" customHeight="1" x14ac:dyDescent="0.2">
      <c r="A73" s="306" t="s">
        <v>309</v>
      </c>
      <c r="B73" s="307" t="s">
        <v>310</v>
      </c>
      <c r="C73" s="308"/>
      <c r="D73" s="113">
        <v>0.22052086406907584</v>
      </c>
      <c r="E73" s="115">
        <v>142</v>
      </c>
      <c r="F73" s="114">
        <v>138</v>
      </c>
      <c r="G73" s="114">
        <v>134</v>
      </c>
      <c r="H73" s="114">
        <v>161</v>
      </c>
      <c r="I73" s="140">
        <v>162</v>
      </c>
      <c r="J73" s="115">
        <v>-20</v>
      </c>
      <c r="K73" s="116">
        <v>-12.345679012345679</v>
      </c>
    </row>
    <row r="74" spans="1:11" ht="14.1" customHeight="1" x14ac:dyDescent="0.2">
      <c r="A74" s="306" t="s">
        <v>311</v>
      </c>
      <c r="B74" s="307" t="s">
        <v>312</v>
      </c>
      <c r="C74" s="308"/>
      <c r="D74" s="113">
        <v>0.11026043203453792</v>
      </c>
      <c r="E74" s="115">
        <v>71</v>
      </c>
      <c r="F74" s="114">
        <v>72</v>
      </c>
      <c r="G74" s="114">
        <v>71</v>
      </c>
      <c r="H74" s="114">
        <v>68</v>
      </c>
      <c r="I74" s="140">
        <v>68</v>
      </c>
      <c r="J74" s="115">
        <v>3</v>
      </c>
      <c r="K74" s="116">
        <v>4.4117647058823533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v>44</v>
      </c>
      <c r="G76" s="114">
        <v>41</v>
      </c>
      <c r="H76" s="114" t="s">
        <v>513</v>
      </c>
      <c r="I76" s="140" t="s">
        <v>513</v>
      </c>
      <c r="J76" s="115" t="s">
        <v>513</v>
      </c>
      <c r="K76" s="116" t="s">
        <v>513</v>
      </c>
    </row>
    <row r="77" spans="1:11" ht="14.1" customHeight="1" x14ac:dyDescent="0.2">
      <c r="A77" s="306">
        <v>92</v>
      </c>
      <c r="B77" s="307" t="s">
        <v>316</v>
      </c>
      <c r="C77" s="308"/>
      <c r="D77" s="113">
        <v>0.82772972217477059</v>
      </c>
      <c r="E77" s="115">
        <v>533</v>
      </c>
      <c r="F77" s="114">
        <v>546</v>
      </c>
      <c r="G77" s="114">
        <v>532</v>
      </c>
      <c r="H77" s="114">
        <v>514</v>
      </c>
      <c r="I77" s="140">
        <v>508</v>
      </c>
      <c r="J77" s="115">
        <v>25</v>
      </c>
      <c r="K77" s="116">
        <v>4.9212598425196852</v>
      </c>
    </row>
    <row r="78" spans="1:11" ht="14.1" customHeight="1" x14ac:dyDescent="0.2">
      <c r="A78" s="306">
        <v>93</v>
      </c>
      <c r="B78" s="307" t="s">
        <v>317</v>
      </c>
      <c r="C78" s="308"/>
      <c r="D78" s="113">
        <v>0.56217290699299616</v>
      </c>
      <c r="E78" s="115">
        <v>362</v>
      </c>
      <c r="F78" s="114">
        <v>365</v>
      </c>
      <c r="G78" s="114">
        <v>373</v>
      </c>
      <c r="H78" s="114">
        <v>374</v>
      </c>
      <c r="I78" s="140">
        <v>375</v>
      </c>
      <c r="J78" s="115">
        <v>-13</v>
      </c>
      <c r="K78" s="116">
        <v>-3.4666666666666668</v>
      </c>
    </row>
    <row r="79" spans="1:11" ht="14.1" customHeight="1" x14ac:dyDescent="0.2">
      <c r="A79" s="306">
        <v>94</v>
      </c>
      <c r="B79" s="307" t="s">
        <v>318</v>
      </c>
      <c r="C79" s="308"/>
      <c r="D79" s="113">
        <v>8.2307083068035344E-2</v>
      </c>
      <c r="E79" s="115">
        <v>53</v>
      </c>
      <c r="F79" s="114">
        <v>55</v>
      </c>
      <c r="G79" s="114">
        <v>54</v>
      </c>
      <c r="H79" s="114">
        <v>44</v>
      </c>
      <c r="I79" s="140">
        <v>59</v>
      </c>
      <c r="J79" s="115">
        <v>-6</v>
      </c>
      <c r="K79" s="116">
        <v>-10.169491525423728</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224</v>
      </c>
      <c r="C81" s="312"/>
      <c r="D81" s="125">
        <v>0.12268414268631683</v>
      </c>
      <c r="E81" s="143">
        <v>79</v>
      </c>
      <c r="F81" s="144">
        <v>78</v>
      </c>
      <c r="G81" s="144">
        <v>76</v>
      </c>
      <c r="H81" s="144">
        <v>67</v>
      </c>
      <c r="I81" s="145">
        <v>68</v>
      </c>
      <c r="J81" s="143">
        <v>11</v>
      </c>
      <c r="K81" s="146">
        <v>16.176470588235293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16858</v>
      </c>
      <c r="E12" s="114">
        <v>17250</v>
      </c>
      <c r="F12" s="114">
        <v>17497</v>
      </c>
      <c r="G12" s="114">
        <v>17546</v>
      </c>
      <c r="H12" s="140">
        <v>17274</v>
      </c>
      <c r="I12" s="115">
        <v>-416</v>
      </c>
      <c r="J12" s="116">
        <v>-2.4082436031029291</v>
      </c>
      <c r="K12"/>
      <c r="L12"/>
      <c r="M12"/>
      <c r="N12"/>
      <c r="O12"/>
      <c r="P12"/>
    </row>
    <row r="13" spans="1:16" s="110" customFormat="1" ht="14.45" customHeight="1" x14ac:dyDescent="0.2">
      <c r="A13" s="120" t="s">
        <v>105</v>
      </c>
      <c r="B13" s="119" t="s">
        <v>106</v>
      </c>
      <c r="C13" s="113">
        <v>41.499584766876261</v>
      </c>
      <c r="D13" s="115">
        <v>6996</v>
      </c>
      <c r="E13" s="114">
        <v>7102</v>
      </c>
      <c r="F13" s="114">
        <v>7223</v>
      </c>
      <c r="G13" s="114">
        <v>7209</v>
      </c>
      <c r="H13" s="140">
        <v>7076</v>
      </c>
      <c r="I13" s="115">
        <v>-80</v>
      </c>
      <c r="J13" s="116">
        <v>-1.1305822498586773</v>
      </c>
      <c r="K13"/>
      <c r="L13"/>
      <c r="M13"/>
      <c r="N13"/>
      <c r="O13"/>
      <c r="P13"/>
    </row>
    <row r="14" spans="1:16" s="110" customFormat="1" ht="14.45" customHeight="1" x14ac:dyDescent="0.2">
      <c r="A14" s="120"/>
      <c r="B14" s="119" t="s">
        <v>107</v>
      </c>
      <c r="C14" s="113">
        <v>58.500415233123739</v>
      </c>
      <c r="D14" s="115">
        <v>9862</v>
      </c>
      <c r="E14" s="114">
        <v>10148</v>
      </c>
      <c r="F14" s="114">
        <v>10274</v>
      </c>
      <c r="G14" s="114">
        <v>10337</v>
      </c>
      <c r="H14" s="140">
        <v>10198</v>
      </c>
      <c r="I14" s="115">
        <v>-336</v>
      </c>
      <c r="J14" s="116">
        <v>-3.294763679152775</v>
      </c>
      <c r="K14"/>
      <c r="L14"/>
      <c r="M14"/>
      <c r="N14"/>
      <c r="O14"/>
      <c r="P14"/>
    </row>
    <row r="15" spans="1:16" s="110" customFormat="1" ht="14.45" customHeight="1" x14ac:dyDescent="0.2">
      <c r="A15" s="118" t="s">
        <v>105</v>
      </c>
      <c r="B15" s="121" t="s">
        <v>108</v>
      </c>
      <c r="C15" s="113">
        <v>14.80602681219599</v>
      </c>
      <c r="D15" s="115">
        <v>2496</v>
      </c>
      <c r="E15" s="114">
        <v>2560</v>
      </c>
      <c r="F15" s="114">
        <v>2656</v>
      </c>
      <c r="G15" s="114">
        <v>2665</v>
      </c>
      <c r="H15" s="140">
        <v>2519</v>
      </c>
      <c r="I15" s="115">
        <v>-23</v>
      </c>
      <c r="J15" s="116">
        <v>-0.9130607383882493</v>
      </c>
      <c r="K15"/>
      <c r="L15"/>
      <c r="M15"/>
      <c r="N15"/>
      <c r="O15"/>
      <c r="P15"/>
    </row>
    <row r="16" spans="1:16" s="110" customFormat="1" ht="14.45" customHeight="1" x14ac:dyDescent="0.2">
      <c r="A16" s="118"/>
      <c r="B16" s="121" t="s">
        <v>109</v>
      </c>
      <c r="C16" s="113">
        <v>49.63815399216989</v>
      </c>
      <c r="D16" s="115">
        <v>8368</v>
      </c>
      <c r="E16" s="114">
        <v>8629</v>
      </c>
      <c r="F16" s="114">
        <v>8754</v>
      </c>
      <c r="G16" s="114">
        <v>8783</v>
      </c>
      <c r="H16" s="140">
        <v>8733</v>
      </c>
      <c r="I16" s="115">
        <v>-365</v>
      </c>
      <c r="J16" s="116">
        <v>-4.1795488377418986</v>
      </c>
      <c r="K16"/>
      <c r="L16"/>
      <c r="M16"/>
      <c r="N16"/>
      <c r="O16"/>
      <c r="P16"/>
    </row>
    <row r="17" spans="1:16" s="110" customFormat="1" ht="14.45" customHeight="1" x14ac:dyDescent="0.2">
      <c r="A17" s="118"/>
      <c r="B17" s="121" t="s">
        <v>110</v>
      </c>
      <c r="C17" s="113">
        <v>19.302408352117688</v>
      </c>
      <c r="D17" s="115">
        <v>3254</v>
      </c>
      <c r="E17" s="114">
        <v>3268</v>
      </c>
      <c r="F17" s="114">
        <v>3266</v>
      </c>
      <c r="G17" s="114">
        <v>3298</v>
      </c>
      <c r="H17" s="140">
        <v>3271</v>
      </c>
      <c r="I17" s="115">
        <v>-17</v>
      </c>
      <c r="J17" s="116">
        <v>-0.51971874044634669</v>
      </c>
      <c r="K17"/>
      <c r="L17"/>
      <c r="M17"/>
      <c r="N17"/>
      <c r="O17"/>
      <c r="P17"/>
    </row>
    <row r="18" spans="1:16" s="110" customFormat="1" ht="14.45" customHeight="1" x14ac:dyDescent="0.2">
      <c r="A18" s="120"/>
      <c r="B18" s="121" t="s">
        <v>111</v>
      </c>
      <c r="C18" s="113">
        <v>16.253410843516431</v>
      </c>
      <c r="D18" s="115">
        <v>2740</v>
      </c>
      <c r="E18" s="114">
        <v>2793</v>
      </c>
      <c r="F18" s="114">
        <v>2821</v>
      </c>
      <c r="G18" s="114">
        <v>2800</v>
      </c>
      <c r="H18" s="140">
        <v>2751</v>
      </c>
      <c r="I18" s="115">
        <v>-11</v>
      </c>
      <c r="J18" s="116">
        <v>-0.39985459832788078</v>
      </c>
      <c r="K18"/>
      <c r="L18"/>
      <c r="M18"/>
      <c r="N18"/>
      <c r="O18"/>
      <c r="P18"/>
    </row>
    <row r="19" spans="1:16" s="110" customFormat="1" ht="14.45" customHeight="1" x14ac:dyDescent="0.2">
      <c r="A19" s="120"/>
      <c r="B19" s="121" t="s">
        <v>112</v>
      </c>
      <c r="C19" s="113">
        <v>1.2575631747538261</v>
      </c>
      <c r="D19" s="115">
        <v>212</v>
      </c>
      <c r="E19" s="114">
        <v>234</v>
      </c>
      <c r="F19" s="114">
        <v>286</v>
      </c>
      <c r="G19" s="114">
        <v>275</v>
      </c>
      <c r="H19" s="140">
        <v>260</v>
      </c>
      <c r="I19" s="115">
        <v>-48</v>
      </c>
      <c r="J19" s="116">
        <v>-18.46153846153846</v>
      </c>
      <c r="K19"/>
      <c r="L19"/>
      <c r="M19"/>
      <c r="N19"/>
      <c r="O19"/>
      <c r="P19"/>
    </row>
    <row r="20" spans="1:16" s="110" customFormat="1" ht="14.45" customHeight="1" x14ac:dyDescent="0.2">
      <c r="A20" s="120" t="s">
        <v>113</v>
      </c>
      <c r="B20" s="119" t="s">
        <v>116</v>
      </c>
      <c r="C20" s="113">
        <v>82.554276901174518</v>
      </c>
      <c r="D20" s="115">
        <v>13917</v>
      </c>
      <c r="E20" s="114">
        <v>14241</v>
      </c>
      <c r="F20" s="114">
        <v>14497</v>
      </c>
      <c r="G20" s="114">
        <v>14576</v>
      </c>
      <c r="H20" s="140">
        <v>14329</v>
      </c>
      <c r="I20" s="115">
        <v>-412</v>
      </c>
      <c r="J20" s="116">
        <v>-2.8752878777304764</v>
      </c>
      <c r="K20"/>
      <c r="L20"/>
      <c r="M20"/>
      <c r="N20"/>
      <c r="O20"/>
      <c r="P20"/>
    </row>
    <row r="21" spans="1:16" s="110" customFormat="1" ht="14.45" customHeight="1" x14ac:dyDescent="0.2">
      <c r="A21" s="123"/>
      <c r="B21" s="124" t="s">
        <v>117</v>
      </c>
      <c r="C21" s="125">
        <v>17.261834144026576</v>
      </c>
      <c r="D21" s="143">
        <v>2910</v>
      </c>
      <c r="E21" s="144">
        <v>2974</v>
      </c>
      <c r="F21" s="144">
        <v>2964</v>
      </c>
      <c r="G21" s="144">
        <v>2935</v>
      </c>
      <c r="H21" s="145">
        <v>2915</v>
      </c>
      <c r="I21" s="143">
        <v>-5</v>
      </c>
      <c r="J21" s="146">
        <v>-0.17152658662092624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19392</v>
      </c>
      <c r="E56" s="114">
        <v>19866</v>
      </c>
      <c r="F56" s="114">
        <v>20118</v>
      </c>
      <c r="G56" s="114">
        <v>20269</v>
      </c>
      <c r="H56" s="140">
        <v>19929</v>
      </c>
      <c r="I56" s="115">
        <v>-537</v>
      </c>
      <c r="J56" s="116">
        <v>-2.6945657082643386</v>
      </c>
      <c r="K56"/>
      <c r="L56"/>
      <c r="M56"/>
      <c r="N56"/>
      <c r="O56"/>
      <c r="P56"/>
    </row>
    <row r="57" spans="1:16" s="110" customFormat="1" ht="14.45" customHeight="1" x14ac:dyDescent="0.2">
      <c r="A57" s="120" t="s">
        <v>105</v>
      </c>
      <c r="B57" s="119" t="s">
        <v>106</v>
      </c>
      <c r="C57" s="113">
        <v>40.181518151815183</v>
      </c>
      <c r="D57" s="115">
        <v>7792</v>
      </c>
      <c r="E57" s="114">
        <v>7882</v>
      </c>
      <c r="F57" s="114">
        <v>8006</v>
      </c>
      <c r="G57" s="114">
        <v>8025</v>
      </c>
      <c r="H57" s="140">
        <v>7859</v>
      </c>
      <c r="I57" s="115">
        <v>-67</v>
      </c>
      <c r="J57" s="116">
        <v>-0.85252576663697677</v>
      </c>
    </row>
    <row r="58" spans="1:16" s="110" customFormat="1" ht="14.45" customHeight="1" x14ac:dyDescent="0.2">
      <c r="A58" s="120"/>
      <c r="B58" s="119" t="s">
        <v>107</v>
      </c>
      <c r="C58" s="113">
        <v>59.818481848184817</v>
      </c>
      <c r="D58" s="115">
        <v>11600</v>
      </c>
      <c r="E58" s="114">
        <v>11984</v>
      </c>
      <c r="F58" s="114">
        <v>12112</v>
      </c>
      <c r="G58" s="114">
        <v>12244</v>
      </c>
      <c r="H58" s="140">
        <v>12070</v>
      </c>
      <c r="I58" s="115">
        <v>-470</v>
      </c>
      <c r="J58" s="116">
        <v>-3.8939519469759736</v>
      </c>
    </row>
    <row r="59" spans="1:16" s="110" customFormat="1" ht="14.45" customHeight="1" x14ac:dyDescent="0.2">
      <c r="A59" s="118" t="s">
        <v>105</v>
      </c>
      <c r="B59" s="121" t="s">
        <v>108</v>
      </c>
      <c r="C59" s="113">
        <v>16.078795379537954</v>
      </c>
      <c r="D59" s="115">
        <v>3118</v>
      </c>
      <c r="E59" s="114">
        <v>3203</v>
      </c>
      <c r="F59" s="114">
        <v>3313</v>
      </c>
      <c r="G59" s="114">
        <v>3354</v>
      </c>
      <c r="H59" s="140">
        <v>3163</v>
      </c>
      <c r="I59" s="115">
        <v>-45</v>
      </c>
      <c r="J59" s="116">
        <v>-1.4226999683844452</v>
      </c>
    </row>
    <row r="60" spans="1:16" s="110" customFormat="1" ht="14.45" customHeight="1" x14ac:dyDescent="0.2">
      <c r="A60" s="118"/>
      <c r="B60" s="121" t="s">
        <v>109</v>
      </c>
      <c r="C60" s="113">
        <v>48.587046204620464</v>
      </c>
      <c r="D60" s="115">
        <v>9422</v>
      </c>
      <c r="E60" s="114">
        <v>9737</v>
      </c>
      <c r="F60" s="114">
        <v>9844</v>
      </c>
      <c r="G60" s="114">
        <v>9930</v>
      </c>
      <c r="H60" s="140">
        <v>9877</v>
      </c>
      <c r="I60" s="115">
        <v>-455</v>
      </c>
      <c r="J60" s="116">
        <v>-4.6066619418851875</v>
      </c>
    </row>
    <row r="61" spans="1:16" s="110" customFormat="1" ht="14.45" customHeight="1" x14ac:dyDescent="0.2">
      <c r="A61" s="118"/>
      <c r="B61" s="121" t="s">
        <v>110</v>
      </c>
      <c r="C61" s="113">
        <v>19.394595709570957</v>
      </c>
      <c r="D61" s="115">
        <v>3761</v>
      </c>
      <c r="E61" s="114">
        <v>3773</v>
      </c>
      <c r="F61" s="114">
        <v>3797</v>
      </c>
      <c r="G61" s="114">
        <v>3813</v>
      </c>
      <c r="H61" s="140">
        <v>3758</v>
      </c>
      <c r="I61" s="115">
        <v>3</v>
      </c>
      <c r="J61" s="116">
        <v>7.982969664715274E-2</v>
      </c>
    </row>
    <row r="62" spans="1:16" s="110" customFormat="1" ht="14.45" customHeight="1" x14ac:dyDescent="0.2">
      <c r="A62" s="120"/>
      <c r="B62" s="121" t="s">
        <v>111</v>
      </c>
      <c r="C62" s="113">
        <v>15.939562706270626</v>
      </c>
      <c r="D62" s="115">
        <v>3091</v>
      </c>
      <c r="E62" s="114">
        <v>3153</v>
      </c>
      <c r="F62" s="114">
        <v>3164</v>
      </c>
      <c r="G62" s="114">
        <v>3172</v>
      </c>
      <c r="H62" s="140">
        <v>3131</v>
      </c>
      <c r="I62" s="115">
        <v>-40</v>
      </c>
      <c r="J62" s="116">
        <v>-1.2775471095496647</v>
      </c>
    </row>
    <row r="63" spans="1:16" s="110" customFormat="1" ht="14.45" customHeight="1" x14ac:dyDescent="0.2">
      <c r="A63" s="120"/>
      <c r="B63" s="121" t="s">
        <v>112</v>
      </c>
      <c r="C63" s="113">
        <v>1.2995049504950495</v>
      </c>
      <c r="D63" s="115">
        <v>252</v>
      </c>
      <c r="E63" s="114">
        <v>259</v>
      </c>
      <c r="F63" s="114">
        <v>303</v>
      </c>
      <c r="G63" s="114">
        <v>293</v>
      </c>
      <c r="H63" s="140">
        <v>313</v>
      </c>
      <c r="I63" s="115">
        <v>-61</v>
      </c>
      <c r="J63" s="116">
        <v>-19.488817891373802</v>
      </c>
    </row>
    <row r="64" spans="1:16" s="110" customFormat="1" ht="14.45" customHeight="1" x14ac:dyDescent="0.2">
      <c r="A64" s="120" t="s">
        <v>113</v>
      </c>
      <c r="B64" s="119" t="s">
        <v>116</v>
      </c>
      <c r="C64" s="113">
        <v>84.772070957095707</v>
      </c>
      <c r="D64" s="115">
        <v>16439</v>
      </c>
      <c r="E64" s="114">
        <v>16865</v>
      </c>
      <c r="F64" s="114">
        <v>17087</v>
      </c>
      <c r="G64" s="114">
        <v>17259</v>
      </c>
      <c r="H64" s="140">
        <v>16934</v>
      </c>
      <c r="I64" s="115">
        <v>-495</v>
      </c>
      <c r="J64" s="116">
        <v>-2.9231132632573522</v>
      </c>
    </row>
    <row r="65" spans="1:10" s="110" customFormat="1" ht="14.45" customHeight="1" x14ac:dyDescent="0.2">
      <c r="A65" s="123"/>
      <c r="B65" s="124" t="s">
        <v>117</v>
      </c>
      <c r="C65" s="125">
        <v>15.078382838283828</v>
      </c>
      <c r="D65" s="143">
        <v>2924</v>
      </c>
      <c r="E65" s="144">
        <v>2975</v>
      </c>
      <c r="F65" s="144">
        <v>3006</v>
      </c>
      <c r="G65" s="144">
        <v>2985</v>
      </c>
      <c r="H65" s="145">
        <v>2973</v>
      </c>
      <c r="I65" s="143">
        <v>-49</v>
      </c>
      <c r="J65" s="146">
        <v>-1.648166834846956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16858</v>
      </c>
      <c r="G11" s="114">
        <v>17250</v>
      </c>
      <c r="H11" s="114">
        <v>17497</v>
      </c>
      <c r="I11" s="114">
        <v>17546</v>
      </c>
      <c r="J11" s="140">
        <v>17274</v>
      </c>
      <c r="K11" s="114">
        <v>-416</v>
      </c>
      <c r="L11" s="116">
        <v>-2.4082436031029291</v>
      </c>
    </row>
    <row r="12" spans="1:17" s="110" customFormat="1" ht="24" customHeight="1" x14ac:dyDescent="0.2">
      <c r="A12" s="604" t="s">
        <v>185</v>
      </c>
      <c r="B12" s="605"/>
      <c r="C12" s="605"/>
      <c r="D12" s="606"/>
      <c r="E12" s="113">
        <v>41.499584766876261</v>
      </c>
      <c r="F12" s="115">
        <v>6996</v>
      </c>
      <c r="G12" s="114">
        <v>7102</v>
      </c>
      <c r="H12" s="114">
        <v>7223</v>
      </c>
      <c r="I12" s="114">
        <v>7209</v>
      </c>
      <c r="J12" s="140">
        <v>7076</v>
      </c>
      <c r="K12" s="114">
        <v>-80</v>
      </c>
      <c r="L12" s="116">
        <v>-1.1305822498586773</v>
      </c>
    </row>
    <row r="13" spans="1:17" s="110" customFormat="1" ht="15" customHeight="1" x14ac:dyDescent="0.2">
      <c r="A13" s="120"/>
      <c r="B13" s="612" t="s">
        <v>107</v>
      </c>
      <c r="C13" s="612"/>
      <c r="E13" s="113">
        <v>58.500415233123739</v>
      </c>
      <c r="F13" s="115">
        <v>9862</v>
      </c>
      <c r="G13" s="114">
        <v>10148</v>
      </c>
      <c r="H13" s="114">
        <v>10274</v>
      </c>
      <c r="I13" s="114">
        <v>10337</v>
      </c>
      <c r="J13" s="140">
        <v>10198</v>
      </c>
      <c r="K13" s="114">
        <v>-336</v>
      </c>
      <c r="L13" s="116">
        <v>-3.294763679152775</v>
      </c>
    </row>
    <row r="14" spans="1:17" s="110" customFormat="1" ht="22.5" customHeight="1" x14ac:dyDescent="0.2">
      <c r="A14" s="604" t="s">
        <v>186</v>
      </c>
      <c r="B14" s="605"/>
      <c r="C14" s="605"/>
      <c r="D14" s="606"/>
      <c r="E14" s="113">
        <v>14.80602681219599</v>
      </c>
      <c r="F14" s="115">
        <v>2496</v>
      </c>
      <c r="G14" s="114">
        <v>2560</v>
      </c>
      <c r="H14" s="114">
        <v>2656</v>
      </c>
      <c r="I14" s="114">
        <v>2665</v>
      </c>
      <c r="J14" s="140">
        <v>2519</v>
      </c>
      <c r="K14" s="114">
        <v>-23</v>
      </c>
      <c r="L14" s="116">
        <v>-0.9130607383882493</v>
      </c>
    </row>
    <row r="15" spans="1:17" s="110" customFormat="1" ht="15" customHeight="1" x14ac:dyDescent="0.2">
      <c r="A15" s="120"/>
      <c r="B15" s="119"/>
      <c r="C15" s="258" t="s">
        <v>106</v>
      </c>
      <c r="E15" s="113">
        <v>49.879807692307693</v>
      </c>
      <c r="F15" s="115">
        <v>1245</v>
      </c>
      <c r="G15" s="114">
        <v>1249</v>
      </c>
      <c r="H15" s="114">
        <v>1286</v>
      </c>
      <c r="I15" s="114">
        <v>1249</v>
      </c>
      <c r="J15" s="140">
        <v>1216</v>
      </c>
      <c r="K15" s="114">
        <v>29</v>
      </c>
      <c r="L15" s="116">
        <v>2.3848684210526314</v>
      </c>
    </row>
    <row r="16" spans="1:17" s="110" customFormat="1" ht="15" customHeight="1" x14ac:dyDescent="0.2">
      <c r="A16" s="120"/>
      <c r="B16" s="119"/>
      <c r="C16" s="258" t="s">
        <v>107</v>
      </c>
      <c r="E16" s="113">
        <v>50.120192307692307</v>
      </c>
      <c r="F16" s="115">
        <v>1251</v>
      </c>
      <c r="G16" s="114">
        <v>1311</v>
      </c>
      <c r="H16" s="114">
        <v>1370</v>
      </c>
      <c r="I16" s="114">
        <v>1416</v>
      </c>
      <c r="J16" s="140">
        <v>1303</v>
      </c>
      <c r="K16" s="114">
        <v>-52</v>
      </c>
      <c r="L16" s="116">
        <v>-3.9907904834996164</v>
      </c>
    </row>
    <row r="17" spans="1:12" s="110" customFormat="1" ht="15" customHeight="1" x14ac:dyDescent="0.2">
      <c r="A17" s="120"/>
      <c r="B17" s="121" t="s">
        <v>109</v>
      </c>
      <c r="C17" s="258"/>
      <c r="E17" s="113">
        <v>49.63815399216989</v>
      </c>
      <c r="F17" s="115">
        <v>8368</v>
      </c>
      <c r="G17" s="114">
        <v>8629</v>
      </c>
      <c r="H17" s="114">
        <v>8754</v>
      </c>
      <c r="I17" s="114">
        <v>8783</v>
      </c>
      <c r="J17" s="140">
        <v>8733</v>
      </c>
      <c r="K17" s="114">
        <v>-365</v>
      </c>
      <c r="L17" s="116">
        <v>-4.1795488377418986</v>
      </c>
    </row>
    <row r="18" spans="1:12" s="110" customFormat="1" ht="15" customHeight="1" x14ac:dyDescent="0.2">
      <c r="A18" s="120"/>
      <c r="B18" s="119"/>
      <c r="C18" s="258" t="s">
        <v>106</v>
      </c>
      <c r="E18" s="113">
        <v>37.093690248565963</v>
      </c>
      <c r="F18" s="115">
        <v>3104</v>
      </c>
      <c r="G18" s="114">
        <v>3204</v>
      </c>
      <c r="H18" s="114">
        <v>3266</v>
      </c>
      <c r="I18" s="114">
        <v>3284</v>
      </c>
      <c r="J18" s="140">
        <v>3225</v>
      </c>
      <c r="K18" s="114">
        <v>-121</v>
      </c>
      <c r="L18" s="116">
        <v>-3.751937984496124</v>
      </c>
    </row>
    <row r="19" spans="1:12" s="110" customFormat="1" ht="15" customHeight="1" x14ac:dyDescent="0.2">
      <c r="A19" s="120"/>
      <c r="B19" s="119"/>
      <c r="C19" s="258" t="s">
        <v>107</v>
      </c>
      <c r="E19" s="113">
        <v>62.906309751434037</v>
      </c>
      <c r="F19" s="115">
        <v>5264</v>
      </c>
      <c r="G19" s="114">
        <v>5425</v>
      </c>
      <c r="H19" s="114">
        <v>5488</v>
      </c>
      <c r="I19" s="114">
        <v>5499</v>
      </c>
      <c r="J19" s="140">
        <v>5508</v>
      </c>
      <c r="K19" s="114">
        <v>-244</v>
      </c>
      <c r="L19" s="116">
        <v>-4.4299201161946256</v>
      </c>
    </row>
    <row r="20" spans="1:12" s="110" customFormat="1" ht="15" customHeight="1" x14ac:dyDescent="0.2">
      <c r="A20" s="120"/>
      <c r="B20" s="121" t="s">
        <v>110</v>
      </c>
      <c r="C20" s="258"/>
      <c r="E20" s="113">
        <v>19.302408352117688</v>
      </c>
      <c r="F20" s="115">
        <v>3254</v>
      </c>
      <c r="G20" s="114">
        <v>3268</v>
      </c>
      <c r="H20" s="114">
        <v>3266</v>
      </c>
      <c r="I20" s="114">
        <v>3298</v>
      </c>
      <c r="J20" s="140">
        <v>3271</v>
      </c>
      <c r="K20" s="114">
        <v>-17</v>
      </c>
      <c r="L20" s="116">
        <v>-0.51971874044634669</v>
      </c>
    </row>
    <row r="21" spans="1:12" s="110" customFormat="1" ht="15" customHeight="1" x14ac:dyDescent="0.2">
      <c r="A21" s="120"/>
      <c r="B21" s="119"/>
      <c r="C21" s="258" t="s">
        <v>106</v>
      </c>
      <c r="E21" s="113">
        <v>36.416717885679162</v>
      </c>
      <c r="F21" s="115">
        <v>1185</v>
      </c>
      <c r="G21" s="114">
        <v>1155</v>
      </c>
      <c r="H21" s="114">
        <v>1155</v>
      </c>
      <c r="I21" s="114">
        <v>1172</v>
      </c>
      <c r="J21" s="140">
        <v>1145</v>
      </c>
      <c r="K21" s="114">
        <v>40</v>
      </c>
      <c r="L21" s="116">
        <v>3.4934497816593888</v>
      </c>
    </row>
    <row r="22" spans="1:12" s="110" customFormat="1" ht="15" customHeight="1" x14ac:dyDescent="0.2">
      <c r="A22" s="120"/>
      <c r="B22" s="119"/>
      <c r="C22" s="258" t="s">
        <v>107</v>
      </c>
      <c r="E22" s="113">
        <v>63.583282114320838</v>
      </c>
      <c r="F22" s="115">
        <v>2069</v>
      </c>
      <c r="G22" s="114">
        <v>2113</v>
      </c>
      <c r="H22" s="114">
        <v>2111</v>
      </c>
      <c r="I22" s="114">
        <v>2126</v>
      </c>
      <c r="J22" s="140">
        <v>2126</v>
      </c>
      <c r="K22" s="114">
        <v>-57</v>
      </c>
      <c r="L22" s="116">
        <v>-2.6810912511759173</v>
      </c>
    </row>
    <row r="23" spans="1:12" s="110" customFormat="1" ht="15" customHeight="1" x14ac:dyDescent="0.2">
      <c r="A23" s="120"/>
      <c r="B23" s="121" t="s">
        <v>111</v>
      </c>
      <c r="C23" s="258"/>
      <c r="E23" s="113">
        <v>16.253410843516431</v>
      </c>
      <c r="F23" s="115">
        <v>2740</v>
      </c>
      <c r="G23" s="114">
        <v>2793</v>
      </c>
      <c r="H23" s="114">
        <v>2821</v>
      </c>
      <c r="I23" s="114">
        <v>2800</v>
      </c>
      <c r="J23" s="140">
        <v>2751</v>
      </c>
      <c r="K23" s="114">
        <v>-11</v>
      </c>
      <c r="L23" s="116">
        <v>-0.39985459832788078</v>
      </c>
    </row>
    <row r="24" spans="1:12" s="110" customFormat="1" ht="15" customHeight="1" x14ac:dyDescent="0.2">
      <c r="A24" s="120"/>
      <c r="B24" s="119"/>
      <c r="C24" s="258" t="s">
        <v>106</v>
      </c>
      <c r="E24" s="113">
        <v>53.357664233576642</v>
      </c>
      <c r="F24" s="115">
        <v>1462</v>
      </c>
      <c r="G24" s="114">
        <v>1494</v>
      </c>
      <c r="H24" s="114">
        <v>1516</v>
      </c>
      <c r="I24" s="114">
        <v>1504</v>
      </c>
      <c r="J24" s="140">
        <v>1490</v>
      </c>
      <c r="K24" s="114">
        <v>-28</v>
      </c>
      <c r="L24" s="116">
        <v>-1.8791946308724832</v>
      </c>
    </row>
    <row r="25" spans="1:12" s="110" customFormat="1" ht="15" customHeight="1" x14ac:dyDescent="0.2">
      <c r="A25" s="120"/>
      <c r="B25" s="119"/>
      <c r="C25" s="258" t="s">
        <v>107</v>
      </c>
      <c r="E25" s="113">
        <v>46.642335766423358</v>
      </c>
      <c r="F25" s="115">
        <v>1278</v>
      </c>
      <c r="G25" s="114">
        <v>1299</v>
      </c>
      <c r="H25" s="114">
        <v>1305</v>
      </c>
      <c r="I25" s="114">
        <v>1296</v>
      </c>
      <c r="J25" s="140">
        <v>1261</v>
      </c>
      <c r="K25" s="114">
        <v>17</v>
      </c>
      <c r="L25" s="116">
        <v>1.3481363996827915</v>
      </c>
    </row>
    <row r="26" spans="1:12" s="110" customFormat="1" ht="15" customHeight="1" x14ac:dyDescent="0.2">
      <c r="A26" s="120"/>
      <c r="C26" s="121" t="s">
        <v>187</v>
      </c>
      <c r="D26" s="110" t="s">
        <v>188</v>
      </c>
      <c r="E26" s="113">
        <v>1.2575631747538261</v>
      </c>
      <c r="F26" s="115">
        <v>212</v>
      </c>
      <c r="G26" s="114">
        <v>234</v>
      </c>
      <c r="H26" s="114">
        <v>286</v>
      </c>
      <c r="I26" s="114">
        <v>275</v>
      </c>
      <c r="J26" s="140">
        <v>260</v>
      </c>
      <c r="K26" s="114">
        <v>-48</v>
      </c>
      <c r="L26" s="116">
        <v>-18.46153846153846</v>
      </c>
    </row>
    <row r="27" spans="1:12" s="110" customFormat="1" ht="15" customHeight="1" x14ac:dyDescent="0.2">
      <c r="A27" s="120"/>
      <c r="B27" s="119"/>
      <c r="D27" s="259" t="s">
        <v>106</v>
      </c>
      <c r="E27" s="113">
        <v>47.169811320754718</v>
      </c>
      <c r="F27" s="115">
        <v>100</v>
      </c>
      <c r="G27" s="114">
        <v>114</v>
      </c>
      <c r="H27" s="114">
        <v>140</v>
      </c>
      <c r="I27" s="114">
        <v>132</v>
      </c>
      <c r="J27" s="140">
        <v>133</v>
      </c>
      <c r="K27" s="114">
        <v>-33</v>
      </c>
      <c r="L27" s="116">
        <v>-24.81203007518797</v>
      </c>
    </row>
    <row r="28" spans="1:12" s="110" customFormat="1" ht="15" customHeight="1" x14ac:dyDescent="0.2">
      <c r="A28" s="120"/>
      <c r="B28" s="119"/>
      <c r="D28" s="259" t="s">
        <v>107</v>
      </c>
      <c r="E28" s="113">
        <v>52.830188679245282</v>
      </c>
      <c r="F28" s="115">
        <v>112</v>
      </c>
      <c r="G28" s="114">
        <v>120</v>
      </c>
      <c r="H28" s="114">
        <v>146</v>
      </c>
      <c r="I28" s="114">
        <v>143</v>
      </c>
      <c r="J28" s="140">
        <v>127</v>
      </c>
      <c r="K28" s="114">
        <v>-15</v>
      </c>
      <c r="L28" s="116">
        <v>-11.811023622047244</v>
      </c>
    </row>
    <row r="29" spans="1:12" s="110" customFormat="1" ht="24" customHeight="1" x14ac:dyDescent="0.2">
      <c r="A29" s="604" t="s">
        <v>189</v>
      </c>
      <c r="B29" s="605"/>
      <c r="C29" s="605"/>
      <c r="D29" s="606"/>
      <c r="E29" s="113">
        <v>82.554276901174518</v>
      </c>
      <c r="F29" s="115">
        <v>13917</v>
      </c>
      <c r="G29" s="114">
        <v>14241</v>
      </c>
      <c r="H29" s="114">
        <v>14497</v>
      </c>
      <c r="I29" s="114">
        <v>14576</v>
      </c>
      <c r="J29" s="140">
        <v>14329</v>
      </c>
      <c r="K29" s="114">
        <v>-412</v>
      </c>
      <c r="L29" s="116">
        <v>-2.8752878777304764</v>
      </c>
    </row>
    <row r="30" spans="1:12" s="110" customFormat="1" ht="15" customHeight="1" x14ac:dyDescent="0.2">
      <c r="A30" s="120"/>
      <c r="B30" s="119"/>
      <c r="C30" s="258" t="s">
        <v>106</v>
      </c>
      <c r="E30" s="113">
        <v>40.878062800890994</v>
      </c>
      <c r="F30" s="115">
        <v>5689</v>
      </c>
      <c r="G30" s="114">
        <v>5784</v>
      </c>
      <c r="H30" s="114">
        <v>5904</v>
      </c>
      <c r="I30" s="114">
        <v>5899</v>
      </c>
      <c r="J30" s="140">
        <v>5778</v>
      </c>
      <c r="K30" s="114">
        <v>-89</v>
      </c>
      <c r="L30" s="116">
        <v>-1.540325372101073</v>
      </c>
    </row>
    <row r="31" spans="1:12" s="110" customFormat="1" ht="15" customHeight="1" x14ac:dyDescent="0.2">
      <c r="A31" s="120"/>
      <c r="B31" s="119"/>
      <c r="C31" s="258" t="s">
        <v>107</v>
      </c>
      <c r="E31" s="113">
        <v>59.121937199109006</v>
      </c>
      <c r="F31" s="115">
        <v>8228</v>
      </c>
      <c r="G31" s="114">
        <v>8457</v>
      </c>
      <c r="H31" s="114">
        <v>8593</v>
      </c>
      <c r="I31" s="114">
        <v>8677</v>
      </c>
      <c r="J31" s="140">
        <v>8551</v>
      </c>
      <c r="K31" s="114">
        <v>-323</v>
      </c>
      <c r="L31" s="116">
        <v>-3.7773359840954273</v>
      </c>
    </row>
    <row r="32" spans="1:12" s="110" customFormat="1" ht="15" customHeight="1" x14ac:dyDescent="0.2">
      <c r="A32" s="120"/>
      <c r="B32" s="119" t="s">
        <v>117</v>
      </c>
      <c r="C32" s="258"/>
      <c r="E32" s="113">
        <v>17.261834144026576</v>
      </c>
      <c r="F32" s="114">
        <v>2910</v>
      </c>
      <c r="G32" s="114">
        <v>2974</v>
      </c>
      <c r="H32" s="114">
        <v>2964</v>
      </c>
      <c r="I32" s="114">
        <v>2935</v>
      </c>
      <c r="J32" s="140">
        <v>2915</v>
      </c>
      <c r="K32" s="114">
        <v>-5</v>
      </c>
      <c r="L32" s="116">
        <v>-0.17152658662092624</v>
      </c>
    </row>
    <row r="33" spans="1:12" s="110" customFormat="1" ht="15" customHeight="1" x14ac:dyDescent="0.2">
      <c r="A33" s="120"/>
      <c r="B33" s="119"/>
      <c r="C33" s="258" t="s">
        <v>106</v>
      </c>
      <c r="E33" s="113">
        <v>44.329896907216494</v>
      </c>
      <c r="F33" s="114">
        <v>1290</v>
      </c>
      <c r="G33" s="114">
        <v>1301</v>
      </c>
      <c r="H33" s="114">
        <v>1306</v>
      </c>
      <c r="I33" s="114">
        <v>1297</v>
      </c>
      <c r="J33" s="140">
        <v>1286</v>
      </c>
      <c r="K33" s="114">
        <v>4</v>
      </c>
      <c r="L33" s="116">
        <v>0.31104199066874028</v>
      </c>
    </row>
    <row r="34" spans="1:12" s="110" customFormat="1" ht="15" customHeight="1" x14ac:dyDescent="0.2">
      <c r="A34" s="120"/>
      <c r="B34" s="119"/>
      <c r="C34" s="258" t="s">
        <v>107</v>
      </c>
      <c r="E34" s="113">
        <v>55.670103092783506</v>
      </c>
      <c r="F34" s="114">
        <v>1620</v>
      </c>
      <c r="G34" s="114">
        <v>1673</v>
      </c>
      <c r="H34" s="114">
        <v>1658</v>
      </c>
      <c r="I34" s="114">
        <v>1638</v>
      </c>
      <c r="J34" s="140">
        <v>1629</v>
      </c>
      <c r="K34" s="114">
        <v>-9</v>
      </c>
      <c r="L34" s="116">
        <v>-0.5524861878453039</v>
      </c>
    </row>
    <row r="35" spans="1:12" s="110" customFormat="1" ht="24" customHeight="1" x14ac:dyDescent="0.2">
      <c r="A35" s="604" t="s">
        <v>192</v>
      </c>
      <c r="B35" s="605"/>
      <c r="C35" s="605"/>
      <c r="D35" s="606"/>
      <c r="E35" s="113">
        <v>19.456637798078063</v>
      </c>
      <c r="F35" s="114">
        <v>3280</v>
      </c>
      <c r="G35" s="114">
        <v>3368</v>
      </c>
      <c r="H35" s="114">
        <v>3453</v>
      </c>
      <c r="I35" s="114">
        <v>3454</v>
      </c>
      <c r="J35" s="114">
        <v>3298</v>
      </c>
      <c r="K35" s="318">
        <v>-18</v>
      </c>
      <c r="L35" s="319">
        <v>-0.54578532443905392</v>
      </c>
    </row>
    <row r="36" spans="1:12" s="110" customFormat="1" ht="15" customHeight="1" x14ac:dyDescent="0.2">
      <c r="A36" s="120"/>
      <c r="B36" s="119"/>
      <c r="C36" s="258" t="s">
        <v>106</v>
      </c>
      <c r="E36" s="113">
        <v>42.804878048780488</v>
      </c>
      <c r="F36" s="114">
        <v>1404</v>
      </c>
      <c r="G36" s="114">
        <v>1426</v>
      </c>
      <c r="H36" s="114">
        <v>1451</v>
      </c>
      <c r="I36" s="114">
        <v>1417</v>
      </c>
      <c r="J36" s="114">
        <v>1346</v>
      </c>
      <c r="K36" s="318">
        <v>58</v>
      </c>
      <c r="L36" s="116">
        <v>4.3090638930163445</v>
      </c>
    </row>
    <row r="37" spans="1:12" s="110" customFormat="1" ht="15" customHeight="1" x14ac:dyDescent="0.2">
      <c r="A37" s="120"/>
      <c r="B37" s="119"/>
      <c r="C37" s="258" t="s">
        <v>107</v>
      </c>
      <c r="E37" s="113">
        <v>57.195121951219512</v>
      </c>
      <c r="F37" s="114">
        <v>1876</v>
      </c>
      <c r="G37" s="114">
        <v>1942</v>
      </c>
      <c r="H37" s="114">
        <v>2002</v>
      </c>
      <c r="I37" s="114">
        <v>2037</v>
      </c>
      <c r="J37" s="140">
        <v>1952</v>
      </c>
      <c r="K37" s="114">
        <v>-76</v>
      </c>
      <c r="L37" s="116">
        <v>-3.8934426229508197</v>
      </c>
    </row>
    <row r="38" spans="1:12" s="110" customFormat="1" ht="15" customHeight="1" x14ac:dyDescent="0.2">
      <c r="A38" s="120"/>
      <c r="B38" s="119" t="s">
        <v>328</v>
      </c>
      <c r="C38" s="258"/>
      <c r="E38" s="113">
        <v>61.128247716217821</v>
      </c>
      <c r="F38" s="114">
        <v>10305</v>
      </c>
      <c r="G38" s="114">
        <v>10490</v>
      </c>
      <c r="H38" s="114">
        <v>10595</v>
      </c>
      <c r="I38" s="114">
        <v>10662</v>
      </c>
      <c r="J38" s="140">
        <v>10516</v>
      </c>
      <c r="K38" s="114">
        <v>-211</v>
      </c>
      <c r="L38" s="116">
        <v>-2.00646633701027</v>
      </c>
    </row>
    <row r="39" spans="1:12" s="110" customFormat="1" ht="15" customHeight="1" x14ac:dyDescent="0.2">
      <c r="A39" s="120"/>
      <c r="B39" s="119"/>
      <c r="C39" s="258" t="s">
        <v>106</v>
      </c>
      <c r="E39" s="113">
        <v>42.047549733139256</v>
      </c>
      <c r="F39" s="115">
        <v>4333</v>
      </c>
      <c r="G39" s="114">
        <v>4384</v>
      </c>
      <c r="H39" s="114">
        <v>4456</v>
      </c>
      <c r="I39" s="114">
        <v>4484</v>
      </c>
      <c r="J39" s="140">
        <v>4411</v>
      </c>
      <c r="K39" s="114">
        <v>-78</v>
      </c>
      <c r="L39" s="116">
        <v>-1.7683065064611199</v>
      </c>
    </row>
    <row r="40" spans="1:12" s="110" customFormat="1" ht="15" customHeight="1" x14ac:dyDescent="0.2">
      <c r="A40" s="120"/>
      <c r="B40" s="119"/>
      <c r="C40" s="258" t="s">
        <v>107</v>
      </c>
      <c r="E40" s="113">
        <v>57.952450266860744</v>
      </c>
      <c r="F40" s="115">
        <v>5972</v>
      </c>
      <c r="G40" s="114">
        <v>6106</v>
      </c>
      <c r="H40" s="114">
        <v>6139</v>
      </c>
      <c r="I40" s="114">
        <v>6178</v>
      </c>
      <c r="J40" s="140">
        <v>6105</v>
      </c>
      <c r="K40" s="114">
        <v>-133</v>
      </c>
      <c r="L40" s="116">
        <v>-2.1785421785421786</v>
      </c>
    </row>
    <row r="41" spans="1:12" s="110" customFormat="1" ht="15" customHeight="1" x14ac:dyDescent="0.2">
      <c r="A41" s="120"/>
      <c r="B41" s="320" t="s">
        <v>515</v>
      </c>
      <c r="C41" s="258"/>
      <c r="E41" s="113">
        <v>6.4301815161940921</v>
      </c>
      <c r="F41" s="115">
        <v>1084</v>
      </c>
      <c r="G41" s="114">
        <v>1108</v>
      </c>
      <c r="H41" s="114">
        <v>1118</v>
      </c>
      <c r="I41" s="114">
        <v>1112</v>
      </c>
      <c r="J41" s="140">
        <v>1096</v>
      </c>
      <c r="K41" s="114">
        <v>-12</v>
      </c>
      <c r="L41" s="116">
        <v>-1.0948905109489051</v>
      </c>
    </row>
    <row r="42" spans="1:12" s="110" customFormat="1" ht="15" customHeight="1" x14ac:dyDescent="0.2">
      <c r="A42" s="120"/>
      <c r="B42" s="119"/>
      <c r="C42" s="268" t="s">
        <v>106</v>
      </c>
      <c r="D42" s="182"/>
      <c r="E42" s="113">
        <v>46.033210332103323</v>
      </c>
      <c r="F42" s="115">
        <v>499</v>
      </c>
      <c r="G42" s="114">
        <v>505</v>
      </c>
      <c r="H42" s="114">
        <v>504</v>
      </c>
      <c r="I42" s="114">
        <v>499</v>
      </c>
      <c r="J42" s="140">
        <v>501</v>
      </c>
      <c r="K42" s="114">
        <v>-2</v>
      </c>
      <c r="L42" s="116">
        <v>-0.39920159680638723</v>
      </c>
    </row>
    <row r="43" spans="1:12" s="110" customFormat="1" ht="15" customHeight="1" x14ac:dyDescent="0.2">
      <c r="A43" s="120"/>
      <c r="B43" s="119"/>
      <c r="C43" s="268" t="s">
        <v>107</v>
      </c>
      <c r="D43" s="182"/>
      <c r="E43" s="113">
        <v>53.966789667896677</v>
      </c>
      <c r="F43" s="115">
        <v>585</v>
      </c>
      <c r="G43" s="114">
        <v>603</v>
      </c>
      <c r="H43" s="114">
        <v>614</v>
      </c>
      <c r="I43" s="114">
        <v>613</v>
      </c>
      <c r="J43" s="140">
        <v>595</v>
      </c>
      <c r="K43" s="114">
        <v>-10</v>
      </c>
      <c r="L43" s="116">
        <v>-1.680672268907563</v>
      </c>
    </row>
    <row r="44" spans="1:12" s="110" customFormat="1" ht="15" customHeight="1" x14ac:dyDescent="0.2">
      <c r="A44" s="120"/>
      <c r="B44" s="119" t="s">
        <v>205</v>
      </c>
      <c r="C44" s="268"/>
      <c r="D44" s="182"/>
      <c r="E44" s="113">
        <v>12.984932969510025</v>
      </c>
      <c r="F44" s="115">
        <v>2189</v>
      </c>
      <c r="G44" s="114">
        <v>2284</v>
      </c>
      <c r="H44" s="114">
        <v>2331</v>
      </c>
      <c r="I44" s="114">
        <v>2318</v>
      </c>
      <c r="J44" s="140">
        <v>2364</v>
      </c>
      <c r="K44" s="114">
        <v>-175</v>
      </c>
      <c r="L44" s="116">
        <v>-7.4027072758037225</v>
      </c>
    </row>
    <row r="45" spans="1:12" s="110" customFormat="1" ht="15" customHeight="1" x14ac:dyDescent="0.2">
      <c r="A45" s="120"/>
      <c r="B45" s="119"/>
      <c r="C45" s="268" t="s">
        <v>106</v>
      </c>
      <c r="D45" s="182"/>
      <c r="E45" s="113">
        <v>34.719049794426681</v>
      </c>
      <c r="F45" s="115">
        <v>760</v>
      </c>
      <c r="G45" s="114">
        <v>787</v>
      </c>
      <c r="H45" s="114">
        <v>812</v>
      </c>
      <c r="I45" s="114">
        <v>809</v>
      </c>
      <c r="J45" s="140">
        <v>818</v>
      </c>
      <c r="K45" s="114">
        <v>-58</v>
      </c>
      <c r="L45" s="116">
        <v>-7.0904645476772616</v>
      </c>
    </row>
    <row r="46" spans="1:12" s="110" customFormat="1" ht="15" customHeight="1" x14ac:dyDescent="0.2">
      <c r="A46" s="123"/>
      <c r="B46" s="124"/>
      <c r="C46" s="260" t="s">
        <v>107</v>
      </c>
      <c r="D46" s="261"/>
      <c r="E46" s="125">
        <v>65.280950205573319</v>
      </c>
      <c r="F46" s="143">
        <v>1429</v>
      </c>
      <c r="G46" s="144">
        <v>1497</v>
      </c>
      <c r="H46" s="144">
        <v>1519</v>
      </c>
      <c r="I46" s="144">
        <v>1509</v>
      </c>
      <c r="J46" s="145">
        <v>1546</v>
      </c>
      <c r="K46" s="144">
        <v>-117</v>
      </c>
      <c r="L46" s="146">
        <v>-7.5679172056921082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16858</v>
      </c>
      <c r="E11" s="114">
        <v>17250</v>
      </c>
      <c r="F11" s="114">
        <v>17497</v>
      </c>
      <c r="G11" s="114">
        <v>17546</v>
      </c>
      <c r="H11" s="140">
        <v>17274</v>
      </c>
      <c r="I11" s="115">
        <v>-416</v>
      </c>
      <c r="J11" s="116">
        <v>-2.4082436031029291</v>
      </c>
    </row>
    <row r="12" spans="1:15" s="110" customFormat="1" ht="24.95" customHeight="1" x14ac:dyDescent="0.2">
      <c r="A12" s="193" t="s">
        <v>132</v>
      </c>
      <c r="B12" s="194" t="s">
        <v>133</v>
      </c>
      <c r="C12" s="113">
        <v>1.1389251393996915</v>
      </c>
      <c r="D12" s="115">
        <v>192</v>
      </c>
      <c r="E12" s="114">
        <v>196</v>
      </c>
      <c r="F12" s="114">
        <v>203</v>
      </c>
      <c r="G12" s="114">
        <v>183</v>
      </c>
      <c r="H12" s="140">
        <v>174</v>
      </c>
      <c r="I12" s="115">
        <v>18</v>
      </c>
      <c r="J12" s="116">
        <v>10.344827586206897</v>
      </c>
    </row>
    <row r="13" spans="1:15" s="110" customFormat="1" ht="24.95" customHeight="1" x14ac:dyDescent="0.2">
      <c r="A13" s="193" t="s">
        <v>134</v>
      </c>
      <c r="B13" s="199" t="s">
        <v>214</v>
      </c>
      <c r="C13" s="113">
        <v>0.46268833788112468</v>
      </c>
      <c r="D13" s="115">
        <v>78</v>
      </c>
      <c r="E13" s="114">
        <v>86</v>
      </c>
      <c r="F13" s="114">
        <v>90</v>
      </c>
      <c r="G13" s="114">
        <v>89</v>
      </c>
      <c r="H13" s="140">
        <v>86</v>
      </c>
      <c r="I13" s="115">
        <v>-8</v>
      </c>
      <c r="J13" s="116">
        <v>-9.3023255813953494</v>
      </c>
    </row>
    <row r="14" spans="1:15" s="287" customFormat="1" ht="24.95" customHeight="1" x14ac:dyDescent="0.2">
      <c r="A14" s="193" t="s">
        <v>215</v>
      </c>
      <c r="B14" s="199" t="s">
        <v>137</v>
      </c>
      <c r="C14" s="113">
        <v>20.014236564242495</v>
      </c>
      <c r="D14" s="115">
        <v>3374</v>
      </c>
      <c r="E14" s="114">
        <v>3455</v>
      </c>
      <c r="F14" s="114">
        <v>3599</v>
      </c>
      <c r="G14" s="114">
        <v>3706</v>
      </c>
      <c r="H14" s="140">
        <v>3730</v>
      </c>
      <c r="I14" s="115">
        <v>-356</v>
      </c>
      <c r="J14" s="116">
        <v>-9.5442359249329751</v>
      </c>
      <c r="K14" s="110"/>
      <c r="L14" s="110"/>
      <c r="M14" s="110"/>
      <c r="N14" s="110"/>
      <c r="O14" s="110"/>
    </row>
    <row r="15" spans="1:15" s="110" customFormat="1" ht="24.95" customHeight="1" x14ac:dyDescent="0.2">
      <c r="A15" s="193" t="s">
        <v>216</v>
      </c>
      <c r="B15" s="199" t="s">
        <v>217</v>
      </c>
      <c r="C15" s="113">
        <v>6.2818839720014239</v>
      </c>
      <c r="D15" s="115">
        <v>1059</v>
      </c>
      <c r="E15" s="114">
        <v>1091</v>
      </c>
      <c r="F15" s="114">
        <v>1116</v>
      </c>
      <c r="G15" s="114">
        <v>1122</v>
      </c>
      <c r="H15" s="140">
        <v>1125</v>
      </c>
      <c r="I15" s="115">
        <v>-66</v>
      </c>
      <c r="J15" s="116">
        <v>-5.8666666666666663</v>
      </c>
    </row>
    <row r="16" spans="1:15" s="287" customFormat="1" ht="24.95" customHeight="1" x14ac:dyDescent="0.2">
      <c r="A16" s="193" t="s">
        <v>218</v>
      </c>
      <c r="B16" s="199" t="s">
        <v>141</v>
      </c>
      <c r="C16" s="113">
        <v>12.593427452841381</v>
      </c>
      <c r="D16" s="115">
        <v>2123</v>
      </c>
      <c r="E16" s="114">
        <v>2168</v>
      </c>
      <c r="F16" s="114">
        <v>2280</v>
      </c>
      <c r="G16" s="114">
        <v>2367</v>
      </c>
      <c r="H16" s="140">
        <v>2391</v>
      </c>
      <c r="I16" s="115">
        <v>-268</v>
      </c>
      <c r="J16" s="116">
        <v>-11.208699289000418</v>
      </c>
      <c r="K16" s="110"/>
      <c r="L16" s="110"/>
      <c r="M16" s="110"/>
      <c r="N16" s="110"/>
      <c r="O16" s="110"/>
    </row>
    <row r="17" spans="1:15" s="110" customFormat="1" ht="24.95" customHeight="1" x14ac:dyDescent="0.2">
      <c r="A17" s="193" t="s">
        <v>142</v>
      </c>
      <c r="B17" s="199" t="s">
        <v>220</v>
      </c>
      <c r="C17" s="113">
        <v>1.1389251393996915</v>
      </c>
      <c r="D17" s="115">
        <v>192</v>
      </c>
      <c r="E17" s="114">
        <v>196</v>
      </c>
      <c r="F17" s="114">
        <v>203</v>
      </c>
      <c r="G17" s="114">
        <v>217</v>
      </c>
      <c r="H17" s="140">
        <v>214</v>
      </c>
      <c r="I17" s="115">
        <v>-22</v>
      </c>
      <c r="J17" s="116">
        <v>-10.280373831775702</v>
      </c>
    </row>
    <row r="18" spans="1:15" s="287" customFormat="1" ht="24.95" customHeight="1" x14ac:dyDescent="0.2">
      <c r="A18" s="201" t="s">
        <v>144</v>
      </c>
      <c r="B18" s="202" t="s">
        <v>145</v>
      </c>
      <c r="C18" s="113">
        <v>5.2319373591173326</v>
      </c>
      <c r="D18" s="115">
        <v>882</v>
      </c>
      <c r="E18" s="114">
        <v>853</v>
      </c>
      <c r="F18" s="114">
        <v>872</v>
      </c>
      <c r="G18" s="114">
        <v>857</v>
      </c>
      <c r="H18" s="140">
        <v>856</v>
      </c>
      <c r="I18" s="115">
        <v>26</v>
      </c>
      <c r="J18" s="116">
        <v>3.0373831775700935</v>
      </c>
      <c r="K18" s="110"/>
      <c r="L18" s="110"/>
      <c r="M18" s="110"/>
      <c r="N18" s="110"/>
      <c r="O18" s="110"/>
    </row>
    <row r="19" spans="1:15" s="110" customFormat="1" ht="24.95" customHeight="1" x14ac:dyDescent="0.2">
      <c r="A19" s="193" t="s">
        <v>146</v>
      </c>
      <c r="B19" s="199" t="s">
        <v>147</v>
      </c>
      <c r="C19" s="113">
        <v>16.300866057658084</v>
      </c>
      <c r="D19" s="115">
        <v>2748</v>
      </c>
      <c r="E19" s="114">
        <v>2742</v>
      </c>
      <c r="F19" s="114">
        <v>2745</v>
      </c>
      <c r="G19" s="114">
        <v>2771</v>
      </c>
      <c r="H19" s="140">
        <v>2680</v>
      </c>
      <c r="I19" s="115">
        <v>68</v>
      </c>
      <c r="J19" s="116">
        <v>2.5373134328358211</v>
      </c>
    </row>
    <row r="20" spans="1:15" s="287" customFormat="1" ht="24.95" customHeight="1" x14ac:dyDescent="0.2">
      <c r="A20" s="193" t="s">
        <v>148</v>
      </c>
      <c r="B20" s="199" t="s">
        <v>149</v>
      </c>
      <c r="C20" s="113">
        <v>4.1048760232530546</v>
      </c>
      <c r="D20" s="115">
        <v>692</v>
      </c>
      <c r="E20" s="114">
        <v>721</v>
      </c>
      <c r="F20" s="114">
        <v>724</v>
      </c>
      <c r="G20" s="114">
        <v>716</v>
      </c>
      <c r="H20" s="140">
        <v>716</v>
      </c>
      <c r="I20" s="115">
        <v>-24</v>
      </c>
      <c r="J20" s="116">
        <v>-3.3519553072625698</v>
      </c>
      <c r="K20" s="110"/>
      <c r="L20" s="110"/>
      <c r="M20" s="110"/>
      <c r="N20" s="110"/>
      <c r="O20" s="110"/>
    </row>
    <row r="21" spans="1:15" s="110" customFormat="1" ht="24.95" customHeight="1" x14ac:dyDescent="0.2">
      <c r="A21" s="201" t="s">
        <v>150</v>
      </c>
      <c r="B21" s="202" t="s">
        <v>151</v>
      </c>
      <c r="C21" s="113">
        <v>7.7707913156958117</v>
      </c>
      <c r="D21" s="115">
        <v>1310</v>
      </c>
      <c r="E21" s="114">
        <v>1432</v>
      </c>
      <c r="F21" s="114">
        <v>1477</v>
      </c>
      <c r="G21" s="114">
        <v>1482</v>
      </c>
      <c r="H21" s="140">
        <v>1399</v>
      </c>
      <c r="I21" s="115">
        <v>-89</v>
      </c>
      <c r="J21" s="116">
        <v>-6.3616869192280197</v>
      </c>
    </row>
    <row r="22" spans="1:15" s="110" customFormat="1" ht="24.95" customHeight="1" x14ac:dyDescent="0.2">
      <c r="A22" s="201" t="s">
        <v>152</v>
      </c>
      <c r="B22" s="199" t="s">
        <v>153</v>
      </c>
      <c r="C22" s="113">
        <v>2.1710760469806618</v>
      </c>
      <c r="D22" s="115">
        <v>366</v>
      </c>
      <c r="E22" s="114">
        <v>355</v>
      </c>
      <c r="F22" s="114">
        <v>370</v>
      </c>
      <c r="G22" s="114">
        <v>372</v>
      </c>
      <c r="H22" s="140">
        <v>376</v>
      </c>
      <c r="I22" s="115">
        <v>-10</v>
      </c>
      <c r="J22" s="116">
        <v>-2.6595744680851063</v>
      </c>
    </row>
    <row r="23" spans="1:15" s="110" customFormat="1" ht="24.95" customHeight="1" x14ac:dyDescent="0.2">
      <c r="A23" s="193" t="s">
        <v>154</v>
      </c>
      <c r="B23" s="199" t="s">
        <v>155</v>
      </c>
      <c r="C23" s="113">
        <v>1.0618104164195041</v>
      </c>
      <c r="D23" s="115">
        <v>179</v>
      </c>
      <c r="E23" s="114">
        <v>179</v>
      </c>
      <c r="F23" s="114">
        <v>181</v>
      </c>
      <c r="G23" s="114">
        <v>171</v>
      </c>
      <c r="H23" s="140">
        <v>173</v>
      </c>
      <c r="I23" s="115">
        <v>6</v>
      </c>
      <c r="J23" s="116">
        <v>3.4682080924855492</v>
      </c>
    </row>
    <row r="24" spans="1:15" s="110" customFormat="1" ht="24.95" customHeight="1" x14ac:dyDescent="0.2">
      <c r="A24" s="193" t="s">
        <v>156</v>
      </c>
      <c r="B24" s="199" t="s">
        <v>221</v>
      </c>
      <c r="C24" s="113">
        <v>7.4030134060979949</v>
      </c>
      <c r="D24" s="115">
        <v>1248</v>
      </c>
      <c r="E24" s="114">
        <v>1254</v>
      </c>
      <c r="F24" s="114">
        <v>1259</v>
      </c>
      <c r="G24" s="114">
        <v>1241</v>
      </c>
      <c r="H24" s="140">
        <v>1233</v>
      </c>
      <c r="I24" s="115">
        <v>15</v>
      </c>
      <c r="J24" s="116">
        <v>1.2165450121654502</v>
      </c>
    </row>
    <row r="25" spans="1:15" s="110" customFormat="1" ht="24.95" customHeight="1" x14ac:dyDescent="0.2">
      <c r="A25" s="193" t="s">
        <v>222</v>
      </c>
      <c r="B25" s="204" t="s">
        <v>159</v>
      </c>
      <c r="C25" s="113">
        <v>10.748606003084589</v>
      </c>
      <c r="D25" s="115">
        <v>1812</v>
      </c>
      <c r="E25" s="114">
        <v>1870</v>
      </c>
      <c r="F25" s="114">
        <v>1841</v>
      </c>
      <c r="G25" s="114">
        <v>1818</v>
      </c>
      <c r="H25" s="140">
        <v>1766</v>
      </c>
      <c r="I25" s="115">
        <v>46</v>
      </c>
      <c r="J25" s="116">
        <v>2.6047565118912797</v>
      </c>
    </row>
    <row r="26" spans="1:15" s="110" customFormat="1" ht="24.95" customHeight="1" x14ac:dyDescent="0.2">
      <c r="A26" s="201">
        <v>782.78300000000002</v>
      </c>
      <c r="B26" s="203" t="s">
        <v>160</v>
      </c>
      <c r="C26" s="113">
        <v>0.36777790959781709</v>
      </c>
      <c r="D26" s="115">
        <v>62</v>
      </c>
      <c r="E26" s="114">
        <v>74</v>
      </c>
      <c r="F26" s="114">
        <v>81</v>
      </c>
      <c r="G26" s="114">
        <v>76</v>
      </c>
      <c r="H26" s="140">
        <v>64</v>
      </c>
      <c r="I26" s="115">
        <v>-2</v>
      </c>
      <c r="J26" s="116">
        <v>-3.125</v>
      </c>
    </row>
    <row r="27" spans="1:15" s="110" customFormat="1" ht="24.95" customHeight="1" x14ac:dyDescent="0.2">
      <c r="A27" s="193" t="s">
        <v>161</v>
      </c>
      <c r="B27" s="199" t="s">
        <v>162</v>
      </c>
      <c r="C27" s="113">
        <v>1.6846601020287104</v>
      </c>
      <c r="D27" s="115">
        <v>284</v>
      </c>
      <c r="E27" s="114">
        <v>289</v>
      </c>
      <c r="F27" s="114">
        <v>303</v>
      </c>
      <c r="G27" s="114">
        <v>317</v>
      </c>
      <c r="H27" s="140">
        <v>297</v>
      </c>
      <c r="I27" s="115">
        <v>-13</v>
      </c>
      <c r="J27" s="116">
        <v>-4.3771043771043772</v>
      </c>
    </row>
    <row r="28" spans="1:15" s="110" customFormat="1" ht="24.95" customHeight="1" x14ac:dyDescent="0.2">
      <c r="A28" s="193" t="s">
        <v>163</v>
      </c>
      <c r="B28" s="199" t="s">
        <v>164</v>
      </c>
      <c r="C28" s="113">
        <v>1.6312729861193498</v>
      </c>
      <c r="D28" s="115">
        <v>275</v>
      </c>
      <c r="E28" s="114">
        <v>293</v>
      </c>
      <c r="F28" s="114">
        <v>305</v>
      </c>
      <c r="G28" s="114">
        <v>302</v>
      </c>
      <c r="H28" s="140">
        <v>296</v>
      </c>
      <c r="I28" s="115">
        <v>-21</v>
      </c>
      <c r="J28" s="116">
        <v>-7.0945945945945947</v>
      </c>
    </row>
    <row r="29" spans="1:15" s="110" customFormat="1" ht="24.95" customHeight="1" x14ac:dyDescent="0.2">
      <c r="A29" s="193">
        <v>86</v>
      </c>
      <c r="B29" s="199" t="s">
        <v>165</v>
      </c>
      <c r="C29" s="113">
        <v>4.2472416656780165</v>
      </c>
      <c r="D29" s="115">
        <v>716</v>
      </c>
      <c r="E29" s="114">
        <v>714</v>
      </c>
      <c r="F29" s="114">
        <v>715</v>
      </c>
      <c r="G29" s="114">
        <v>720</v>
      </c>
      <c r="H29" s="140">
        <v>737</v>
      </c>
      <c r="I29" s="115">
        <v>-21</v>
      </c>
      <c r="J29" s="116">
        <v>-2.8493894165535956</v>
      </c>
    </row>
    <row r="30" spans="1:15" s="110" customFormat="1" ht="24.95" customHeight="1" x14ac:dyDescent="0.2">
      <c r="A30" s="193">
        <v>87.88</v>
      </c>
      <c r="B30" s="204" t="s">
        <v>166</v>
      </c>
      <c r="C30" s="113">
        <v>5.2615968679558662</v>
      </c>
      <c r="D30" s="115">
        <v>887</v>
      </c>
      <c r="E30" s="114">
        <v>889</v>
      </c>
      <c r="F30" s="114">
        <v>893</v>
      </c>
      <c r="G30" s="114">
        <v>887</v>
      </c>
      <c r="H30" s="140">
        <v>883</v>
      </c>
      <c r="I30" s="115">
        <v>4</v>
      </c>
      <c r="J30" s="116">
        <v>0.45300113250283125</v>
      </c>
    </row>
    <row r="31" spans="1:15" s="110" customFormat="1" ht="24.95" customHeight="1" x14ac:dyDescent="0.2">
      <c r="A31" s="193" t="s">
        <v>167</v>
      </c>
      <c r="B31" s="199" t="s">
        <v>168</v>
      </c>
      <c r="C31" s="113">
        <v>10.392691897022186</v>
      </c>
      <c r="D31" s="115">
        <v>1752</v>
      </c>
      <c r="E31" s="114">
        <v>1847</v>
      </c>
      <c r="F31" s="114">
        <v>1838</v>
      </c>
      <c r="G31" s="114">
        <v>1837</v>
      </c>
      <c r="H31" s="140">
        <v>1807</v>
      </c>
      <c r="I31" s="115">
        <v>-55</v>
      </c>
      <c r="J31" s="116">
        <v>-3.0437188710570005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1.1389251393996915</v>
      </c>
      <c r="D34" s="115">
        <v>192</v>
      </c>
      <c r="E34" s="114">
        <v>196</v>
      </c>
      <c r="F34" s="114">
        <v>203</v>
      </c>
      <c r="G34" s="114">
        <v>183</v>
      </c>
      <c r="H34" s="140">
        <v>174</v>
      </c>
      <c r="I34" s="115">
        <v>18</v>
      </c>
      <c r="J34" s="116">
        <v>10.344827586206897</v>
      </c>
    </row>
    <row r="35" spans="1:10" s="110" customFormat="1" ht="24.95" customHeight="1" x14ac:dyDescent="0.2">
      <c r="A35" s="292" t="s">
        <v>171</v>
      </c>
      <c r="B35" s="293" t="s">
        <v>172</v>
      </c>
      <c r="C35" s="113">
        <v>25.708862261240952</v>
      </c>
      <c r="D35" s="115">
        <v>4334</v>
      </c>
      <c r="E35" s="114">
        <v>4394</v>
      </c>
      <c r="F35" s="114">
        <v>4561</v>
      </c>
      <c r="G35" s="114">
        <v>4652</v>
      </c>
      <c r="H35" s="140">
        <v>4672</v>
      </c>
      <c r="I35" s="115">
        <v>-338</v>
      </c>
      <c r="J35" s="116">
        <v>-7.2345890410958908</v>
      </c>
    </row>
    <row r="36" spans="1:10" s="110" customFormat="1" ht="24.95" customHeight="1" x14ac:dyDescent="0.2">
      <c r="A36" s="294" t="s">
        <v>173</v>
      </c>
      <c r="B36" s="295" t="s">
        <v>174</v>
      </c>
      <c r="C36" s="125">
        <v>73.146280697591649</v>
      </c>
      <c r="D36" s="143">
        <v>12331</v>
      </c>
      <c r="E36" s="144">
        <v>12659</v>
      </c>
      <c r="F36" s="144">
        <v>12732</v>
      </c>
      <c r="G36" s="144">
        <v>12710</v>
      </c>
      <c r="H36" s="145">
        <v>12427</v>
      </c>
      <c r="I36" s="143">
        <v>-96</v>
      </c>
      <c r="J36" s="146">
        <v>-0.77251146696708783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16858</v>
      </c>
      <c r="F11" s="264">
        <v>17250</v>
      </c>
      <c r="G11" s="264">
        <v>17497</v>
      </c>
      <c r="H11" s="264">
        <v>17546</v>
      </c>
      <c r="I11" s="265">
        <v>17274</v>
      </c>
      <c r="J11" s="263">
        <v>-416</v>
      </c>
      <c r="K11" s="266">
        <v>-2.4082436031029291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44.619765096689996</v>
      </c>
      <c r="E13" s="115">
        <v>7522</v>
      </c>
      <c r="F13" s="114">
        <v>7684</v>
      </c>
      <c r="G13" s="114">
        <v>7843</v>
      </c>
      <c r="H13" s="114">
        <v>7797</v>
      </c>
      <c r="I13" s="140">
        <v>7677</v>
      </c>
      <c r="J13" s="115">
        <v>-155</v>
      </c>
      <c r="K13" s="116">
        <v>-2.01901784551257</v>
      </c>
    </row>
    <row r="14" spans="1:15" ht="15.95" customHeight="1" x14ac:dyDescent="0.2">
      <c r="A14" s="306" t="s">
        <v>230</v>
      </c>
      <c r="B14" s="307"/>
      <c r="C14" s="308"/>
      <c r="D14" s="113">
        <v>45.029066318661762</v>
      </c>
      <c r="E14" s="115">
        <v>7591</v>
      </c>
      <c r="F14" s="114">
        <v>7745</v>
      </c>
      <c r="G14" s="114">
        <v>7811</v>
      </c>
      <c r="H14" s="114">
        <v>7893</v>
      </c>
      <c r="I14" s="140">
        <v>7804</v>
      </c>
      <c r="J14" s="115">
        <v>-213</v>
      </c>
      <c r="K14" s="116">
        <v>-2.7293695540748333</v>
      </c>
    </row>
    <row r="15" spans="1:15" ht="15.95" customHeight="1" x14ac:dyDescent="0.2">
      <c r="A15" s="306" t="s">
        <v>231</v>
      </c>
      <c r="B15" s="307"/>
      <c r="C15" s="308"/>
      <c r="D15" s="113">
        <v>4.8819551548226361</v>
      </c>
      <c r="E15" s="115">
        <v>823</v>
      </c>
      <c r="F15" s="114">
        <v>867</v>
      </c>
      <c r="G15" s="114">
        <v>880</v>
      </c>
      <c r="H15" s="114">
        <v>867</v>
      </c>
      <c r="I15" s="140">
        <v>840</v>
      </c>
      <c r="J15" s="115">
        <v>-17</v>
      </c>
      <c r="K15" s="116">
        <v>-2.0238095238095237</v>
      </c>
    </row>
    <row r="16" spans="1:15" ht="15.95" customHeight="1" x14ac:dyDescent="0.2">
      <c r="A16" s="306" t="s">
        <v>232</v>
      </c>
      <c r="B16" s="307"/>
      <c r="C16" s="308"/>
      <c r="D16" s="113">
        <v>2.0227785027879936</v>
      </c>
      <c r="E16" s="115">
        <v>341</v>
      </c>
      <c r="F16" s="114">
        <v>341</v>
      </c>
      <c r="G16" s="114">
        <v>343</v>
      </c>
      <c r="H16" s="114">
        <v>362</v>
      </c>
      <c r="I16" s="140">
        <v>342</v>
      </c>
      <c r="J16" s="115">
        <v>-1</v>
      </c>
      <c r="K16" s="116">
        <v>-0.29239766081871343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1.0380828093486771</v>
      </c>
      <c r="E18" s="115">
        <v>175</v>
      </c>
      <c r="F18" s="114">
        <v>171</v>
      </c>
      <c r="G18" s="114">
        <v>166</v>
      </c>
      <c r="H18" s="114">
        <v>156</v>
      </c>
      <c r="I18" s="140">
        <v>144</v>
      </c>
      <c r="J18" s="115">
        <v>31</v>
      </c>
      <c r="K18" s="116">
        <v>21.527777777777779</v>
      </c>
    </row>
    <row r="19" spans="1:11" ht="14.1" customHeight="1" x14ac:dyDescent="0.2">
      <c r="A19" s="306" t="s">
        <v>235</v>
      </c>
      <c r="B19" s="307" t="s">
        <v>236</v>
      </c>
      <c r="C19" s="308"/>
      <c r="D19" s="113">
        <v>0.6881006050539803</v>
      </c>
      <c r="E19" s="115">
        <v>116</v>
      </c>
      <c r="F19" s="114">
        <v>113</v>
      </c>
      <c r="G19" s="114">
        <v>110</v>
      </c>
      <c r="H19" s="114">
        <v>104</v>
      </c>
      <c r="I19" s="140">
        <v>98</v>
      </c>
      <c r="J19" s="115">
        <v>18</v>
      </c>
      <c r="K19" s="116">
        <v>18.367346938775512</v>
      </c>
    </row>
    <row r="20" spans="1:11" ht="14.1" customHeight="1" x14ac:dyDescent="0.2">
      <c r="A20" s="306">
        <v>12</v>
      </c>
      <c r="B20" s="307" t="s">
        <v>237</v>
      </c>
      <c r="C20" s="308"/>
      <c r="D20" s="113">
        <v>1.2694269782892396</v>
      </c>
      <c r="E20" s="115">
        <v>214</v>
      </c>
      <c r="F20" s="114">
        <v>203</v>
      </c>
      <c r="G20" s="114">
        <v>213</v>
      </c>
      <c r="H20" s="114">
        <v>218</v>
      </c>
      <c r="I20" s="140">
        <v>202</v>
      </c>
      <c r="J20" s="115">
        <v>12</v>
      </c>
      <c r="K20" s="116">
        <v>5.9405940594059405</v>
      </c>
    </row>
    <row r="21" spans="1:11" ht="14.1" customHeight="1" x14ac:dyDescent="0.2">
      <c r="A21" s="306">
        <v>21</v>
      </c>
      <c r="B21" s="307" t="s">
        <v>238</v>
      </c>
      <c r="C21" s="308"/>
      <c r="D21" s="113">
        <v>0.11863803535413453</v>
      </c>
      <c r="E21" s="115">
        <v>20</v>
      </c>
      <c r="F21" s="114">
        <v>18</v>
      </c>
      <c r="G21" s="114">
        <v>19</v>
      </c>
      <c r="H21" s="114">
        <v>20</v>
      </c>
      <c r="I21" s="140">
        <v>20</v>
      </c>
      <c r="J21" s="115">
        <v>0</v>
      </c>
      <c r="K21" s="116">
        <v>0</v>
      </c>
    </row>
    <row r="22" spans="1:11" ht="14.1" customHeight="1" x14ac:dyDescent="0.2">
      <c r="A22" s="306">
        <v>22</v>
      </c>
      <c r="B22" s="307" t="s">
        <v>239</v>
      </c>
      <c r="C22" s="308"/>
      <c r="D22" s="113">
        <v>0.85419385454976871</v>
      </c>
      <c r="E22" s="115">
        <v>144</v>
      </c>
      <c r="F22" s="114">
        <v>147</v>
      </c>
      <c r="G22" s="114">
        <v>159</v>
      </c>
      <c r="H22" s="114">
        <v>173</v>
      </c>
      <c r="I22" s="140">
        <v>174</v>
      </c>
      <c r="J22" s="115">
        <v>-30</v>
      </c>
      <c r="K22" s="116">
        <v>-17.241379310344829</v>
      </c>
    </row>
    <row r="23" spans="1:11" ht="14.1" customHeight="1" x14ac:dyDescent="0.2">
      <c r="A23" s="306">
        <v>23</v>
      </c>
      <c r="B23" s="307" t="s">
        <v>240</v>
      </c>
      <c r="C23" s="308"/>
      <c r="D23" s="113">
        <v>0.72962391742792743</v>
      </c>
      <c r="E23" s="115">
        <v>123</v>
      </c>
      <c r="F23" s="114">
        <v>122</v>
      </c>
      <c r="G23" s="114">
        <v>126</v>
      </c>
      <c r="H23" s="114">
        <v>127</v>
      </c>
      <c r="I23" s="140">
        <v>134</v>
      </c>
      <c r="J23" s="115">
        <v>-11</v>
      </c>
      <c r="K23" s="116">
        <v>-8.2089552238805972</v>
      </c>
    </row>
    <row r="24" spans="1:11" ht="14.1" customHeight="1" x14ac:dyDescent="0.2">
      <c r="A24" s="306">
        <v>24</v>
      </c>
      <c r="B24" s="307" t="s">
        <v>241</v>
      </c>
      <c r="C24" s="308"/>
      <c r="D24" s="113">
        <v>4.1819907462332422</v>
      </c>
      <c r="E24" s="115">
        <v>705</v>
      </c>
      <c r="F24" s="114">
        <v>714</v>
      </c>
      <c r="G24" s="114">
        <v>776</v>
      </c>
      <c r="H24" s="114">
        <v>822</v>
      </c>
      <c r="I24" s="140">
        <v>831</v>
      </c>
      <c r="J24" s="115">
        <v>-126</v>
      </c>
      <c r="K24" s="116">
        <v>-15.16245487364621</v>
      </c>
    </row>
    <row r="25" spans="1:11" ht="14.1" customHeight="1" x14ac:dyDescent="0.2">
      <c r="A25" s="306">
        <v>25</v>
      </c>
      <c r="B25" s="307" t="s">
        <v>242</v>
      </c>
      <c r="C25" s="308"/>
      <c r="D25" s="113">
        <v>2.7168110096096809</v>
      </c>
      <c r="E25" s="115">
        <v>458</v>
      </c>
      <c r="F25" s="114">
        <v>490</v>
      </c>
      <c r="G25" s="114">
        <v>518</v>
      </c>
      <c r="H25" s="114">
        <v>531</v>
      </c>
      <c r="I25" s="140">
        <v>531</v>
      </c>
      <c r="J25" s="115">
        <v>-73</v>
      </c>
      <c r="K25" s="116">
        <v>-13.747645951035782</v>
      </c>
    </row>
    <row r="26" spans="1:11" ht="14.1" customHeight="1" x14ac:dyDescent="0.2">
      <c r="A26" s="306">
        <v>26</v>
      </c>
      <c r="B26" s="307" t="s">
        <v>243</v>
      </c>
      <c r="C26" s="308"/>
      <c r="D26" s="113">
        <v>1.7439791197057777</v>
      </c>
      <c r="E26" s="115">
        <v>294</v>
      </c>
      <c r="F26" s="114">
        <v>283</v>
      </c>
      <c r="G26" s="114">
        <v>288</v>
      </c>
      <c r="H26" s="114">
        <v>286</v>
      </c>
      <c r="I26" s="140">
        <v>284</v>
      </c>
      <c r="J26" s="115">
        <v>10</v>
      </c>
      <c r="K26" s="116">
        <v>3.5211267605633805</v>
      </c>
    </row>
    <row r="27" spans="1:11" ht="14.1" customHeight="1" x14ac:dyDescent="0.2">
      <c r="A27" s="306">
        <v>27</v>
      </c>
      <c r="B27" s="307" t="s">
        <v>244</v>
      </c>
      <c r="C27" s="308"/>
      <c r="D27" s="113">
        <v>0.71182821212480718</v>
      </c>
      <c r="E27" s="115">
        <v>120</v>
      </c>
      <c r="F27" s="114">
        <v>125</v>
      </c>
      <c r="G27" s="114">
        <v>133</v>
      </c>
      <c r="H27" s="114">
        <v>140</v>
      </c>
      <c r="I27" s="140">
        <v>143</v>
      </c>
      <c r="J27" s="115">
        <v>-23</v>
      </c>
      <c r="K27" s="116">
        <v>-16.083916083916083</v>
      </c>
    </row>
    <row r="28" spans="1:11" ht="14.1" customHeight="1" x14ac:dyDescent="0.2">
      <c r="A28" s="306">
        <v>28</v>
      </c>
      <c r="B28" s="307" t="s">
        <v>245</v>
      </c>
      <c r="C28" s="308"/>
      <c r="D28" s="113">
        <v>0.35591410606240359</v>
      </c>
      <c r="E28" s="115">
        <v>60</v>
      </c>
      <c r="F28" s="114">
        <v>61</v>
      </c>
      <c r="G28" s="114">
        <v>67</v>
      </c>
      <c r="H28" s="114">
        <v>76</v>
      </c>
      <c r="I28" s="140">
        <v>69</v>
      </c>
      <c r="J28" s="115">
        <v>-9</v>
      </c>
      <c r="K28" s="116">
        <v>-13.043478260869565</v>
      </c>
    </row>
    <row r="29" spans="1:11" ht="14.1" customHeight="1" x14ac:dyDescent="0.2">
      <c r="A29" s="306">
        <v>29</v>
      </c>
      <c r="B29" s="307" t="s">
        <v>246</v>
      </c>
      <c r="C29" s="308"/>
      <c r="D29" s="113">
        <v>3.0252699015304305</v>
      </c>
      <c r="E29" s="115">
        <v>510</v>
      </c>
      <c r="F29" s="114">
        <v>535</v>
      </c>
      <c r="G29" s="114">
        <v>523</v>
      </c>
      <c r="H29" s="114">
        <v>528</v>
      </c>
      <c r="I29" s="140">
        <v>530</v>
      </c>
      <c r="J29" s="115">
        <v>-20</v>
      </c>
      <c r="K29" s="116">
        <v>-3.7735849056603774</v>
      </c>
    </row>
    <row r="30" spans="1:11" ht="14.1" customHeight="1" x14ac:dyDescent="0.2">
      <c r="A30" s="306" t="s">
        <v>247</v>
      </c>
      <c r="B30" s="307" t="s">
        <v>248</v>
      </c>
      <c r="C30" s="308"/>
      <c r="D30" s="113">
        <v>0.63471348914461978</v>
      </c>
      <c r="E30" s="115">
        <v>107</v>
      </c>
      <c r="F30" s="114">
        <v>109</v>
      </c>
      <c r="G30" s="114">
        <v>98</v>
      </c>
      <c r="H30" s="114">
        <v>105</v>
      </c>
      <c r="I30" s="140">
        <v>102</v>
      </c>
      <c r="J30" s="115">
        <v>5</v>
      </c>
      <c r="K30" s="116">
        <v>4.9019607843137258</v>
      </c>
    </row>
    <row r="31" spans="1:11" ht="14.1" customHeight="1" x14ac:dyDescent="0.2">
      <c r="A31" s="306" t="s">
        <v>249</v>
      </c>
      <c r="B31" s="307" t="s">
        <v>250</v>
      </c>
      <c r="C31" s="308"/>
      <c r="D31" s="113">
        <v>2.3727607070826906</v>
      </c>
      <c r="E31" s="115">
        <v>400</v>
      </c>
      <c r="F31" s="114">
        <v>423</v>
      </c>
      <c r="G31" s="114">
        <v>421</v>
      </c>
      <c r="H31" s="114">
        <v>420</v>
      </c>
      <c r="I31" s="140">
        <v>425</v>
      </c>
      <c r="J31" s="115">
        <v>-25</v>
      </c>
      <c r="K31" s="116">
        <v>-5.882352941176471</v>
      </c>
    </row>
    <row r="32" spans="1:11" ht="14.1" customHeight="1" x14ac:dyDescent="0.2">
      <c r="A32" s="306">
        <v>31</v>
      </c>
      <c r="B32" s="307" t="s">
        <v>251</v>
      </c>
      <c r="C32" s="308"/>
      <c r="D32" s="113">
        <v>0.14829754419266816</v>
      </c>
      <c r="E32" s="115">
        <v>25</v>
      </c>
      <c r="F32" s="114">
        <v>24</v>
      </c>
      <c r="G32" s="114">
        <v>23</v>
      </c>
      <c r="H32" s="114">
        <v>26</v>
      </c>
      <c r="I32" s="140">
        <v>26</v>
      </c>
      <c r="J32" s="115">
        <v>-1</v>
      </c>
      <c r="K32" s="116">
        <v>-3.8461538461538463</v>
      </c>
    </row>
    <row r="33" spans="1:11" ht="14.1" customHeight="1" x14ac:dyDescent="0.2">
      <c r="A33" s="306">
        <v>32</v>
      </c>
      <c r="B33" s="307" t="s">
        <v>252</v>
      </c>
      <c r="C33" s="308"/>
      <c r="D33" s="113">
        <v>0.76521532803416781</v>
      </c>
      <c r="E33" s="115">
        <v>129</v>
      </c>
      <c r="F33" s="114">
        <v>127</v>
      </c>
      <c r="G33" s="114">
        <v>143</v>
      </c>
      <c r="H33" s="114">
        <v>138</v>
      </c>
      <c r="I33" s="140">
        <v>141</v>
      </c>
      <c r="J33" s="115">
        <v>-12</v>
      </c>
      <c r="K33" s="116">
        <v>-8.5106382978723403</v>
      </c>
    </row>
    <row r="34" spans="1:11" ht="14.1" customHeight="1" x14ac:dyDescent="0.2">
      <c r="A34" s="306">
        <v>33</v>
      </c>
      <c r="B34" s="307" t="s">
        <v>253</v>
      </c>
      <c r="C34" s="308"/>
      <c r="D34" s="113">
        <v>0.61691778384149953</v>
      </c>
      <c r="E34" s="115">
        <v>104</v>
      </c>
      <c r="F34" s="114">
        <v>99</v>
      </c>
      <c r="G34" s="114">
        <v>102</v>
      </c>
      <c r="H34" s="114">
        <v>110</v>
      </c>
      <c r="I34" s="140">
        <v>108</v>
      </c>
      <c r="J34" s="115">
        <v>-4</v>
      </c>
      <c r="K34" s="116">
        <v>-3.7037037037037037</v>
      </c>
    </row>
    <row r="35" spans="1:11" ht="14.1" customHeight="1" x14ac:dyDescent="0.2">
      <c r="A35" s="306">
        <v>34</v>
      </c>
      <c r="B35" s="307" t="s">
        <v>254</v>
      </c>
      <c r="C35" s="308"/>
      <c r="D35" s="113">
        <v>4.5201091469925254</v>
      </c>
      <c r="E35" s="115">
        <v>762</v>
      </c>
      <c r="F35" s="114">
        <v>753</v>
      </c>
      <c r="G35" s="114">
        <v>763</v>
      </c>
      <c r="H35" s="114">
        <v>741</v>
      </c>
      <c r="I35" s="140">
        <v>730</v>
      </c>
      <c r="J35" s="115">
        <v>32</v>
      </c>
      <c r="K35" s="116">
        <v>4.3835616438356162</v>
      </c>
    </row>
    <row r="36" spans="1:11" ht="14.1" customHeight="1" x14ac:dyDescent="0.2">
      <c r="A36" s="306">
        <v>41</v>
      </c>
      <c r="B36" s="307" t="s">
        <v>255</v>
      </c>
      <c r="C36" s="308"/>
      <c r="D36" s="113">
        <v>0.12456993712184126</v>
      </c>
      <c r="E36" s="115">
        <v>21</v>
      </c>
      <c r="F36" s="114">
        <v>23</v>
      </c>
      <c r="G36" s="114">
        <v>25</v>
      </c>
      <c r="H36" s="114">
        <v>24</v>
      </c>
      <c r="I36" s="140">
        <v>25</v>
      </c>
      <c r="J36" s="115">
        <v>-4</v>
      </c>
      <c r="K36" s="116">
        <v>-16</v>
      </c>
    </row>
    <row r="37" spans="1:11" ht="14.1" customHeight="1" x14ac:dyDescent="0.2">
      <c r="A37" s="306">
        <v>42</v>
      </c>
      <c r="B37" s="307" t="s">
        <v>256</v>
      </c>
      <c r="C37" s="308"/>
      <c r="D37" s="113">
        <v>3.559141060624036E-2</v>
      </c>
      <c r="E37" s="115">
        <v>6</v>
      </c>
      <c r="F37" s="114" t="s">
        <v>513</v>
      </c>
      <c r="G37" s="114">
        <v>6</v>
      </c>
      <c r="H37" s="114">
        <v>6</v>
      </c>
      <c r="I37" s="140">
        <v>7</v>
      </c>
      <c r="J37" s="115">
        <v>-1</v>
      </c>
      <c r="K37" s="116">
        <v>-14.285714285714286</v>
      </c>
    </row>
    <row r="38" spans="1:11" ht="14.1" customHeight="1" x14ac:dyDescent="0.2">
      <c r="A38" s="306">
        <v>43</v>
      </c>
      <c r="B38" s="307" t="s">
        <v>257</v>
      </c>
      <c r="C38" s="308"/>
      <c r="D38" s="113">
        <v>0.43896073081029779</v>
      </c>
      <c r="E38" s="115">
        <v>74</v>
      </c>
      <c r="F38" s="114">
        <v>69</v>
      </c>
      <c r="G38" s="114">
        <v>67</v>
      </c>
      <c r="H38" s="114">
        <v>65</v>
      </c>
      <c r="I38" s="140">
        <v>63</v>
      </c>
      <c r="J38" s="115">
        <v>11</v>
      </c>
      <c r="K38" s="116">
        <v>17.460317460317459</v>
      </c>
    </row>
    <row r="39" spans="1:11" ht="14.1" customHeight="1" x14ac:dyDescent="0.2">
      <c r="A39" s="306">
        <v>51</v>
      </c>
      <c r="B39" s="307" t="s">
        <v>258</v>
      </c>
      <c r="C39" s="308"/>
      <c r="D39" s="113">
        <v>7.8182465298374657</v>
      </c>
      <c r="E39" s="115">
        <v>1318</v>
      </c>
      <c r="F39" s="114">
        <v>1308</v>
      </c>
      <c r="G39" s="114">
        <v>1332</v>
      </c>
      <c r="H39" s="114">
        <v>1319</v>
      </c>
      <c r="I39" s="140">
        <v>1298</v>
      </c>
      <c r="J39" s="115">
        <v>20</v>
      </c>
      <c r="K39" s="116">
        <v>1.5408320493066257</v>
      </c>
    </row>
    <row r="40" spans="1:11" ht="14.1" customHeight="1" x14ac:dyDescent="0.2">
      <c r="A40" s="306" t="s">
        <v>259</v>
      </c>
      <c r="B40" s="307" t="s">
        <v>260</v>
      </c>
      <c r="C40" s="308"/>
      <c r="D40" s="113">
        <v>7.6758808874125046</v>
      </c>
      <c r="E40" s="115">
        <v>1294</v>
      </c>
      <c r="F40" s="114">
        <v>1283</v>
      </c>
      <c r="G40" s="114">
        <v>1308</v>
      </c>
      <c r="H40" s="114">
        <v>1297</v>
      </c>
      <c r="I40" s="140">
        <v>1277</v>
      </c>
      <c r="J40" s="115">
        <v>17</v>
      </c>
      <c r="K40" s="116">
        <v>1.3312451057165231</v>
      </c>
    </row>
    <row r="41" spans="1:11" ht="14.1" customHeight="1" x14ac:dyDescent="0.2">
      <c r="A41" s="306"/>
      <c r="B41" s="307" t="s">
        <v>261</v>
      </c>
      <c r="C41" s="308"/>
      <c r="D41" s="113">
        <v>3.8853956578479059</v>
      </c>
      <c r="E41" s="115">
        <v>655</v>
      </c>
      <c r="F41" s="114">
        <v>649</v>
      </c>
      <c r="G41" s="114">
        <v>654</v>
      </c>
      <c r="H41" s="114">
        <v>654</v>
      </c>
      <c r="I41" s="140">
        <v>649</v>
      </c>
      <c r="J41" s="115">
        <v>6</v>
      </c>
      <c r="K41" s="116">
        <v>0.92449922958397535</v>
      </c>
    </row>
    <row r="42" spans="1:11" ht="14.1" customHeight="1" x14ac:dyDescent="0.2">
      <c r="A42" s="306">
        <v>52</v>
      </c>
      <c r="B42" s="307" t="s">
        <v>262</v>
      </c>
      <c r="C42" s="308"/>
      <c r="D42" s="113">
        <v>4.692134298256021</v>
      </c>
      <c r="E42" s="115">
        <v>791</v>
      </c>
      <c r="F42" s="114">
        <v>803</v>
      </c>
      <c r="G42" s="114">
        <v>813</v>
      </c>
      <c r="H42" s="114">
        <v>799</v>
      </c>
      <c r="I42" s="140">
        <v>777</v>
      </c>
      <c r="J42" s="115">
        <v>14</v>
      </c>
      <c r="K42" s="116">
        <v>1.8018018018018018</v>
      </c>
    </row>
    <row r="43" spans="1:11" ht="14.1" customHeight="1" x14ac:dyDescent="0.2">
      <c r="A43" s="306" t="s">
        <v>263</v>
      </c>
      <c r="B43" s="307" t="s">
        <v>264</v>
      </c>
      <c r="C43" s="308"/>
      <c r="D43" s="113">
        <v>4.5794281646695927</v>
      </c>
      <c r="E43" s="115">
        <v>772</v>
      </c>
      <c r="F43" s="114">
        <v>787</v>
      </c>
      <c r="G43" s="114">
        <v>797</v>
      </c>
      <c r="H43" s="114">
        <v>786</v>
      </c>
      <c r="I43" s="140">
        <v>762</v>
      </c>
      <c r="J43" s="115">
        <v>10</v>
      </c>
      <c r="K43" s="116">
        <v>1.3123359580052494</v>
      </c>
    </row>
    <row r="44" spans="1:11" ht="14.1" customHeight="1" x14ac:dyDescent="0.2">
      <c r="A44" s="306">
        <v>53</v>
      </c>
      <c r="B44" s="307" t="s">
        <v>265</v>
      </c>
      <c r="C44" s="308"/>
      <c r="D44" s="113">
        <v>1.9515956815755131</v>
      </c>
      <c r="E44" s="115">
        <v>329</v>
      </c>
      <c r="F44" s="114">
        <v>331</v>
      </c>
      <c r="G44" s="114">
        <v>332</v>
      </c>
      <c r="H44" s="114">
        <v>321</v>
      </c>
      <c r="I44" s="140">
        <v>288</v>
      </c>
      <c r="J44" s="115">
        <v>41</v>
      </c>
      <c r="K44" s="116">
        <v>14.236111111111111</v>
      </c>
    </row>
    <row r="45" spans="1:11" ht="14.1" customHeight="1" x14ac:dyDescent="0.2">
      <c r="A45" s="306" t="s">
        <v>266</v>
      </c>
      <c r="B45" s="307" t="s">
        <v>267</v>
      </c>
      <c r="C45" s="308"/>
      <c r="D45" s="113">
        <v>1.9456637798078065</v>
      </c>
      <c r="E45" s="115">
        <v>328</v>
      </c>
      <c r="F45" s="114">
        <v>330</v>
      </c>
      <c r="G45" s="114">
        <v>330</v>
      </c>
      <c r="H45" s="114">
        <v>318</v>
      </c>
      <c r="I45" s="140">
        <v>286</v>
      </c>
      <c r="J45" s="115">
        <v>42</v>
      </c>
      <c r="K45" s="116">
        <v>14.685314685314685</v>
      </c>
    </row>
    <row r="46" spans="1:11" ht="14.1" customHeight="1" x14ac:dyDescent="0.2">
      <c r="A46" s="306">
        <v>54</v>
      </c>
      <c r="B46" s="307" t="s">
        <v>268</v>
      </c>
      <c r="C46" s="308"/>
      <c r="D46" s="113">
        <v>16.057658085182108</v>
      </c>
      <c r="E46" s="115">
        <v>2707</v>
      </c>
      <c r="F46" s="114">
        <v>2815</v>
      </c>
      <c r="G46" s="114">
        <v>2819</v>
      </c>
      <c r="H46" s="114">
        <v>2779</v>
      </c>
      <c r="I46" s="140">
        <v>2769</v>
      </c>
      <c r="J46" s="115">
        <v>-62</v>
      </c>
      <c r="K46" s="116">
        <v>-2.2390754785120981</v>
      </c>
    </row>
    <row r="47" spans="1:11" ht="14.1" customHeight="1" x14ac:dyDescent="0.2">
      <c r="A47" s="306">
        <v>61</v>
      </c>
      <c r="B47" s="307" t="s">
        <v>269</v>
      </c>
      <c r="C47" s="308"/>
      <c r="D47" s="113">
        <v>1.0143552022778504</v>
      </c>
      <c r="E47" s="115">
        <v>171</v>
      </c>
      <c r="F47" s="114">
        <v>173</v>
      </c>
      <c r="G47" s="114">
        <v>177</v>
      </c>
      <c r="H47" s="114">
        <v>180</v>
      </c>
      <c r="I47" s="140">
        <v>181</v>
      </c>
      <c r="J47" s="115">
        <v>-10</v>
      </c>
      <c r="K47" s="116">
        <v>-5.5248618784530388</v>
      </c>
    </row>
    <row r="48" spans="1:11" ht="14.1" customHeight="1" x14ac:dyDescent="0.2">
      <c r="A48" s="306">
        <v>62</v>
      </c>
      <c r="B48" s="307" t="s">
        <v>270</v>
      </c>
      <c r="C48" s="308"/>
      <c r="D48" s="113">
        <v>7.925020761656187</v>
      </c>
      <c r="E48" s="115">
        <v>1336</v>
      </c>
      <c r="F48" s="114">
        <v>1338</v>
      </c>
      <c r="G48" s="114">
        <v>1339</v>
      </c>
      <c r="H48" s="114">
        <v>1360</v>
      </c>
      <c r="I48" s="140">
        <v>1258</v>
      </c>
      <c r="J48" s="115">
        <v>78</v>
      </c>
      <c r="K48" s="116">
        <v>6.2003179650238476</v>
      </c>
    </row>
    <row r="49" spans="1:11" ht="14.1" customHeight="1" x14ac:dyDescent="0.2">
      <c r="A49" s="306">
        <v>63</v>
      </c>
      <c r="B49" s="307" t="s">
        <v>271</v>
      </c>
      <c r="C49" s="308"/>
      <c r="D49" s="113">
        <v>6.5250919444773992</v>
      </c>
      <c r="E49" s="115">
        <v>1100</v>
      </c>
      <c r="F49" s="114">
        <v>1226</v>
      </c>
      <c r="G49" s="114">
        <v>1266</v>
      </c>
      <c r="H49" s="114">
        <v>1258</v>
      </c>
      <c r="I49" s="140">
        <v>1199</v>
      </c>
      <c r="J49" s="115">
        <v>-99</v>
      </c>
      <c r="K49" s="116">
        <v>-8.2568807339449535</v>
      </c>
    </row>
    <row r="50" spans="1:11" ht="14.1" customHeight="1" x14ac:dyDescent="0.2">
      <c r="A50" s="306" t="s">
        <v>272</v>
      </c>
      <c r="B50" s="307" t="s">
        <v>273</v>
      </c>
      <c r="C50" s="308"/>
      <c r="D50" s="113">
        <v>0.3381184007592834</v>
      </c>
      <c r="E50" s="115">
        <v>57</v>
      </c>
      <c r="F50" s="114">
        <v>57</v>
      </c>
      <c r="G50" s="114">
        <v>60</v>
      </c>
      <c r="H50" s="114">
        <v>61</v>
      </c>
      <c r="I50" s="140">
        <v>60</v>
      </c>
      <c r="J50" s="115">
        <v>-3</v>
      </c>
      <c r="K50" s="116">
        <v>-5</v>
      </c>
    </row>
    <row r="51" spans="1:11" ht="14.1" customHeight="1" x14ac:dyDescent="0.2">
      <c r="A51" s="306" t="s">
        <v>274</v>
      </c>
      <c r="B51" s="307" t="s">
        <v>275</v>
      </c>
      <c r="C51" s="308"/>
      <c r="D51" s="113">
        <v>6.0090164906869141</v>
      </c>
      <c r="E51" s="115">
        <v>1013</v>
      </c>
      <c r="F51" s="114">
        <v>1141</v>
      </c>
      <c r="G51" s="114">
        <v>1179</v>
      </c>
      <c r="H51" s="114">
        <v>1166</v>
      </c>
      <c r="I51" s="140">
        <v>1100</v>
      </c>
      <c r="J51" s="115">
        <v>-87</v>
      </c>
      <c r="K51" s="116">
        <v>-7.9090909090909092</v>
      </c>
    </row>
    <row r="52" spans="1:11" ht="14.1" customHeight="1" x14ac:dyDescent="0.2">
      <c r="A52" s="306">
        <v>71</v>
      </c>
      <c r="B52" s="307" t="s">
        <v>276</v>
      </c>
      <c r="C52" s="308"/>
      <c r="D52" s="113">
        <v>13.625578360422351</v>
      </c>
      <c r="E52" s="115">
        <v>2297</v>
      </c>
      <c r="F52" s="114">
        <v>2328</v>
      </c>
      <c r="G52" s="114">
        <v>2323</v>
      </c>
      <c r="H52" s="114">
        <v>2357</v>
      </c>
      <c r="I52" s="140">
        <v>2367</v>
      </c>
      <c r="J52" s="115">
        <v>-70</v>
      </c>
      <c r="K52" s="116">
        <v>-2.957329953527672</v>
      </c>
    </row>
    <row r="53" spans="1:11" ht="14.1" customHeight="1" x14ac:dyDescent="0.2">
      <c r="A53" s="306" t="s">
        <v>277</v>
      </c>
      <c r="B53" s="307" t="s">
        <v>278</v>
      </c>
      <c r="C53" s="308"/>
      <c r="D53" s="113">
        <v>1.4295883260173212</v>
      </c>
      <c r="E53" s="115">
        <v>241</v>
      </c>
      <c r="F53" s="114">
        <v>248</v>
      </c>
      <c r="G53" s="114">
        <v>253</v>
      </c>
      <c r="H53" s="114">
        <v>255</v>
      </c>
      <c r="I53" s="140">
        <v>257</v>
      </c>
      <c r="J53" s="115">
        <v>-16</v>
      </c>
      <c r="K53" s="116">
        <v>-6.2256809338521402</v>
      </c>
    </row>
    <row r="54" spans="1:11" ht="14.1" customHeight="1" x14ac:dyDescent="0.2">
      <c r="A54" s="306" t="s">
        <v>279</v>
      </c>
      <c r="B54" s="307" t="s">
        <v>280</v>
      </c>
      <c r="C54" s="308"/>
      <c r="D54" s="113">
        <v>11.846007830110333</v>
      </c>
      <c r="E54" s="115">
        <v>1997</v>
      </c>
      <c r="F54" s="114">
        <v>2028</v>
      </c>
      <c r="G54" s="114">
        <v>2019</v>
      </c>
      <c r="H54" s="114">
        <v>2049</v>
      </c>
      <c r="I54" s="140">
        <v>2058</v>
      </c>
      <c r="J54" s="115">
        <v>-61</v>
      </c>
      <c r="K54" s="116">
        <v>-2.9640427599611274</v>
      </c>
    </row>
    <row r="55" spans="1:11" ht="14.1" customHeight="1" x14ac:dyDescent="0.2">
      <c r="A55" s="306">
        <v>72</v>
      </c>
      <c r="B55" s="307" t="s">
        <v>281</v>
      </c>
      <c r="C55" s="308"/>
      <c r="D55" s="113">
        <v>1.1567208447028117</v>
      </c>
      <c r="E55" s="115">
        <v>195</v>
      </c>
      <c r="F55" s="114">
        <v>201</v>
      </c>
      <c r="G55" s="114">
        <v>201</v>
      </c>
      <c r="H55" s="114">
        <v>200</v>
      </c>
      <c r="I55" s="140">
        <v>201</v>
      </c>
      <c r="J55" s="115">
        <v>-6</v>
      </c>
      <c r="K55" s="116">
        <v>-2.9850746268656718</v>
      </c>
    </row>
    <row r="56" spans="1:11" ht="14.1" customHeight="1" x14ac:dyDescent="0.2">
      <c r="A56" s="306" t="s">
        <v>282</v>
      </c>
      <c r="B56" s="307" t="s">
        <v>283</v>
      </c>
      <c r="C56" s="308"/>
      <c r="D56" s="113">
        <v>0.10084233005101435</v>
      </c>
      <c r="E56" s="115">
        <v>17</v>
      </c>
      <c r="F56" s="114">
        <v>15</v>
      </c>
      <c r="G56" s="114">
        <v>17</v>
      </c>
      <c r="H56" s="114">
        <v>16</v>
      </c>
      <c r="I56" s="140">
        <v>21</v>
      </c>
      <c r="J56" s="115">
        <v>-4</v>
      </c>
      <c r="K56" s="116">
        <v>-19.047619047619047</v>
      </c>
    </row>
    <row r="57" spans="1:11" ht="14.1" customHeight="1" x14ac:dyDescent="0.2">
      <c r="A57" s="306" t="s">
        <v>284</v>
      </c>
      <c r="B57" s="307" t="s">
        <v>285</v>
      </c>
      <c r="C57" s="308"/>
      <c r="D57" s="113">
        <v>0.87792146162059559</v>
      </c>
      <c r="E57" s="115">
        <v>148</v>
      </c>
      <c r="F57" s="114">
        <v>153</v>
      </c>
      <c r="G57" s="114">
        <v>152</v>
      </c>
      <c r="H57" s="114">
        <v>149</v>
      </c>
      <c r="I57" s="140">
        <v>149</v>
      </c>
      <c r="J57" s="115">
        <v>-1</v>
      </c>
      <c r="K57" s="116">
        <v>-0.67114093959731547</v>
      </c>
    </row>
    <row r="58" spans="1:11" ht="14.1" customHeight="1" x14ac:dyDescent="0.2">
      <c r="A58" s="306">
        <v>73</v>
      </c>
      <c r="B58" s="307" t="s">
        <v>286</v>
      </c>
      <c r="C58" s="308"/>
      <c r="D58" s="113">
        <v>0.58132637323525926</v>
      </c>
      <c r="E58" s="115">
        <v>98</v>
      </c>
      <c r="F58" s="114">
        <v>98</v>
      </c>
      <c r="G58" s="114">
        <v>104</v>
      </c>
      <c r="H58" s="114">
        <v>118</v>
      </c>
      <c r="I58" s="140">
        <v>121</v>
      </c>
      <c r="J58" s="115">
        <v>-23</v>
      </c>
      <c r="K58" s="116">
        <v>-19.008264462809919</v>
      </c>
    </row>
    <row r="59" spans="1:11" ht="14.1" customHeight="1" x14ac:dyDescent="0.2">
      <c r="A59" s="306" t="s">
        <v>287</v>
      </c>
      <c r="B59" s="307" t="s">
        <v>288</v>
      </c>
      <c r="C59" s="308"/>
      <c r="D59" s="113">
        <v>0.39743741843635072</v>
      </c>
      <c r="E59" s="115">
        <v>67</v>
      </c>
      <c r="F59" s="114">
        <v>69</v>
      </c>
      <c r="G59" s="114">
        <v>71</v>
      </c>
      <c r="H59" s="114">
        <v>86</v>
      </c>
      <c r="I59" s="140">
        <v>87</v>
      </c>
      <c r="J59" s="115">
        <v>-20</v>
      </c>
      <c r="K59" s="116">
        <v>-22.988505747126435</v>
      </c>
    </row>
    <row r="60" spans="1:11" ht="14.1" customHeight="1" x14ac:dyDescent="0.2">
      <c r="A60" s="306">
        <v>81</v>
      </c>
      <c r="B60" s="307" t="s">
        <v>289</v>
      </c>
      <c r="C60" s="308"/>
      <c r="D60" s="113">
        <v>3.3515244987543005</v>
      </c>
      <c r="E60" s="115">
        <v>565</v>
      </c>
      <c r="F60" s="114">
        <v>554</v>
      </c>
      <c r="G60" s="114">
        <v>571</v>
      </c>
      <c r="H60" s="114">
        <v>577</v>
      </c>
      <c r="I60" s="140">
        <v>572</v>
      </c>
      <c r="J60" s="115">
        <v>-7</v>
      </c>
      <c r="K60" s="116">
        <v>-1.2237762237762237</v>
      </c>
    </row>
    <row r="61" spans="1:11" ht="14.1" customHeight="1" x14ac:dyDescent="0.2">
      <c r="A61" s="306" t="s">
        <v>290</v>
      </c>
      <c r="B61" s="307" t="s">
        <v>291</v>
      </c>
      <c r="C61" s="308"/>
      <c r="D61" s="113">
        <v>1.0558785146517973</v>
      </c>
      <c r="E61" s="115">
        <v>178</v>
      </c>
      <c r="F61" s="114">
        <v>179</v>
      </c>
      <c r="G61" s="114">
        <v>184</v>
      </c>
      <c r="H61" s="114">
        <v>187</v>
      </c>
      <c r="I61" s="140">
        <v>187</v>
      </c>
      <c r="J61" s="115">
        <v>-9</v>
      </c>
      <c r="K61" s="116">
        <v>-4.8128342245989302</v>
      </c>
    </row>
    <row r="62" spans="1:11" ht="14.1" customHeight="1" x14ac:dyDescent="0.2">
      <c r="A62" s="306" t="s">
        <v>292</v>
      </c>
      <c r="B62" s="307" t="s">
        <v>293</v>
      </c>
      <c r="C62" s="308"/>
      <c r="D62" s="113">
        <v>1.3880650136433741</v>
      </c>
      <c r="E62" s="115">
        <v>234</v>
      </c>
      <c r="F62" s="114">
        <v>227</v>
      </c>
      <c r="G62" s="114">
        <v>228</v>
      </c>
      <c r="H62" s="114">
        <v>236</v>
      </c>
      <c r="I62" s="140">
        <v>234</v>
      </c>
      <c r="J62" s="115">
        <v>0</v>
      </c>
      <c r="K62" s="116">
        <v>0</v>
      </c>
    </row>
    <row r="63" spans="1:11" ht="14.1" customHeight="1" x14ac:dyDescent="0.2">
      <c r="A63" s="306"/>
      <c r="B63" s="307" t="s">
        <v>294</v>
      </c>
      <c r="C63" s="308"/>
      <c r="D63" s="113">
        <v>1.2990864871277732</v>
      </c>
      <c r="E63" s="115">
        <v>219</v>
      </c>
      <c r="F63" s="114">
        <v>211</v>
      </c>
      <c r="G63" s="114">
        <v>212</v>
      </c>
      <c r="H63" s="114">
        <v>220</v>
      </c>
      <c r="I63" s="140">
        <v>219</v>
      </c>
      <c r="J63" s="115">
        <v>0</v>
      </c>
      <c r="K63" s="116">
        <v>0</v>
      </c>
    </row>
    <row r="64" spans="1:11" ht="14.1" customHeight="1" x14ac:dyDescent="0.2">
      <c r="A64" s="306" t="s">
        <v>295</v>
      </c>
      <c r="B64" s="307" t="s">
        <v>296</v>
      </c>
      <c r="C64" s="308"/>
      <c r="D64" s="113">
        <v>6.5250919444774E-2</v>
      </c>
      <c r="E64" s="115">
        <v>11</v>
      </c>
      <c r="F64" s="114">
        <v>12</v>
      </c>
      <c r="G64" s="114">
        <v>12</v>
      </c>
      <c r="H64" s="114">
        <v>14</v>
      </c>
      <c r="I64" s="140">
        <v>16</v>
      </c>
      <c r="J64" s="115">
        <v>-5</v>
      </c>
      <c r="K64" s="116">
        <v>-31.25</v>
      </c>
    </row>
    <row r="65" spans="1:11" ht="14.1" customHeight="1" x14ac:dyDescent="0.2">
      <c r="A65" s="306" t="s">
        <v>297</v>
      </c>
      <c r="B65" s="307" t="s">
        <v>298</v>
      </c>
      <c r="C65" s="308"/>
      <c r="D65" s="113">
        <v>0.46862023964883143</v>
      </c>
      <c r="E65" s="115">
        <v>79</v>
      </c>
      <c r="F65" s="114">
        <v>81</v>
      </c>
      <c r="G65" s="114">
        <v>86</v>
      </c>
      <c r="H65" s="114">
        <v>78</v>
      </c>
      <c r="I65" s="140">
        <v>77</v>
      </c>
      <c r="J65" s="115">
        <v>2</v>
      </c>
      <c r="K65" s="116">
        <v>2.5974025974025974</v>
      </c>
    </row>
    <row r="66" spans="1:11" ht="14.1" customHeight="1" x14ac:dyDescent="0.2">
      <c r="A66" s="306">
        <v>82</v>
      </c>
      <c r="B66" s="307" t="s">
        <v>299</v>
      </c>
      <c r="C66" s="308"/>
      <c r="D66" s="113">
        <v>2.2541226717285561</v>
      </c>
      <c r="E66" s="115">
        <v>380</v>
      </c>
      <c r="F66" s="114">
        <v>387</v>
      </c>
      <c r="G66" s="114">
        <v>390</v>
      </c>
      <c r="H66" s="114">
        <v>378</v>
      </c>
      <c r="I66" s="140">
        <v>387</v>
      </c>
      <c r="J66" s="115">
        <v>-7</v>
      </c>
      <c r="K66" s="116">
        <v>-1.8087855297157622</v>
      </c>
    </row>
    <row r="67" spans="1:11" ht="14.1" customHeight="1" x14ac:dyDescent="0.2">
      <c r="A67" s="306" t="s">
        <v>300</v>
      </c>
      <c r="B67" s="307" t="s">
        <v>301</v>
      </c>
      <c r="C67" s="308"/>
      <c r="D67" s="113">
        <v>1.3762012101079606</v>
      </c>
      <c r="E67" s="115">
        <v>232</v>
      </c>
      <c r="F67" s="114">
        <v>235</v>
      </c>
      <c r="G67" s="114">
        <v>235</v>
      </c>
      <c r="H67" s="114">
        <v>230</v>
      </c>
      <c r="I67" s="140">
        <v>235</v>
      </c>
      <c r="J67" s="115">
        <v>-3</v>
      </c>
      <c r="K67" s="116">
        <v>-1.2765957446808511</v>
      </c>
    </row>
    <row r="68" spans="1:11" ht="14.1" customHeight="1" x14ac:dyDescent="0.2">
      <c r="A68" s="306" t="s">
        <v>302</v>
      </c>
      <c r="B68" s="307" t="s">
        <v>303</v>
      </c>
      <c r="C68" s="308"/>
      <c r="D68" s="113">
        <v>0.59319017677067265</v>
      </c>
      <c r="E68" s="115">
        <v>100</v>
      </c>
      <c r="F68" s="114">
        <v>103</v>
      </c>
      <c r="G68" s="114">
        <v>103</v>
      </c>
      <c r="H68" s="114">
        <v>97</v>
      </c>
      <c r="I68" s="140">
        <v>104</v>
      </c>
      <c r="J68" s="115">
        <v>-4</v>
      </c>
      <c r="K68" s="116">
        <v>-3.8461538461538463</v>
      </c>
    </row>
    <row r="69" spans="1:11" ht="14.1" customHeight="1" x14ac:dyDescent="0.2">
      <c r="A69" s="306">
        <v>83</v>
      </c>
      <c r="B69" s="307" t="s">
        <v>304</v>
      </c>
      <c r="C69" s="308"/>
      <c r="D69" s="113">
        <v>3.8616680507770793</v>
      </c>
      <c r="E69" s="115">
        <v>651</v>
      </c>
      <c r="F69" s="114">
        <v>650</v>
      </c>
      <c r="G69" s="114">
        <v>646</v>
      </c>
      <c r="H69" s="114">
        <v>655</v>
      </c>
      <c r="I69" s="140">
        <v>661</v>
      </c>
      <c r="J69" s="115">
        <v>-10</v>
      </c>
      <c r="K69" s="116">
        <v>-1.51285930408472</v>
      </c>
    </row>
    <row r="70" spans="1:11" ht="14.1" customHeight="1" x14ac:dyDescent="0.2">
      <c r="A70" s="306" t="s">
        <v>305</v>
      </c>
      <c r="B70" s="307" t="s">
        <v>306</v>
      </c>
      <c r="C70" s="308"/>
      <c r="D70" s="113">
        <v>1.8210938426859651</v>
      </c>
      <c r="E70" s="115">
        <v>307</v>
      </c>
      <c r="F70" s="114">
        <v>313</v>
      </c>
      <c r="G70" s="114">
        <v>310</v>
      </c>
      <c r="H70" s="114">
        <v>316</v>
      </c>
      <c r="I70" s="140">
        <v>321</v>
      </c>
      <c r="J70" s="115">
        <v>-14</v>
      </c>
      <c r="K70" s="116">
        <v>-4.361370716510903</v>
      </c>
    </row>
    <row r="71" spans="1:11" ht="14.1" customHeight="1" x14ac:dyDescent="0.2">
      <c r="A71" s="306"/>
      <c r="B71" s="307" t="s">
        <v>307</v>
      </c>
      <c r="C71" s="308"/>
      <c r="D71" s="113">
        <v>1.3168821924308933</v>
      </c>
      <c r="E71" s="115">
        <v>222</v>
      </c>
      <c r="F71" s="114">
        <v>226</v>
      </c>
      <c r="G71" s="114">
        <v>223</v>
      </c>
      <c r="H71" s="114">
        <v>228</v>
      </c>
      <c r="I71" s="140">
        <v>236</v>
      </c>
      <c r="J71" s="115">
        <v>-14</v>
      </c>
      <c r="K71" s="116">
        <v>-5.9322033898305087</v>
      </c>
    </row>
    <row r="72" spans="1:11" ht="14.1" customHeight="1" x14ac:dyDescent="0.2">
      <c r="A72" s="306">
        <v>84</v>
      </c>
      <c r="B72" s="307" t="s">
        <v>308</v>
      </c>
      <c r="C72" s="308"/>
      <c r="D72" s="113">
        <v>1.1033337287934513</v>
      </c>
      <c r="E72" s="115">
        <v>186</v>
      </c>
      <c r="F72" s="114">
        <v>231</v>
      </c>
      <c r="G72" s="114">
        <v>220</v>
      </c>
      <c r="H72" s="114">
        <v>217</v>
      </c>
      <c r="I72" s="140">
        <v>202</v>
      </c>
      <c r="J72" s="115">
        <v>-16</v>
      </c>
      <c r="K72" s="116">
        <v>-7.9207920792079207</v>
      </c>
    </row>
    <row r="73" spans="1:11" ht="14.1" customHeight="1" x14ac:dyDescent="0.2">
      <c r="A73" s="306" t="s">
        <v>309</v>
      </c>
      <c r="B73" s="307" t="s">
        <v>310</v>
      </c>
      <c r="C73" s="308"/>
      <c r="D73" s="113">
        <v>5.3387115909360544E-2</v>
      </c>
      <c r="E73" s="115">
        <v>9</v>
      </c>
      <c r="F73" s="114">
        <v>9</v>
      </c>
      <c r="G73" s="114">
        <v>8</v>
      </c>
      <c r="H73" s="114">
        <v>10</v>
      </c>
      <c r="I73" s="140">
        <v>10</v>
      </c>
      <c r="J73" s="115">
        <v>-1</v>
      </c>
      <c r="K73" s="116">
        <v>-10</v>
      </c>
    </row>
    <row r="74" spans="1:11" ht="14.1" customHeight="1" x14ac:dyDescent="0.2">
      <c r="A74" s="306" t="s">
        <v>311</v>
      </c>
      <c r="B74" s="307" t="s">
        <v>312</v>
      </c>
      <c r="C74" s="308"/>
      <c r="D74" s="113">
        <v>2.9659508838533633E-2</v>
      </c>
      <c r="E74" s="115">
        <v>5</v>
      </c>
      <c r="F74" s="114">
        <v>5</v>
      </c>
      <c r="G74" s="114">
        <v>6</v>
      </c>
      <c r="H74" s="114">
        <v>6</v>
      </c>
      <c r="I74" s="140">
        <v>4</v>
      </c>
      <c r="J74" s="115">
        <v>1</v>
      </c>
      <c r="K74" s="116">
        <v>25</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2.9659508838533633E-2</v>
      </c>
      <c r="E76" s="115">
        <v>5</v>
      </c>
      <c r="F76" s="114" t="s">
        <v>513</v>
      </c>
      <c r="G76" s="114">
        <v>4</v>
      </c>
      <c r="H76" s="114">
        <v>4</v>
      </c>
      <c r="I76" s="140">
        <v>4</v>
      </c>
      <c r="J76" s="115">
        <v>1</v>
      </c>
      <c r="K76" s="116">
        <v>25</v>
      </c>
    </row>
    <row r="77" spans="1:11" ht="14.1" customHeight="1" x14ac:dyDescent="0.2">
      <c r="A77" s="306">
        <v>92</v>
      </c>
      <c r="B77" s="307" t="s">
        <v>316</v>
      </c>
      <c r="C77" s="308"/>
      <c r="D77" s="113">
        <v>0.29659508838533633</v>
      </c>
      <c r="E77" s="115">
        <v>50</v>
      </c>
      <c r="F77" s="114">
        <v>52</v>
      </c>
      <c r="G77" s="114">
        <v>50</v>
      </c>
      <c r="H77" s="114">
        <v>45</v>
      </c>
      <c r="I77" s="140">
        <v>46</v>
      </c>
      <c r="J77" s="115">
        <v>4</v>
      </c>
      <c r="K77" s="116">
        <v>8.695652173913043</v>
      </c>
    </row>
    <row r="78" spans="1:11" ht="14.1" customHeight="1" x14ac:dyDescent="0.2">
      <c r="A78" s="306">
        <v>93</v>
      </c>
      <c r="B78" s="307" t="s">
        <v>317</v>
      </c>
      <c r="C78" s="308"/>
      <c r="D78" s="113">
        <v>0.45675643611341799</v>
      </c>
      <c r="E78" s="115">
        <v>77</v>
      </c>
      <c r="F78" s="114">
        <v>80</v>
      </c>
      <c r="G78" s="114">
        <v>80</v>
      </c>
      <c r="H78" s="114">
        <v>82</v>
      </c>
      <c r="I78" s="140">
        <v>82</v>
      </c>
      <c r="J78" s="115">
        <v>-5</v>
      </c>
      <c r="K78" s="116">
        <v>-6.0975609756097562</v>
      </c>
    </row>
    <row r="79" spans="1:11" ht="14.1" customHeight="1" x14ac:dyDescent="0.2">
      <c r="A79" s="306">
        <v>94</v>
      </c>
      <c r="B79" s="307" t="s">
        <v>318</v>
      </c>
      <c r="C79" s="308"/>
      <c r="D79" s="113">
        <v>0.4211650255071776</v>
      </c>
      <c r="E79" s="115">
        <v>71</v>
      </c>
      <c r="F79" s="114">
        <v>85</v>
      </c>
      <c r="G79" s="114">
        <v>88</v>
      </c>
      <c r="H79" s="114">
        <v>78</v>
      </c>
      <c r="I79" s="140">
        <v>83</v>
      </c>
      <c r="J79" s="115">
        <v>-12</v>
      </c>
      <c r="K79" s="116">
        <v>-14.457831325301205</v>
      </c>
    </row>
    <row r="80" spans="1:11" ht="14.1" customHeight="1" x14ac:dyDescent="0.2">
      <c r="A80" s="306" t="s">
        <v>319</v>
      </c>
      <c r="B80" s="307" t="s">
        <v>320</v>
      </c>
      <c r="C80" s="308"/>
      <c r="D80" s="113">
        <v>3.559141060624036E-2</v>
      </c>
      <c r="E80" s="115">
        <v>6</v>
      </c>
      <c r="F80" s="114">
        <v>6</v>
      </c>
      <c r="G80" s="114">
        <v>5</v>
      </c>
      <c r="H80" s="114">
        <v>5</v>
      </c>
      <c r="I80" s="140">
        <v>5</v>
      </c>
      <c r="J80" s="115">
        <v>1</v>
      </c>
      <c r="K80" s="116">
        <v>20</v>
      </c>
    </row>
    <row r="81" spans="1:11" ht="14.1" customHeight="1" x14ac:dyDescent="0.2">
      <c r="A81" s="310" t="s">
        <v>321</v>
      </c>
      <c r="B81" s="311" t="s">
        <v>333</v>
      </c>
      <c r="C81" s="312"/>
      <c r="D81" s="125">
        <v>3.4464349270376085</v>
      </c>
      <c r="E81" s="143">
        <v>581</v>
      </c>
      <c r="F81" s="144">
        <v>613</v>
      </c>
      <c r="G81" s="144">
        <v>620</v>
      </c>
      <c r="H81" s="144">
        <v>627</v>
      </c>
      <c r="I81" s="145">
        <v>611</v>
      </c>
      <c r="J81" s="143">
        <v>-30</v>
      </c>
      <c r="K81" s="146">
        <v>-4.9099836333878883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4119</v>
      </c>
      <c r="G12" s="536">
        <v>3682</v>
      </c>
      <c r="H12" s="536">
        <v>5507</v>
      </c>
      <c r="I12" s="536">
        <v>3818</v>
      </c>
      <c r="J12" s="537">
        <v>5134</v>
      </c>
      <c r="K12" s="538">
        <v>-1015</v>
      </c>
      <c r="L12" s="349">
        <v>-19.770159719516947</v>
      </c>
    </row>
    <row r="13" spans="1:17" s="110" customFormat="1" ht="15" customHeight="1" x14ac:dyDescent="0.2">
      <c r="A13" s="350" t="s">
        <v>344</v>
      </c>
      <c r="B13" s="351" t="s">
        <v>345</v>
      </c>
      <c r="C13" s="347"/>
      <c r="D13" s="347"/>
      <c r="E13" s="348"/>
      <c r="F13" s="536">
        <v>2443</v>
      </c>
      <c r="G13" s="536">
        <v>2196</v>
      </c>
      <c r="H13" s="536">
        <v>3226</v>
      </c>
      <c r="I13" s="536">
        <v>2226</v>
      </c>
      <c r="J13" s="537">
        <v>3050</v>
      </c>
      <c r="K13" s="538">
        <v>-607</v>
      </c>
      <c r="L13" s="349">
        <v>-19.901639344262296</v>
      </c>
    </row>
    <row r="14" spans="1:17" s="110" customFormat="1" ht="22.5" customHeight="1" x14ac:dyDescent="0.2">
      <c r="A14" s="350"/>
      <c r="B14" s="351" t="s">
        <v>346</v>
      </c>
      <c r="C14" s="347"/>
      <c r="D14" s="347"/>
      <c r="E14" s="348"/>
      <c r="F14" s="536">
        <v>1676</v>
      </c>
      <c r="G14" s="536">
        <v>1486</v>
      </c>
      <c r="H14" s="536">
        <v>2281</v>
      </c>
      <c r="I14" s="536">
        <v>1592</v>
      </c>
      <c r="J14" s="537">
        <v>2084</v>
      </c>
      <c r="K14" s="538">
        <v>-408</v>
      </c>
      <c r="L14" s="349">
        <v>-19.577735124760078</v>
      </c>
    </row>
    <row r="15" spans="1:17" s="110" customFormat="1" ht="15" customHeight="1" x14ac:dyDescent="0.2">
      <c r="A15" s="350" t="s">
        <v>347</v>
      </c>
      <c r="B15" s="351" t="s">
        <v>108</v>
      </c>
      <c r="C15" s="347"/>
      <c r="D15" s="347"/>
      <c r="E15" s="348"/>
      <c r="F15" s="536">
        <v>1041</v>
      </c>
      <c r="G15" s="536">
        <v>836</v>
      </c>
      <c r="H15" s="536">
        <v>2336</v>
      </c>
      <c r="I15" s="536">
        <v>765</v>
      </c>
      <c r="J15" s="537">
        <v>1187</v>
      </c>
      <c r="K15" s="538">
        <v>-146</v>
      </c>
      <c r="L15" s="349">
        <v>-12.299915754001685</v>
      </c>
    </row>
    <row r="16" spans="1:17" s="110" customFormat="1" ht="15" customHeight="1" x14ac:dyDescent="0.2">
      <c r="A16" s="350"/>
      <c r="B16" s="351" t="s">
        <v>109</v>
      </c>
      <c r="C16" s="347"/>
      <c r="D16" s="347"/>
      <c r="E16" s="348"/>
      <c r="F16" s="536">
        <v>2680</v>
      </c>
      <c r="G16" s="536">
        <v>2431</v>
      </c>
      <c r="H16" s="536">
        <v>2799</v>
      </c>
      <c r="I16" s="536">
        <v>2667</v>
      </c>
      <c r="J16" s="537">
        <v>3399</v>
      </c>
      <c r="K16" s="538">
        <v>-719</v>
      </c>
      <c r="L16" s="349">
        <v>-21.153280376581346</v>
      </c>
    </row>
    <row r="17" spans="1:12" s="110" customFormat="1" ht="15" customHeight="1" x14ac:dyDescent="0.2">
      <c r="A17" s="350"/>
      <c r="B17" s="351" t="s">
        <v>110</v>
      </c>
      <c r="C17" s="347"/>
      <c r="D17" s="347"/>
      <c r="E17" s="348"/>
      <c r="F17" s="536">
        <v>358</v>
      </c>
      <c r="G17" s="536">
        <v>372</v>
      </c>
      <c r="H17" s="536">
        <v>329</v>
      </c>
      <c r="I17" s="536">
        <v>333</v>
      </c>
      <c r="J17" s="537">
        <v>494</v>
      </c>
      <c r="K17" s="538">
        <v>-136</v>
      </c>
      <c r="L17" s="349">
        <v>-27.530364372469634</v>
      </c>
    </row>
    <row r="18" spans="1:12" s="110" customFormat="1" ht="15" customHeight="1" x14ac:dyDescent="0.2">
      <c r="A18" s="350"/>
      <c r="B18" s="351" t="s">
        <v>111</v>
      </c>
      <c r="C18" s="347"/>
      <c r="D18" s="347"/>
      <c r="E18" s="348"/>
      <c r="F18" s="536">
        <v>40</v>
      </c>
      <c r="G18" s="536">
        <v>43</v>
      </c>
      <c r="H18" s="536">
        <v>43</v>
      </c>
      <c r="I18" s="536">
        <v>53</v>
      </c>
      <c r="J18" s="537">
        <v>54</v>
      </c>
      <c r="K18" s="538">
        <v>-14</v>
      </c>
      <c r="L18" s="349">
        <v>-25.925925925925927</v>
      </c>
    </row>
    <row r="19" spans="1:12" s="110" customFormat="1" ht="15" customHeight="1" x14ac:dyDescent="0.2">
      <c r="A19" s="118" t="s">
        <v>113</v>
      </c>
      <c r="B19" s="119" t="s">
        <v>181</v>
      </c>
      <c r="C19" s="347"/>
      <c r="D19" s="347"/>
      <c r="E19" s="348"/>
      <c r="F19" s="536">
        <v>2959</v>
      </c>
      <c r="G19" s="536">
        <v>2711</v>
      </c>
      <c r="H19" s="536">
        <v>4356</v>
      </c>
      <c r="I19" s="536">
        <v>2817</v>
      </c>
      <c r="J19" s="537">
        <v>3837</v>
      </c>
      <c r="K19" s="538">
        <v>-878</v>
      </c>
      <c r="L19" s="349">
        <v>-22.882460255407871</v>
      </c>
    </row>
    <row r="20" spans="1:12" s="110" customFormat="1" ht="15" customHeight="1" x14ac:dyDescent="0.2">
      <c r="A20" s="118"/>
      <c r="B20" s="119" t="s">
        <v>182</v>
      </c>
      <c r="C20" s="347"/>
      <c r="D20" s="347"/>
      <c r="E20" s="348"/>
      <c r="F20" s="536">
        <v>1160</v>
      </c>
      <c r="G20" s="536">
        <v>971</v>
      </c>
      <c r="H20" s="536">
        <v>1151</v>
      </c>
      <c r="I20" s="536">
        <v>1001</v>
      </c>
      <c r="J20" s="537">
        <v>1297</v>
      </c>
      <c r="K20" s="538">
        <v>-137</v>
      </c>
      <c r="L20" s="349">
        <v>-10.562837316885119</v>
      </c>
    </row>
    <row r="21" spans="1:12" s="110" customFormat="1" ht="15" customHeight="1" x14ac:dyDescent="0.2">
      <c r="A21" s="118" t="s">
        <v>113</v>
      </c>
      <c r="B21" s="119" t="s">
        <v>116</v>
      </c>
      <c r="C21" s="347"/>
      <c r="D21" s="347"/>
      <c r="E21" s="348"/>
      <c r="F21" s="536">
        <v>2741</v>
      </c>
      <c r="G21" s="536">
        <v>2434</v>
      </c>
      <c r="H21" s="536">
        <v>3878</v>
      </c>
      <c r="I21" s="536">
        <v>2421</v>
      </c>
      <c r="J21" s="537">
        <v>3426</v>
      </c>
      <c r="K21" s="538">
        <v>-685</v>
      </c>
      <c r="L21" s="349">
        <v>-19.994162288382952</v>
      </c>
    </row>
    <row r="22" spans="1:12" s="110" customFormat="1" ht="15" customHeight="1" x14ac:dyDescent="0.2">
      <c r="A22" s="118"/>
      <c r="B22" s="119" t="s">
        <v>117</v>
      </c>
      <c r="C22" s="347"/>
      <c r="D22" s="347"/>
      <c r="E22" s="348"/>
      <c r="F22" s="536">
        <v>1377</v>
      </c>
      <c r="G22" s="536">
        <v>1245</v>
      </c>
      <c r="H22" s="536">
        <v>1626</v>
      </c>
      <c r="I22" s="536">
        <v>1395</v>
      </c>
      <c r="J22" s="537">
        <v>1707</v>
      </c>
      <c r="K22" s="538">
        <v>-330</v>
      </c>
      <c r="L22" s="349">
        <v>-19.332161687170476</v>
      </c>
    </row>
    <row r="23" spans="1:12" s="110" customFormat="1" ht="15" customHeight="1" x14ac:dyDescent="0.2">
      <c r="A23" s="352" t="s">
        <v>347</v>
      </c>
      <c r="B23" s="353" t="s">
        <v>193</v>
      </c>
      <c r="C23" s="354"/>
      <c r="D23" s="354"/>
      <c r="E23" s="355"/>
      <c r="F23" s="539">
        <v>130</v>
      </c>
      <c r="G23" s="539">
        <v>190</v>
      </c>
      <c r="H23" s="539">
        <v>1114</v>
      </c>
      <c r="I23" s="539">
        <v>62</v>
      </c>
      <c r="J23" s="540">
        <v>121</v>
      </c>
      <c r="K23" s="541">
        <v>9</v>
      </c>
      <c r="L23" s="356">
        <v>7.4380165289256199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31.4</v>
      </c>
      <c r="G25" s="542">
        <v>32.700000000000003</v>
      </c>
      <c r="H25" s="542">
        <v>36.1</v>
      </c>
      <c r="I25" s="542">
        <v>34</v>
      </c>
      <c r="J25" s="542">
        <v>29.7</v>
      </c>
      <c r="K25" s="543" t="s">
        <v>349</v>
      </c>
      <c r="L25" s="364">
        <v>1.6999999999999993</v>
      </c>
    </row>
    <row r="26" spans="1:12" s="110" customFormat="1" ht="15" customHeight="1" x14ac:dyDescent="0.2">
      <c r="A26" s="365" t="s">
        <v>105</v>
      </c>
      <c r="B26" s="366" t="s">
        <v>345</v>
      </c>
      <c r="C26" s="362"/>
      <c r="D26" s="362"/>
      <c r="E26" s="363"/>
      <c r="F26" s="542">
        <v>30.2</v>
      </c>
      <c r="G26" s="542">
        <v>30.7</v>
      </c>
      <c r="H26" s="542">
        <v>34.6</v>
      </c>
      <c r="I26" s="542">
        <v>31.8</v>
      </c>
      <c r="J26" s="544">
        <v>28.6</v>
      </c>
      <c r="K26" s="543" t="s">
        <v>349</v>
      </c>
      <c r="L26" s="364">
        <v>1.5999999999999979</v>
      </c>
    </row>
    <row r="27" spans="1:12" s="110" customFormat="1" ht="15" customHeight="1" x14ac:dyDescent="0.2">
      <c r="A27" s="365"/>
      <c r="B27" s="366" t="s">
        <v>346</v>
      </c>
      <c r="C27" s="362"/>
      <c r="D27" s="362"/>
      <c r="E27" s="363"/>
      <c r="F27" s="542">
        <v>33.299999999999997</v>
      </c>
      <c r="G27" s="542">
        <v>35.6</v>
      </c>
      <c r="H27" s="542">
        <v>38.200000000000003</v>
      </c>
      <c r="I27" s="542">
        <v>37</v>
      </c>
      <c r="J27" s="542">
        <v>31.3</v>
      </c>
      <c r="K27" s="543" t="s">
        <v>349</v>
      </c>
      <c r="L27" s="364">
        <v>1.9999999999999964</v>
      </c>
    </row>
    <row r="28" spans="1:12" s="110" customFormat="1" ht="15" customHeight="1" x14ac:dyDescent="0.2">
      <c r="A28" s="365" t="s">
        <v>113</v>
      </c>
      <c r="B28" s="366" t="s">
        <v>108</v>
      </c>
      <c r="C28" s="362"/>
      <c r="D28" s="362"/>
      <c r="E28" s="363"/>
      <c r="F28" s="542">
        <v>44</v>
      </c>
      <c r="G28" s="542">
        <v>47.7</v>
      </c>
      <c r="H28" s="542">
        <v>51.5</v>
      </c>
      <c r="I28" s="542">
        <v>46.5</v>
      </c>
      <c r="J28" s="542">
        <v>40.299999999999997</v>
      </c>
      <c r="K28" s="543" t="s">
        <v>349</v>
      </c>
      <c r="L28" s="364">
        <v>3.7000000000000028</v>
      </c>
    </row>
    <row r="29" spans="1:12" s="110" customFormat="1" ht="11.25" x14ac:dyDescent="0.2">
      <c r="A29" s="365"/>
      <c r="B29" s="366" t="s">
        <v>109</v>
      </c>
      <c r="C29" s="362"/>
      <c r="D29" s="362"/>
      <c r="E29" s="363"/>
      <c r="F29" s="542">
        <v>28.7</v>
      </c>
      <c r="G29" s="542">
        <v>30.1</v>
      </c>
      <c r="H29" s="542">
        <v>30.9</v>
      </c>
      <c r="I29" s="542">
        <v>30.9</v>
      </c>
      <c r="J29" s="544">
        <v>27.2</v>
      </c>
      <c r="K29" s="543" t="s">
        <v>349</v>
      </c>
      <c r="L29" s="364">
        <v>1.5</v>
      </c>
    </row>
    <row r="30" spans="1:12" s="110" customFormat="1" ht="15" customHeight="1" x14ac:dyDescent="0.2">
      <c r="A30" s="365"/>
      <c r="B30" s="366" t="s">
        <v>110</v>
      </c>
      <c r="C30" s="362"/>
      <c r="D30" s="362"/>
      <c r="E30" s="363"/>
      <c r="F30" s="542">
        <v>21.6</v>
      </c>
      <c r="G30" s="542">
        <v>21.5</v>
      </c>
      <c r="H30" s="542">
        <v>27.1</v>
      </c>
      <c r="I30" s="542">
        <v>32.1</v>
      </c>
      <c r="J30" s="542">
        <v>23.6</v>
      </c>
      <c r="K30" s="543" t="s">
        <v>349</v>
      </c>
      <c r="L30" s="364">
        <v>-2</v>
      </c>
    </row>
    <row r="31" spans="1:12" s="110" customFormat="1" ht="15" customHeight="1" x14ac:dyDescent="0.2">
      <c r="A31" s="365"/>
      <c r="B31" s="366" t="s">
        <v>111</v>
      </c>
      <c r="C31" s="362"/>
      <c r="D31" s="362"/>
      <c r="E31" s="363"/>
      <c r="F31" s="542">
        <v>15</v>
      </c>
      <c r="G31" s="542">
        <v>48.8</v>
      </c>
      <c r="H31" s="542">
        <v>20.9</v>
      </c>
      <c r="I31" s="542">
        <v>34</v>
      </c>
      <c r="J31" s="542">
        <v>31.5</v>
      </c>
      <c r="K31" s="543" t="s">
        <v>349</v>
      </c>
      <c r="L31" s="364">
        <v>-16.5</v>
      </c>
    </row>
    <row r="32" spans="1:12" s="110" customFormat="1" ht="15" customHeight="1" x14ac:dyDescent="0.2">
      <c r="A32" s="367" t="s">
        <v>113</v>
      </c>
      <c r="B32" s="368" t="s">
        <v>181</v>
      </c>
      <c r="C32" s="362"/>
      <c r="D32" s="362"/>
      <c r="E32" s="363"/>
      <c r="F32" s="542">
        <v>32</v>
      </c>
      <c r="G32" s="542">
        <v>33</v>
      </c>
      <c r="H32" s="542">
        <v>36.9</v>
      </c>
      <c r="I32" s="542">
        <v>34.799999999999997</v>
      </c>
      <c r="J32" s="544">
        <v>29.7</v>
      </c>
      <c r="K32" s="543" t="s">
        <v>349</v>
      </c>
      <c r="L32" s="364">
        <v>2.3000000000000007</v>
      </c>
    </row>
    <row r="33" spans="1:12" s="110" customFormat="1" ht="15" customHeight="1" x14ac:dyDescent="0.2">
      <c r="A33" s="367"/>
      <c r="B33" s="368" t="s">
        <v>182</v>
      </c>
      <c r="C33" s="362"/>
      <c r="D33" s="362"/>
      <c r="E33" s="363"/>
      <c r="F33" s="542">
        <v>30.1</v>
      </c>
      <c r="G33" s="542">
        <v>31.8</v>
      </c>
      <c r="H33" s="542">
        <v>34</v>
      </c>
      <c r="I33" s="542">
        <v>31.6</v>
      </c>
      <c r="J33" s="542">
        <v>29.6</v>
      </c>
      <c r="K33" s="543" t="s">
        <v>349</v>
      </c>
      <c r="L33" s="364">
        <v>0.5</v>
      </c>
    </row>
    <row r="34" spans="1:12" s="369" customFormat="1" ht="15" customHeight="1" x14ac:dyDescent="0.2">
      <c r="A34" s="367" t="s">
        <v>113</v>
      </c>
      <c r="B34" s="368" t="s">
        <v>116</v>
      </c>
      <c r="C34" s="362"/>
      <c r="D34" s="362"/>
      <c r="E34" s="363"/>
      <c r="F34" s="542">
        <v>27.9</v>
      </c>
      <c r="G34" s="542">
        <v>29.2</v>
      </c>
      <c r="H34" s="542">
        <v>32.200000000000003</v>
      </c>
      <c r="I34" s="542">
        <v>29.8</v>
      </c>
      <c r="J34" s="542">
        <v>26</v>
      </c>
      <c r="K34" s="543" t="s">
        <v>349</v>
      </c>
      <c r="L34" s="364">
        <v>1.8999999999999986</v>
      </c>
    </row>
    <row r="35" spans="1:12" s="369" customFormat="1" ht="11.25" x14ac:dyDescent="0.2">
      <c r="A35" s="370"/>
      <c r="B35" s="371" t="s">
        <v>117</v>
      </c>
      <c r="C35" s="372"/>
      <c r="D35" s="372"/>
      <c r="E35" s="373"/>
      <c r="F35" s="545">
        <v>38.5</v>
      </c>
      <c r="G35" s="545">
        <v>39.1</v>
      </c>
      <c r="H35" s="545">
        <v>43.9</v>
      </c>
      <c r="I35" s="545">
        <v>41</v>
      </c>
      <c r="J35" s="546">
        <v>37.1</v>
      </c>
      <c r="K35" s="547" t="s">
        <v>349</v>
      </c>
      <c r="L35" s="374">
        <v>1.3999999999999986</v>
      </c>
    </row>
    <row r="36" spans="1:12" s="369" customFormat="1" ht="15.95" customHeight="1" x14ac:dyDescent="0.2">
      <c r="A36" s="375" t="s">
        <v>350</v>
      </c>
      <c r="B36" s="376"/>
      <c r="C36" s="377"/>
      <c r="D36" s="376"/>
      <c r="E36" s="378"/>
      <c r="F36" s="548">
        <v>3960</v>
      </c>
      <c r="G36" s="548">
        <v>3445</v>
      </c>
      <c r="H36" s="548">
        <v>4208</v>
      </c>
      <c r="I36" s="548">
        <v>3729</v>
      </c>
      <c r="J36" s="548">
        <v>4993</v>
      </c>
      <c r="K36" s="549">
        <v>-1033</v>
      </c>
      <c r="L36" s="380">
        <v>-20.688964550370518</v>
      </c>
    </row>
    <row r="37" spans="1:12" s="369" customFormat="1" ht="15.95" customHeight="1" x14ac:dyDescent="0.2">
      <c r="A37" s="381"/>
      <c r="B37" s="382" t="s">
        <v>113</v>
      </c>
      <c r="C37" s="382" t="s">
        <v>351</v>
      </c>
      <c r="D37" s="382"/>
      <c r="E37" s="383"/>
      <c r="F37" s="548">
        <v>1245</v>
      </c>
      <c r="G37" s="548">
        <v>1126</v>
      </c>
      <c r="H37" s="548">
        <v>1521</v>
      </c>
      <c r="I37" s="548">
        <v>1266</v>
      </c>
      <c r="J37" s="548">
        <v>1482</v>
      </c>
      <c r="K37" s="549">
        <v>-237</v>
      </c>
      <c r="L37" s="380">
        <v>-15.991902834008098</v>
      </c>
    </row>
    <row r="38" spans="1:12" s="369" customFormat="1" ht="15.95" customHeight="1" x14ac:dyDescent="0.2">
      <c r="A38" s="381"/>
      <c r="B38" s="384" t="s">
        <v>105</v>
      </c>
      <c r="C38" s="384" t="s">
        <v>106</v>
      </c>
      <c r="D38" s="385"/>
      <c r="E38" s="383"/>
      <c r="F38" s="548">
        <v>2342</v>
      </c>
      <c r="G38" s="548">
        <v>2069</v>
      </c>
      <c r="H38" s="548">
        <v>2411</v>
      </c>
      <c r="I38" s="548">
        <v>2182</v>
      </c>
      <c r="J38" s="550">
        <v>2962</v>
      </c>
      <c r="K38" s="549">
        <v>-620</v>
      </c>
      <c r="L38" s="380">
        <v>-20.931802835921676</v>
      </c>
    </row>
    <row r="39" spans="1:12" s="369" customFormat="1" ht="15.95" customHeight="1" x14ac:dyDescent="0.2">
      <c r="A39" s="381"/>
      <c r="B39" s="385"/>
      <c r="C39" s="382" t="s">
        <v>352</v>
      </c>
      <c r="D39" s="385"/>
      <c r="E39" s="383"/>
      <c r="F39" s="548">
        <v>707</v>
      </c>
      <c r="G39" s="548">
        <v>636</v>
      </c>
      <c r="H39" s="548">
        <v>835</v>
      </c>
      <c r="I39" s="548">
        <v>693</v>
      </c>
      <c r="J39" s="548">
        <v>846</v>
      </c>
      <c r="K39" s="549">
        <v>-139</v>
      </c>
      <c r="L39" s="380">
        <v>-16.430260047281322</v>
      </c>
    </row>
    <row r="40" spans="1:12" s="369" customFormat="1" ht="15.95" customHeight="1" x14ac:dyDescent="0.2">
      <c r="A40" s="381"/>
      <c r="B40" s="384"/>
      <c r="C40" s="384" t="s">
        <v>107</v>
      </c>
      <c r="D40" s="385"/>
      <c r="E40" s="383"/>
      <c r="F40" s="548">
        <v>1618</v>
      </c>
      <c r="G40" s="548">
        <v>1376</v>
      </c>
      <c r="H40" s="548">
        <v>1797</v>
      </c>
      <c r="I40" s="548">
        <v>1547</v>
      </c>
      <c r="J40" s="548">
        <v>2031</v>
      </c>
      <c r="K40" s="549">
        <v>-413</v>
      </c>
      <c r="L40" s="380">
        <v>-20.334810438207779</v>
      </c>
    </row>
    <row r="41" spans="1:12" s="369" customFormat="1" ht="24" customHeight="1" x14ac:dyDescent="0.2">
      <c r="A41" s="381"/>
      <c r="B41" s="385"/>
      <c r="C41" s="382" t="s">
        <v>352</v>
      </c>
      <c r="D41" s="385"/>
      <c r="E41" s="383"/>
      <c r="F41" s="548">
        <v>538</v>
      </c>
      <c r="G41" s="548">
        <v>490</v>
      </c>
      <c r="H41" s="548">
        <v>686</v>
      </c>
      <c r="I41" s="548">
        <v>573</v>
      </c>
      <c r="J41" s="550">
        <v>636</v>
      </c>
      <c r="K41" s="549">
        <v>-98</v>
      </c>
      <c r="L41" s="380">
        <v>-15.408805031446541</v>
      </c>
    </row>
    <row r="42" spans="1:12" s="110" customFormat="1" ht="15" customHeight="1" x14ac:dyDescent="0.2">
      <c r="A42" s="381"/>
      <c r="B42" s="384" t="s">
        <v>113</v>
      </c>
      <c r="C42" s="384" t="s">
        <v>353</v>
      </c>
      <c r="D42" s="385"/>
      <c r="E42" s="383"/>
      <c r="F42" s="548">
        <v>911</v>
      </c>
      <c r="G42" s="548">
        <v>642</v>
      </c>
      <c r="H42" s="548">
        <v>1162</v>
      </c>
      <c r="I42" s="548">
        <v>692</v>
      </c>
      <c r="J42" s="548">
        <v>1068</v>
      </c>
      <c r="K42" s="549">
        <v>-157</v>
      </c>
      <c r="L42" s="380">
        <v>-14.700374531835205</v>
      </c>
    </row>
    <row r="43" spans="1:12" s="110" customFormat="1" ht="15" customHeight="1" x14ac:dyDescent="0.2">
      <c r="A43" s="381"/>
      <c r="B43" s="385"/>
      <c r="C43" s="382" t="s">
        <v>352</v>
      </c>
      <c r="D43" s="385"/>
      <c r="E43" s="383"/>
      <c r="F43" s="548">
        <v>401</v>
      </c>
      <c r="G43" s="548">
        <v>306</v>
      </c>
      <c r="H43" s="548">
        <v>598</v>
      </c>
      <c r="I43" s="548">
        <v>322</v>
      </c>
      <c r="J43" s="548">
        <v>430</v>
      </c>
      <c r="K43" s="549">
        <v>-29</v>
      </c>
      <c r="L43" s="380">
        <v>-6.7441860465116283</v>
      </c>
    </row>
    <row r="44" spans="1:12" s="110" customFormat="1" ht="15" customHeight="1" x14ac:dyDescent="0.2">
      <c r="A44" s="381"/>
      <c r="B44" s="384"/>
      <c r="C44" s="366" t="s">
        <v>109</v>
      </c>
      <c r="D44" s="385"/>
      <c r="E44" s="383"/>
      <c r="F44" s="548">
        <v>2652</v>
      </c>
      <c r="G44" s="548">
        <v>2388</v>
      </c>
      <c r="H44" s="548">
        <v>2674</v>
      </c>
      <c r="I44" s="548">
        <v>2651</v>
      </c>
      <c r="J44" s="550">
        <v>3379</v>
      </c>
      <c r="K44" s="549">
        <v>-727</v>
      </c>
      <c r="L44" s="380">
        <v>-21.515241195620007</v>
      </c>
    </row>
    <row r="45" spans="1:12" s="110" customFormat="1" ht="15" customHeight="1" x14ac:dyDescent="0.2">
      <c r="A45" s="381"/>
      <c r="B45" s="385"/>
      <c r="C45" s="382" t="s">
        <v>352</v>
      </c>
      <c r="D45" s="385"/>
      <c r="E45" s="383"/>
      <c r="F45" s="548">
        <v>761</v>
      </c>
      <c r="G45" s="548">
        <v>719</v>
      </c>
      <c r="H45" s="548">
        <v>825</v>
      </c>
      <c r="I45" s="548">
        <v>819</v>
      </c>
      <c r="J45" s="548">
        <v>919</v>
      </c>
      <c r="K45" s="549">
        <v>-158</v>
      </c>
      <c r="L45" s="380">
        <v>-17.19260065288357</v>
      </c>
    </row>
    <row r="46" spans="1:12" s="110" customFormat="1" ht="15" customHeight="1" x14ac:dyDescent="0.2">
      <c r="A46" s="381"/>
      <c r="B46" s="384"/>
      <c r="C46" s="366" t="s">
        <v>110</v>
      </c>
      <c r="D46" s="385"/>
      <c r="E46" s="383"/>
      <c r="F46" s="548">
        <v>357</v>
      </c>
      <c r="G46" s="548">
        <v>372</v>
      </c>
      <c r="H46" s="548">
        <v>329</v>
      </c>
      <c r="I46" s="548">
        <v>333</v>
      </c>
      <c r="J46" s="548">
        <v>492</v>
      </c>
      <c r="K46" s="549">
        <v>-135</v>
      </c>
      <c r="L46" s="380">
        <v>-27.439024390243901</v>
      </c>
    </row>
    <row r="47" spans="1:12" s="110" customFormat="1" ht="15" customHeight="1" x14ac:dyDescent="0.2">
      <c r="A47" s="381"/>
      <c r="B47" s="385"/>
      <c r="C47" s="382" t="s">
        <v>352</v>
      </c>
      <c r="D47" s="385"/>
      <c r="E47" s="383"/>
      <c r="F47" s="548">
        <v>77</v>
      </c>
      <c r="G47" s="548">
        <v>80</v>
      </c>
      <c r="H47" s="548">
        <v>89</v>
      </c>
      <c r="I47" s="548">
        <v>107</v>
      </c>
      <c r="J47" s="550">
        <v>116</v>
      </c>
      <c r="K47" s="549">
        <v>-39</v>
      </c>
      <c r="L47" s="380">
        <v>-33.620689655172413</v>
      </c>
    </row>
    <row r="48" spans="1:12" s="110" customFormat="1" ht="15" customHeight="1" x14ac:dyDescent="0.2">
      <c r="A48" s="381"/>
      <c r="B48" s="385"/>
      <c r="C48" s="366" t="s">
        <v>111</v>
      </c>
      <c r="D48" s="386"/>
      <c r="E48" s="387"/>
      <c r="F48" s="548">
        <v>40</v>
      </c>
      <c r="G48" s="548">
        <v>43</v>
      </c>
      <c r="H48" s="548">
        <v>43</v>
      </c>
      <c r="I48" s="548">
        <v>53</v>
      </c>
      <c r="J48" s="548">
        <v>54</v>
      </c>
      <c r="K48" s="549">
        <v>-14</v>
      </c>
      <c r="L48" s="380">
        <v>-25.925925925925927</v>
      </c>
    </row>
    <row r="49" spans="1:12" s="110" customFormat="1" ht="15" customHeight="1" x14ac:dyDescent="0.2">
      <c r="A49" s="381"/>
      <c r="B49" s="385"/>
      <c r="C49" s="382" t="s">
        <v>352</v>
      </c>
      <c r="D49" s="385"/>
      <c r="E49" s="383"/>
      <c r="F49" s="548">
        <v>6</v>
      </c>
      <c r="G49" s="548">
        <v>21</v>
      </c>
      <c r="H49" s="548">
        <v>9</v>
      </c>
      <c r="I49" s="548">
        <v>18</v>
      </c>
      <c r="J49" s="548">
        <v>17</v>
      </c>
      <c r="K49" s="549">
        <v>-11</v>
      </c>
      <c r="L49" s="380">
        <v>-64.705882352941174</v>
      </c>
    </row>
    <row r="50" spans="1:12" s="110" customFormat="1" ht="15" customHeight="1" x14ac:dyDescent="0.2">
      <c r="A50" s="381"/>
      <c r="B50" s="384" t="s">
        <v>113</v>
      </c>
      <c r="C50" s="382" t="s">
        <v>181</v>
      </c>
      <c r="D50" s="385"/>
      <c r="E50" s="383"/>
      <c r="F50" s="548">
        <v>2804</v>
      </c>
      <c r="G50" s="548">
        <v>2489</v>
      </c>
      <c r="H50" s="548">
        <v>3098</v>
      </c>
      <c r="I50" s="548">
        <v>2732</v>
      </c>
      <c r="J50" s="550">
        <v>3704</v>
      </c>
      <c r="K50" s="549">
        <v>-900</v>
      </c>
      <c r="L50" s="380">
        <v>-24.29805615550756</v>
      </c>
    </row>
    <row r="51" spans="1:12" s="110" customFormat="1" ht="15" customHeight="1" x14ac:dyDescent="0.2">
      <c r="A51" s="381"/>
      <c r="B51" s="385"/>
      <c r="C51" s="382" t="s">
        <v>352</v>
      </c>
      <c r="D51" s="385"/>
      <c r="E51" s="383"/>
      <c r="F51" s="548">
        <v>897</v>
      </c>
      <c r="G51" s="548">
        <v>822</v>
      </c>
      <c r="H51" s="548">
        <v>1144</v>
      </c>
      <c r="I51" s="548">
        <v>951</v>
      </c>
      <c r="J51" s="548">
        <v>1101</v>
      </c>
      <c r="K51" s="549">
        <v>-204</v>
      </c>
      <c r="L51" s="380">
        <v>-18.528610354223432</v>
      </c>
    </row>
    <row r="52" spans="1:12" s="110" customFormat="1" ht="15" customHeight="1" x14ac:dyDescent="0.2">
      <c r="A52" s="381"/>
      <c r="B52" s="384"/>
      <c r="C52" s="382" t="s">
        <v>182</v>
      </c>
      <c r="D52" s="385"/>
      <c r="E52" s="383"/>
      <c r="F52" s="548">
        <v>1156</v>
      </c>
      <c r="G52" s="548">
        <v>956</v>
      </c>
      <c r="H52" s="548">
        <v>1110</v>
      </c>
      <c r="I52" s="548">
        <v>997</v>
      </c>
      <c r="J52" s="548">
        <v>1289</v>
      </c>
      <c r="K52" s="549">
        <v>-133</v>
      </c>
      <c r="L52" s="380">
        <v>-10.318076027928626</v>
      </c>
    </row>
    <row r="53" spans="1:12" s="269" customFormat="1" ht="11.25" customHeight="1" x14ac:dyDescent="0.2">
      <c r="A53" s="381"/>
      <c r="B53" s="385"/>
      <c r="C53" s="382" t="s">
        <v>352</v>
      </c>
      <c r="D53" s="385"/>
      <c r="E53" s="383"/>
      <c r="F53" s="548">
        <v>348</v>
      </c>
      <c r="G53" s="548">
        <v>304</v>
      </c>
      <c r="H53" s="548">
        <v>377</v>
      </c>
      <c r="I53" s="548">
        <v>315</v>
      </c>
      <c r="J53" s="550">
        <v>381</v>
      </c>
      <c r="K53" s="549">
        <v>-33</v>
      </c>
      <c r="L53" s="380">
        <v>-8.6614173228346463</v>
      </c>
    </row>
    <row r="54" spans="1:12" s="151" customFormat="1" ht="12.75" customHeight="1" x14ac:dyDescent="0.2">
      <c r="A54" s="381"/>
      <c r="B54" s="384" t="s">
        <v>113</v>
      </c>
      <c r="C54" s="384" t="s">
        <v>116</v>
      </c>
      <c r="D54" s="385"/>
      <c r="E54" s="383"/>
      <c r="F54" s="548">
        <v>2628</v>
      </c>
      <c r="G54" s="548">
        <v>2244</v>
      </c>
      <c r="H54" s="548">
        <v>2785</v>
      </c>
      <c r="I54" s="548">
        <v>2355</v>
      </c>
      <c r="J54" s="548">
        <v>3325</v>
      </c>
      <c r="K54" s="549">
        <v>-697</v>
      </c>
      <c r="L54" s="380">
        <v>-20.962406015037594</v>
      </c>
    </row>
    <row r="55" spans="1:12" ht="11.25" x14ac:dyDescent="0.2">
      <c r="A55" s="381"/>
      <c r="B55" s="385"/>
      <c r="C55" s="382" t="s">
        <v>352</v>
      </c>
      <c r="D55" s="385"/>
      <c r="E55" s="383"/>
      <c r="F55" s="548">
        <v>732</v>
      </c>
      <c r="G55" s="548">
        <v>656</v>
      </c>
      <c r="H55" s="548">
        <v>898</v>
      </c>
      <c r="I55" s="548">
        <v>702</v>
      </c>
      <c r="J55" s="548">
        <v>864</v>
      </c>
      <c r="K55" s="549">
        <v>-132</v>
      </c>
      <c r="L55" s="380">
        <v>-15.277777777777779</v>
      </c>
    </row>
    <row r="56" spans="1:12" ht="14.25" customHeight="1" x14ac:dyDescent="0.2">
      <c r="A56" s="381"/>
      <c r="B56" s="385"/>
      <c r="C56" s="384" t="s">
        <v>117</v>
      </c>
      <c r="D56" s="385"/>
      <c r="E56" s="383"/>
      <c r="F56" s="548">
        <v>1331</v>
      </c>
      <c r="G56" s="548">
        <v>1199</v>
      </c>
      <c r="H56" s="548">
        <v>1420</v>
      </c>
      <c r="I56" s="548">
        <v>1372</v>
      </c>
      <c r="J56" s="548">
        <v>1667</v>
      </c>
      <c r="K56" s="549">
        <v>-336</v>
      </c>
      <c r="L56" s="380">
        <v>-20.155968806238754</v>
      </c>
    </row>
    <row r="57" spans="1:12" ht="18.75" customHeight="1" x14ac:dyDescent="0.2">
      <c r="A57" s="388"/>
      <c r="B57" s="389"/>
      <c r="C57" s="390" t="s">
        <v>352</v>
      </c>
      <c r="D57" s="389"/>
      <c r="E57" s="391"/>
      <c r="F57" s="551">
        <v>512</v>
      </c>
      <c r="G57" s="552">
        <v>469</v>
      </c>
      <c r="H57" s="552">
        <v>623</v>
      </c>
      <c r="I57" s="552">
        <v>563</v>
      </c>
      <c r="J57" s="552">
        <v>618</v>
      </c>
      <c r="K57" s="553">
        <f t="shared" ref="K57" si="0">IF(OR(F57=".",J57=".")=TRUE,".",IF(OR(F57="*",J57="*")=TRUE,"*",IF(AND(F57="-",J57="-")=TRUE,"-",IF(AND(ISNUMBER(J57),ISNUMBER(F57))=TRUE,IF(F57-J57=0,0,F57-J57),IF(ISNUMBER(F57)=TRUE,F57,-J57)))))</f>
        <v>-106</v>
      </c>
      <c r="L57" s="392">
        <f t="shared" ref="L57" si="1">IF(K57 =".",".",IF(K57 ="*","*",IF(K57="-","-",IF(K57=0,0,IF(OR(J57="-",J57=".",F57="-",F57=".")=TRUE,"X",IF(J57=0,"0,0",IF(ABS(K57*100/J57)&gt;250,".X",(K57*100/J57))))))))</f>
        <v>-17.15210355987055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4119</v>
      </c>
      <c r="E11" s="114">
        <v>3682</v>
      </c>
      <c r="F11" s="114">
        <v>5507</v>
      </c>
      <c r="G11" s="114">
        <v>3818</v>
      </c>
      <c r="H11" s="140">
        <v>5134</v>
      </c>
      <c r="I11" s="115">
        <v>-1015</v>
      </c>
      <c r="J11" s="116">
        <v>-19.770159719516947</v>
      </c>
    </row>
    <row r="12" spans="1:15" s="110" customFormat="1" ht="24.95" customHeight="1" x14ac:dyDescent="0.2">
      <c r="A12" s="193" t="s">
        <v>132</v>
      </c>
      <c r="B12" s="194" t="s">
        <v>133</v>
      </c>
      <c r="C12" s="113">
        <v>0.8739985433357611</v>
      </c>
      <c r="D12" s="115">
        <v>36</v>
      </c>
      <c r="E12" s="114">
        <v>19</v>
      </c>
      <c r="F12" s="114">
        <v>36</v>
      </c>
      <c r="G12" s="114">
        <v>29</v>
      </c>
      <c r="H12" s="140">
        <v>27</v>
      </c>
      <c r="I12" s="115">
        <v>9</v>
      </c>
      <c r="J12" s="116">
        <v>33.333333333333336</v>
      </c>
    </row>
    <row r="13" spans="1:15" s="110" customFormat="1" ht="24.95" customHeight="1" x14ac:dyDescent="0.2">
      <c r="A13" s="193" t="s">
        <v>134</v>
      </c>
      <c r="B13" s="199" t="s">
        <v>214</v>
      </c>
      <c r="C13" s="113">
        <v>0.58266569555717407</v>
      </c>
      <c r="D13" s="115">
        <v>24</v>
      </c>
      <c r="E13" s="114">
        <v>27</v>
      </c>
      <c r="F13" s="114">
        <v>36</v>
      </c>
      <c r="G13" s="114">
        <v>23</v>
      </c>
      <c r="H13" s="140">
        <v>35</v>
      </c>
      <c r="I13" s="115">
        <v>-11</v>
      </c>
      <c r="J13" s="116">
        <v>-31.428571428571427</v>
      </c>
    </row>
    <row r="14" spans="1:15" s="287" customFormat="1" ht="24.95" customHeight="1" x14ac:dyDescent="0.2">
      <c r="A14" s="193" t="s">
        <v>215</v>
      </c>
      <c r="B14" s="199" t="s">
        <v>137</v>
      </c>
      <c r="C14" s="113">
        <v>30.468560330177226</v>
      </c>
      <c r="D14" s="115">
        <v>1255</v>
      </c>
      <c r="E14" s="114">
        <v>1399</v>
      </c>
      <c r="F14" s="114">
        <v>1823</v>
      </c>
      <c r="G14" s="114">
        <v>1286</v>
      </c>
      <c r="H14" s="140">
        <v>2185</v>
      </c>
      <c r="I14" s="115">
        <v>-930</v>
      </c>
      <c r="J14" s="116">
        <v>-42.562929061784899</v>
      </c>
      <c r="K14" s="110"/>
      <c r="L14" s="110"/>
      <c r="M14" s="110"/>
      <c r="N14" s="110"/>
      <c r="O14" s="110"/>
    </row>
    <row r="15" spans="1:15" s="110" customFormat="1" ht="24.95" customHeight="1" x14ac:dyDescent="0.2">
      <c r="A15" s="193" t="s">
        <v>216</v>
      </c>
      <c r="B15" s="199" t="s">
        <v>217</v>
      </c>
      <c r="C15" s="113">
        <v>4.9283806749210974</v>
      </c>
      <c r="D15" s="115">
        <v>203</v>
      </c>
      <c r="E15" s="114">
        <v>201</v>
      </c>
      <c r="F15" s="114">
        <v>294</v>
      </c>
      <c r="G15" s="114">
        <v>221</v>
      </c>
      <c r="H15" s="140">
        <v>500</v>
      </c>
      <c r="I15" s="115">
        <v>-297</v>
      </c>
      <c r="J15" s="116">
        <v>-59.4</v>
      </c>
    </row>
    <row r="16" spans="1:15" s="287" customFormat="1" ht="24.95" customHeight="1" x14ac:dyDescent="0.2">
      <c r="A16" s="193" t="s">
        <v>218</v>
      </c>
      <c r="B16" s="199" t="s">
        <v>141</v>
      </c>
      <c r="C16" s="113">
        <v>22.529740228210731</v>
      </c>
      <c r="D16" s="115">
        <v>928</v>
      </c>
      <c r="E16" s="114">
        <v>1021</v>
      </c>
      <c r="F16" s="114">
        <v>1341</v>
      </c>
      <c r="G16" s="114">
        <v>922</v>
      </c>
      <c r="H16" s="140">
        <v>1506</v>
      </c>
      <c r="I16" s="115">
        <v>-578</v>
      </c>
      <c r="J16" s="116">
        <v>-38.37981407702523</v>
      </c>
      <c r="K16" s="110"/>
      <c r="L16" s="110"/>
      <c r="M16" s="110"/>
      <c r="N16" s="110"/>
      <c r="O16" s="110"/>
    </row>
    <row r="17" spans="1:15" s="110" customFormat="1" ht="24.95" customHeight="1" x14ac:dyDescent="0.2">
      <c r="A17" s="193" t="s">
        <v>142</v>
      </c>
      <c r="B17" s="199" t="s">
        <v>220</v>
      </c>
      <c r="C17" s="113">
        <v>3.0104394270453994</v>
      </c>
      <c r="D17" s="115">
        <v>124</v>
      </c>
      <c r="E17" s="114">
        <v>177</v>
      </c>
      <c r="F17" s="114">
        <v>188</v>
      </c>
      <c r="G17" s="114">
        <v>143</v>
      </c>
      <c r="H17" s="140">
        <v>179</v>
      </c>
      <c r="I17" s="115">
        <v>-55</v>
      </c>
      <c r="J17" s="116">
        <v>-30.726256983240223</v>
      </c>
    </row>
    <row r="18" spans="1:15" s="287" customFormat="1" ht="24.95" customHeight="1" x14ac:dyDescent="0.2">
      <c r="A18" s="201" t="s">
        <v>144</v>
      </c>
      <c r="B18" s="202" t="s">
        <v>145</v>
      </c>
      <c r="C18" s="113">
        <v>9.58970623937849</v>
      </c>
      <c r="D18" s="115">
        <v>395</v>
      </c>
      <c r="E18" s="114">
        <v>178</v>
      </c>
      <c r="F18" s="114">
        <v>380</v>
      </c>
      <c r="G18" s="114">
        <v>294</v>
      </c>
      <c r="H18" s="140">
        <v>347</v>
      </c>
      <c r="I18" s="115">
        <v>48</v>
      </c>
      <c r="J18" s="116">
        <v>13.832853025936599</v>
      </c>
      <c r="K18" s="110"/>
      <c r="L18" s="110"/>
      <c r="M18" s="110"/>
      <c r="N18" s="110"/>
      <c r="O18" s="110"/>
    </row>
    <row r="19" spans="1:15" s="110" customFormat="1" ht="24.95" customHeight="1" x14ac:dyDescent="0.2">
      <c r="A19" s="193" t="s">
        <v>146</v>
      </c>
      <c r="B19" s="199" t="s">
        <v>147</v>
      </c>
      <c r="C19" s="113">
        <v>14.955086185967469</v>
      </c>
      <c r="D19" s="115">
        <v>616</v>
      </c>
      <c r="E19" s="114">
        <v>519</v>
      </c>
      <c r="F19" s="114">
        <v>836</v>
      </c>
      <c r="G19" s="114">
        <v>566</v>
      </c>
      <c r="H19" s="140">
        <v>642</v>
      </c>
      <c r="I19" s="115">
        <v>-26</v>
      </c>
      <c r="J19" s="116">
        <v>-4.0498442367601246</v>
      </c>
    </row>
    <row r="20" spans="1:15" s="287" customFormat="1" ht="24.95" customHeight="1" x14ac:dyDescent="0.2">
      <c r="A20" s="193" t="s">
        <v>148</v>
      </c>
      <c r="B20" s="199" t="s">
        <v>149</v>
      </c>
      <c r="C20" s="113">
        <v>5.0983248361252729</v>
      </c>
      <c r="D20" s="115">
        <v>210</v>
      </c>
      <c r="E20" s="114">
        <v>274</v>
      </c>
      <c r="F20" s="114">
        <v>337</v>
      </c>
      <c r="G20" s="114">
        <v>265</v>
      </c>
      <c r="H20" s="140">
        <v>249</v>
      </c>
      <c r="I20" s="115">
        <v>-39</v>
      </c>
      <c r="J20" s="116">
        <v>-15.662650602409638</v>
      </c>
      <c r="K20" s="110"/>
      <c r="L20" s="110"/>
      <c r="M20" s="110"/>
      <c r="N20" s="110"/>
      <c r="O20" s="110"/>
    </row>
    <row r="21" spans="1:15" s="110" customFormat="1" ht="24.95" customHeight="1" x14ac:dyDescent="0.2">
      <c r="A21" s="201" t="s">
        <v>150</v>
      </c>
      <c r="B21" s="202" t="s">
        <v>151</v>
      </c>
      <c r="C21" s="113">
        <v>3.9087157076960426</v>
      </c>
      <c r="D21" s="115">
        <v>161</v>
      </c>
      <c r="E21" s="114">
        <v>152</v>
      </c>
      <c r="F21" s="114">
        <v>169</v>
      </c>
      <c r="G21" s="114">
        <v>162</v>
      </c>
      <c r="H21" s="140">
        <v>193</v>
      </c>
      <c r="I21" s="115">
        <v>-32</v>
      </c>
      <c r="J21" s="116">
        <v>-16.580310880829014</v>
      </c>
    </row>
    <row r="22" spans="1:15" s="110" customFormat="1" ht="24.95" customHeight="1" x14ac:dyDescent="0.2">
      <c r="A22" s="201" t="s">
        <v>152</v>
      </c>
      <c r="B22" s="199" t="s">
        <v>153</v>
      </c>
      <c r="C22" s="113">
        <v>1.8693857732459336</v>
      </c>
      <c r="D22" s="115">
        <v>77</v>
      </c>
      <c r="E22" s="114">
        <v>29</v>
      </c>
      <c r="F22" s="114">
        <v>45</v>
      </c>
      <c r="G22" s="114">
        <v>30</v>
      </c>
      <c r="H22" s="140">
        <v>28</v>
      </c>
      <c r="I22" s="115">
        <v>49</v>
      </c>
      <c r="J22" s="116">
        <v>175</v>
      </c>
    </row>
    <row r="23" spans="1:15" s="110" customFormat="1" ht="24.95" customHeight="1" x14ac:dyDescent="0.2">
      <c r="A23" s="193" t="s">
        <v>154</v>
      </c>
      <c r="B23" s="199" t="s">
        <v>155</v>
      </c>
      <c r="C23" s="113">
        <v>0.89827628065064336</v>
      </c>
      <c r="D23" s="115">
        <v>37</v>
      </c>
      <c r="E23" s="114">
        <v>46</v>
      </c>
      <c r="F23" s="114">
        <v>76</v>
      </c>
      <c r="G23" s="114">
        <v>22</v>
      </c>
      <c r="H23" s="140">
        <v>34</v>
      </c>
      <c r="I23" s="115">
        <v>3</v>
      </c>
      <c r="J23" s="116">
        <v>8.8235294117647065</v>
      </c>
    </row>
    <row r="24" spans="1:15" s="110" customFormat="1" ht="24.95" customHeight="1" x14ac:dyDescent="0.2">
      <c r="A24" s="193" t="s">
        <v>156</v>
      </c>
      <c r="B24" s="199" t="s">
        <v>221</v>
      </c>
      <c r="C24" s="113">
        <v>6.0208788540907987</v>
      </c>
      <c r="D24" s="115">
        <v>248</v>
      </c>
      <c r="E24" s="114">
        <v>162</v>
      </c>
      <c r="F24" s="114">
        <v>282</v>
      </c>
      <c r="G24" s="114">
        <v>159</v>
      </c>
      <c r="H24" s="140">
        <v>199</v>
      </c>
      <c r="I24" s="115">
        <v>49</v>
      </c>
      <c r="J24" s="116">
        <v>24.623115577889447</v>
      </c>
    </row>
    <row r="25" spans="1:15" s="110" customFormat="1" ht="24.95" customHeight="1" x14ac:dyDescent="0.2">
      <c r="A25" s="193" t="s">
        <v>222</v>
      </c>
      <c r="B25" s="204" t="s">
        <v>159</v>
      </c>
      <c r="C25" s="113">
        <v>7.1862102452051468</v>
      </c>
      <c r="D25" s="115">
        <v>296</v>
      </c>
      <c r="E25" s="114">
        <v>189</v>
      </c>
      <c r="F25" s="114">
        <v>327</v>
      </c>
      <c r="G25" s="114">
        <v>372</v>
      </c>
      <c r="H25" s="140">
        <v>341</v>
      </c>
      <c r="I25" s="115">
        <v>-45</v>
      </c>
      <c r="J25" s="116">
        <v>-13.196480938416423</v>
      </c>
    </row>
    <row r="26" spans="1:15" s="110" customFormat="1" ht="24.95" customHeight="1" x14ac:dyDescent="0.2">
      <c r="A26" s="201">
        <v>782.78300000000002</v>
      </c>
      <c r="B26" s="203" t="s">
        <v>160</v>
      </c>
      <c r="C26" s="113">
        <v>1.7237193493566401</v>
      </c>
      <c r="D26" s="115">
        <v>71</v>
      </c>
      <c r="E26" s="114">
        <v>57</v>
      </c>
      <c r="F26" s="114">
        <v>148</v>
      </c>
      <c r="G26" s="114">
        <v>66</v>
      </c>
      <c r="H26" s="140">
        <v>95</v>
      </c>
      <c r="I26" s="115">
        <v>-24</v>
      </c>
      <c r="J26" s="116">
        <v>-25.263157894736842</v>
      </c>
    </row>
    <row r="27" spans="1:15" s="110" customFormat="1" ht="24.95" customHeight="1" x14ac:dyDescent="0.2">
      <c r="A27" s="193" t="s">
        <v>161</v>
      </c>
      <c r="B27" s="199" t="s">
        <v>162</v>
      </c>
      <c r="C27" s="113">
        <v>2.4520514688031074</v>
      </c>
      <c r="D27" s="115">
        <v>101</v>
      </c>
      <c r="E27" s="114">
        <v>70</v>
      </c>
      <c r="F27" s="114">
        <v>178</v>
      </c>
      <c r="G27" s="114">
        <v>86</v>
      </c>
      <c r="H27" s="140">
        <v>108</v>
      </c>
      <c r="I27" s="115">
        <v>-7</v>
      </c>
      <c r="J27" s="116">
        <v>-6.4814814814814818</v>
      </c>
    </row>
    <row r="28" spans="1:15" s="110" customFormat="1" ht="24.95" customHeight="1" x14ac:dyDescent="0.2">
      <c r="A28" s="193" t="s">
        <v>163</v>
      </c>
      <c r="B28" s="199" t="s">
        <v>164</v>
      </c>
      <c r="C28" s="113">
        <v>2.2335518329691673</v>
      </c>
      <c r="D28" s="115">
        <v>92</v>
      </c>
      <c r="E28" s="114">
        <v>67</v>
      </c>
      <c r="F28" s="114">
        <v>200</v>
      </c>
      <c r="G28" s="114">
        <v>55</v>
      </c>
      <c r="H28" s="140">
        <v>82</v>
      </c>
      <c r="I28" s="115">
        <v>10</v>
      </c>
      <c r="J28" s="116">
        <v>12.195121951219512</v>
      </c>
    </row>
    <row r="29" spans="1:15" s="110" customFormat="1" ht="24.95" customHeight="1" x14ac:dyDescent="0.2">
      <c r="A29" s="193">
        <v>86</v>
      </c>
      <c r="B29" s="199" t="s">
        <v>165</v>
      </c>
      <c r="C29" s="113">
        <v>4.7098810390871568</v>
      </c>
      <c r="D29" s="115">
        <v>194</v>
      </c>
      <c r="E29" s="114">
        <v>125</v>
      </c>
      <c r="F29" s="114">
        <v>222</v>
      </c>
      <c r="G29" s="114">
        <v>108</v>
      </c>
      <c r="H29" s="140">
        <v>216</v>
      </c>
      <c r="I29" s="115">
        <v>-22</v>
      </c>
      <c r="J29" s="116">
        <v>-10.185185185185185</v>
      </c>
    </row>
    <row r="30" spans="1:15" s="110" customFormat="1" ht="24.95" customHeight="1" x14ac:dyDescent="0.2">
      <c r="A30" s="193">
        <v>87.88</v>
      </c>
      <c r="B30" s="204" t="s">
        <v>166</v>
      </c>
      <c r="C30" s="113">
        <v>4.95265841223598</v>
      </c>
      <c r="D30" s="115">
        <v>204</v>
      </c>
      <c r="E30" s="114">
        <v>254</v>
      </c>
      <c r="F30" s="114">
        <v>285</v>
      </c>
      <c r="G30" s="114">
        <v>176</v>
      </c>
      <c r="H30" s="140">
        <v>214</v>
      </c>
      <c r="I30" s="115">
        <v>-10</v>
      </c>
      <c r="J30" s="116">
        <v>-4.6728971962616823</v>
      </c>
    </row>
    <row r="31" spans="1:15" s="110" customFormat="1" ht="24.95" customHeight="1" x14ac:dyDescent="0.2">
      <c r="A31" s="193" t="s">
        <v>167</v>
      </c>
      <c r="B31" s="199" t="s">
        <v>168</v>
      </c>
      <c r="C31" s="113">
        <v>2.47632920611799</v>
      </c>
      <c r="D31" s="115">
        <v>102</v>
      </c>
      <c r="E31" s="114">
        <v>115</v>
      </c>
      <c r="F31" s="114">
        <v>127</v>
      </c>
      <c r="G31" s="114">
        <v>119</v>
      </c>
      <c r="H31" s="140">
        <v>139</v>
      </c>
      <c r="I31" s="115">
        <v>-37</v>
      </c>
      <c r="J31" s="116">
        <v>-26.618705035971225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0.8739985433357611</v>
      </c>
      <c r="D34" s="115">
        <v>36</v>
      </c>
      <c r="E34" s="114">
        <v>19</v>
      </c>
      <c r="F34" s="114">
        <v>36</v>
      </c>
      <c r="G34" s="114">
        <v>29</v>
      </c>
      <c r="H34" s="140">
        <v>27</v>
      </c>
      <c r="I34" s="115">
        <v>9</v>
      </c>
      <c r="J34" s="116">
        <v>33.333333333333336</v>
      </c>
    </row>
    <row r="35" spans="1:10" s="110" customFormat="1" ht="24.95" customHeight="1" x14ac:dyDescent="0.2">
      <c r="A35" s="292" t="s">
        <v>171</v>
      </c>
      <c r="B35" s="293" t="s">
        <v>172</v>
      </c>
      <c r="C35" s="113">
        <v>40.640932265112895</v>
      </c>
      <c r="D35" s="115">
        <v>1674</v>
      </c>
      <c r="E35" s="114">
        <v>1604</v>
      </c>
      <c r="F35" s="114">
        <v>2239</v>
      </c>
      <c r="G35" s="114">
        <v>1603</v>
      </c>
      <c r="H35" s="140">
        <v>2567</v>
      </c>
      <c r="I35" s="115">
        <v>-893</v>
      </c>
      <c r="J35" s="116">
        <v>-34.787689910401248</v>
      </c>
    </row>
    <row r="36" spans="1:10" s="110" customFormat="1" ht="24.95" customHeight="1" x14ac:dyDescent="0.2">
      <c r="A36" s="294" t="s">
        <v>173</v>
      </c>
      <c r="B36" s="295" t="s">
        <v>174</v>
      </c>
      <c r="C36" s="125">
        <v>58.485069191551347</v>
      </c>
      <c r="D36" s="143">
        <v>2409</v>
      </c>
      <c r="E36" s="144">
        <v>2059</v>
      </c>
      <c r="F36" s="144">
        <v>3232</v>
      </c>
      <c r="G36" s="144">
        <v>2186</v>
      </c>
      <c r="H36" s="145">
        <v>2540</v>
      </c>
      <c r="I36" s="143">
        <v>-131</v>
      </c>
      <c r="J36" s="146">
        <v>-5.1574803149606296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4119</v>
      </c>
      <c r="F11" s="264">
        <v>3682</v>
      </c>
      <c r="G11" s="264">
        <v>5507</v>
      </c>
      <c r="H11" s="264">
        <v>3818</v>
      </c>
      <c r="I11" s="265">
        <v>5134</v>
      </c>
      <c r="J11" s="263">
        <v>-1015</v>
      </c>
      <c r="K11" s="266">
        <v>-19.770159719516947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27.60378732702112</v>
      </c>
      <c r="E13" s="115">
        <v>1137</v>
      </c>
      <c r="F13" s="114">
        <v>1021</v>
      </c>
      <c r="G13" s="114">
        <v>1345</v>
      </c>
      <c r="H13" s="114">
        <v>1162</v>
      </c>
      <c r="I13" s="140">
        <v>1371</v>
      </c>
      <c r="J13" s="115">
        <v>-234</v>
      </c>
      <c r="K13" s="116">
        <v>-17.067833698030636</v>
      </c>
    </row>
    <row r="14" spans="1:15" ht="15.95" customHeight="1" x14ac:dyDescent="0.2">
      <c r="A14" s="306" t="s">
        <v>230</v>
      </c>
      <c r="B14" s="307"/>
      <c r="C14" s="308"/>
      <c r="D14" s="113">
        <v>56.809905316824469</v>
      </c>
      <c r="E14" s="115">
        <v>2340</v>
      </c>
      <c r="F14" s="114">
        <v>2042</v>
      </c>
      <c r="G14" s="114">
        <v>3405</v>
      </c>
      <c r="H14" s="114">
        <v>2120</v>
      </c>
      <c r="I14" s="140">
        <v>2863</v>
      </c>
      <c r="J14" s="115">
        <v>-523</v>
      </c>
      <c r="K14" s="116">
        <v>-18.267551519385261</v>
      </c>
    </row>
    <row r="15" spans="1:15" ht="15.95" customHeight="1" x14ac:dyDescent="0.2">
      <c r="A15" s="306" t="s">
        <v>231</v>
      </c>
      <c r="B15" s="307"/>
      <c r="C15" s="308"/>
      <c r="D15" s="113">
        <v>8.8370963826171405</v>
      </c>
      <c r="E15" s="115">
        <v>364</v>
      </c>
      <c r="F15" s="114">
        <v>377</v>
      </c>
      <c r="G15" s="114">
        <v>382</v>
      </c>
      <c r="H15" s="114">
        <v>331</v>
      </c>
      <c r="I15" s="140">
        <v>546</v>
      </c>
      <c r="J15" s="115">
        <v>-182</v>
      </c>
      <c r="K15" s="116">
        <v>-33.333333333333336</v>
      </c>
    </row>
    <row r="16" spans="1:15" ht="15.95" customHeight="1" x14ac:dyDescent="0.2">
      <c r="A16" s="306" t="s">
        <v>232</v>
      </c>
      <c r="B16" s="307"/>
      <c r="C16" s="308"/>
      <c r="D16" s="113">
        <v>6.7249332362223839</v>
      </c>
      <c r="E16" s="115">
        <v>277</v>
      </c>
      <c r="F16" s="114">
        <v>240</v>
      </c>
      <c r="G16" s="114">
        <v>366</v>
      </c>
      <c r="H16" s="114">
        <v>205</v>
      </c>
      <c r="I16" s="140">
        <v>354</v>
      </c>
      <c r="J16" s="115">
        <v>-77</v>
      </c>
      <c r="K16" s="116">
        <v>-21.751412429378529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0.77688759407623209</v>
      </c>
      <c r="E18" s="115">
        <v>32</v>
      </c>
      <c r="F18" s="114">
        <v>23</v>
      </c>
      <c r="G18" s="114">
        <v>37</v>
      </c>
      <c r="H18" s="114">
        <v>26</v>
      </c>
      <c r="I18" s="140">
        <v>21</v>
      </c>
      <c r="J18" s="115">
        <v>11</v>
      </c>
      <c r="K18" s="116">
        <v>52.38095238095238</v>
      </c>
    </row>
    <row r="19" spans="1:11" ht="14.1" customHeight="1" x14ac:dyDescent="0.2">
      <c r="A19" s="306" t="s">
        <v>235</v>
      </c>
      <c r="B19" s="307" t="s">
        <v>236</v>
      </c>
      <c r="C19" s="308"/>
      <c r="D19" s="113">
        <v>0.4612770089827628</v>
      </c>
      <c r="E19" s="115">
        <v>19</v>
      </c>
      <c r="F19" s="114">
        <v>14</v>
      </c>
      <c r="G19" s="114">
        <v>29</v>
      </c>
      <c r="H19" s="114">
        <v>21</v>
      </c>
      <c r="I19" s="140">
        <v>14</v>
      </c>
      <c r="J19" s="115">
        <v>5</v>
      </c>
      <c r="K19" s="116">
        <v>35.714285714285715</v>
      </c>
    </row>
    <row r="20" spans="1:11" ht="14.1" customHeight="1" x14ac:dyDescent="0.2">
      <c r="A20" s="306">
        <v>12</v>
      </c>
      <c r="B20" s="307" t="s">
        <v>237</v>
      </c>
      <c r="C20" s="308"/>
      <c r="D20" s="113">
        <v>1.0924981791697015</v>
      </c>
      <c r="E20" s="115">
        <v>45</v>
      </c>
      <c r="F20" s="114">
        <v>31</v>
      </c>
      <c r="G20" s="114">
        <v>63</v>
      </c>
      <c r="H20" s="114">
        <v>61</v>
      </c>
      <c r="I20" s="140">
        <v>50</v>
      </c>
      <c r="J20" s="115">
        <v>-5</v>
      </c>
      <c r="K20" s="116">
        <v>-10</v>
      </c>
    </row>
    <row r="21" spans="1:11" ht="14.1" customHeight="1" x14ac:dyDescent="0.2">
      <c r="A21" s="306">
        <v>21</v>
      </c>
      <c r="B21" s="307" t="s">
        <v>238</v>
      </c>
      <c r="C21" s="308"/>
      <c r="D21" s="113">
        <v>0.16994416120417577</v>
      </c>
      <c r="E21" s="115">
        <v>7</v>
      </c>
      <c r="F21" s="114">
        <v>16</v>
      </c>
      <c r="G21" s="114">
        <v>11</v>
      </c>
      <c r="H21" s="114">
        <v>9</v>
      </c>
      <c r="I21" s="140">
        <v>4</v>
      </c>
      <c r="J21" s="115">
        <v>3</v>
      </c>
      <c r="K21" s="116">
        <v>75</v>
      </c>
    </row>
    <row r="22" spans="1:11" ht="14.1" customHeight="1" x14ac:dyDescent="0.2">
      <c r="A22" s="306">
        <v>22</v>
      </c>
      <c r="B22" s="307" t="s">
        <v>239</v>
      </c>
      <c r="C22" s="308"/>
      <c r="D22" s="113">
        <v>2.4277737314882253</v>
      </c>
      <c r="E22" s="115">
        <v>100</v>
      </c>
      <c r="F22" s="114">
        <v>96</v>
      </c>
      <c r="G22" s="114">
        <v>165</v>
      </c>
      <c r="H22" s="114">
        <v>122</v>
      </c>
      <c r="I22" s="140">
        <v>169</v>
      </c>
      <c r="J22" s="115">
        <v>-69</v>
      </c>
      <c r="K22" s="116">
        <v>-40.828402366863905</v>
      </c>
    </row>
    <row r="23" spans="1:11" ht="14.1" customHeight="1" x14ac:dyDescent="0.2">
      <c r="A23" s="306">
        <v>23</v>
      </c>
      <c r="B23" s="307" t="s">
        <v>240</v>
      </c>
      <c r="C23" s="308"/>
      <c r="D23" s="113">
        <v>0.55838795824229182</v>
      </c>
      <c r="E23" s="115">
        <v>23</v>
      </c>
      <c r="F23" s="114">
        <v>21</v>
      </c>
      <c r="G23" s="114">
        <v>62</v>
      </c>
      <c r="H23" s="114">
        <v>44</v>
      </c>
      <c r="I23" s="140">
        <v>38</v>
      </c>
      <c r="J23" s="115">
        <v>-15</v>
      </c>
      <c r="K23" s="116">
        <v>-39.473684210526315</v>
      </c>
    </row>
    <row r="24" spans="1:11" ht="14.1" customHeight="1" x14ac:dyDescent="0.2">
      <c r="A24" s="306">
        <v>24</v>
      </c>
      <c r="B24" s="307" t="s">
        <v>241</v>
      </c>
      <c r="C24" s="308"/>
      <c r="D24" s="113">
        <v>8.6671522214129642</v>
      </c>
      <c r="E24" s="115">
        <v>357</v>
      </c>
      <c r="F24" s="114">
        <v>416</v>
      </c>
      <c r="G24" s="114">
        <v>506</v>
      </c>
      <c r="H24" s="114">
        <v>387</v>
      </c>
      <c r="I24" s="140">
        <v>635</v>
      </c>
      <c r="J24" s="115">
        <v>-278</v>
      </c>
      <c r="K24" s="116">
        <v>-43.779527559055119</v>
      </c>
    </row>
    <row r="25" spans="1:11" ht="14.1" customHeight="1" x14ac:dyDescent="0.2">
      <c r="A25" s="306">
        <v>25</v>
      </c>
      <c r="B25" s="307" t="s">
        <v>242</v>
      </c>
      <c r="C25" s="308"/>
      <c r="D25" s="113">
        <v>6.4093226511289147</v>
      </c>
      <c r="E25" s="115">
        <v>264</v>
      </c>
      <c r="F25" s="114">
        <v>204</v>
      </c>
      <c r="G25" s="114">
        <v>321</v>
      </c>
      <c r="H25" s="114">
        <v>190</v>
      </c>
      <c r="I25" s="140">
        <v>384</v>
      </c>
      <c r="J25" s="115">
        <v>-120</v>
      </c>
      <c r="K25" s="116">
        <v>-31.25</v>
      </c>
    </row>
    <row r="26" spans="1:11" ht="14.1" customHeight="1" x14ac:dyDescent="0.2">
      <c r="A26" s="306">
        <v>26</v>
      </c>
      <c r="B26" s="307" t="s">
        <v>243</v>
      </c>
      <c r="C26" s="308"/>
      <c r="D26" s="113">
        <v>4.3942704539936877</v>
      </c>
      <c r="E26" s="115">
        <v>181</v>
      </c>
      <c r="F26" s="114">
        <v>101</v>
      </c>
      <c r="G26" s="114">
        <v>218</v>
      </c>
      <c r="H26" s="114">
        <v>82</v>
      </c>
      <c r="I26" s="140">
        <v>166</v>
      </c>
      <c r="J26" s="115">
        <v>15</v>
      </c>
      <c r="K26" s="116">
        <v>9.0361445783132535</v>
      </c>
    </row>
    <row r="27" spans="1:11" ht="14.1" customHeight="1" x14ac:dyDescent="0.2">
      <c r="A27" s="306">
        <v>27</v>
      </c>
      <c r="B27" s="307" t="s">
        <v>244</v>
      </c>
      <c r="C27" s="308"/>
      <c r="D27" s="113">
        <v>3.1803835882495752</v>
      </c>
      <c r="E27" s="115">
        <v>131</v>
      </c>
      <c r="F27" s="114">
        <v>180</v>
      </c>
      <c r="G27" s="114">
        <v>188</v>
      </c>
      <c r="H27" s="114">
        <v>159</v>
      </c>
      <c r="I27" s="140">
        <v>241</v>
      </c>
      <c r="J27" s="115">
        <v>-110</v>
      </c>
      <c r="K27" s="116">
        <v>-45.643153526970956</v>
      </c>
    </row>
    <row r="28" spans="1:11" ht="14.1" customHeight="1" x14ac:dyDescent="0.2">
      <c r="A28" s="306">
        <v>28</v>
      </c>
      <c r="B28" s="307" t="s">
        <v>245</v>
      </c>
      <c r="C28" s="308"/>
      <c r="D28" s="113">
        <v>0.21849963583394028</v>
      </c>
      <c r="E28" s="115">
        <v>9</v>
      </c>
      <c r="F28" s="114">
        <v>8</v>
      </c>
      <c r="G28" s="114">
        <v>7</v>
      </c>
      <c r="H28" s="114">
        <v>7</v>
      </c>
      <c r="I28" s="140">
        <v>7</v>
      </c>
      <c r="J28" s="115">
        <v>2</v>
      </c>
      <c r="K28" s="116">
        <v>28.571428571428573</v>
      </c>
    </row>
    <row r="29" spans="1:11" ht="14.1" customHeight="1" x14ac:dyDescent="0.2">
      <c r="A29" s="306">
        <v>29</v>
      </c>
      <c r="B29" s="307" t="s">
        <v>246</v>
      </c>
      <c r="C29" s="308"/>
      <c r="D29" s="113">
        <v>5.7295460063122121</v>
      </c>
      <c r="E29" s="115">
        <v>236</v>
      </c>
      <c r="F29" s="114">
        <v>171</v>
      </c>
      <c r="G29" s="114">
        <v>263</v>
      </c>
      <c r="H29" s="114">
        <v>214</v>
      </c>
      <c r="I29" s="140">
        <v>332</v>
      </c>
      <c r="J29" s="115">
        <v>-96</v>
      </c>
      <c r="K29" s="116">
        <v>-28.91566265060241</v>
      </c>
    </row>
    <row r="30" spans="1:11" ht="14.1" customHeight="1" x14ac:dyDescent="0.2">
      <c r="A30" s="306" t="s">
        <v>247</v>
      </c>
      <c r="B30" s="307" t="s">
        <v>248</v>
      </c>
      <c r="C30" s="308"/>
      <c r="D30" s="113">
        <v>3.5688273852876913</v>
      </c>
      <c r="E30" s="115">
        <v>147</v>
      </c>
      <c r="F30" s="114">
        <v>112</v>
      </c>
      <c r="G30" s="114">
        <v>190</v>
      </c>
      <c r="H30" s="114">
        <v>160</v>
      </c>
      <c r="I30" s="140">
        <v>248</v>
      </c>
      <c r="J30" s="115">
        <v>-101</v>
      </c>
      <c r="K30" s="116">
        <v>-40.725806451612904</v>
      </c>
    </row>
    <row r="31" spans="1:11" ht="14.1" customHeight="1" x14ac:dyDescent="0.2">
      <c r="A31" s="306" t="s">
        <v>249</v>
      </c>
      <c r="B31" s="307" t="s">
        <v>250</v>
      </c>
      <c r="C31" s="308"/>
      <c r="D31" s="113" t="s">
        <v>513</v>
      </c>
      <c r="E31" s="115" t="s">
        <v>513</v>
      </c>
      <c r="F31" s="114" t="s">
        <v>513</v>
      </c>
      <c r="G31" s="114" t="s">
        <v>513</v>
      </c>
      <c r="H31" s="114">
        <v>54</v>
      </c>
      <c r="I31" s="140" t="s">
        <v>513</v>
      </c>
      <c r="J31" s="115" t="s">
        <v>513</v>
      </c>
      <c r="K31" s="116" t="s">
        <v>513</v>
      </c>
    </row>
    <row r="32" spans="1:11" ht="14.1" customHeight="1" x14ac:dyDescent="0.2">
      <c r="A32" s="306">
        <v>31</v>
      </c>
      <c r="B32" s="307" t="s">
        <v>251</v>
      </c>
      <c r="C32" s="308"/>
      <c r="D32" s="113">
        <v>0.72833211944646759</v>
      </c>
      <c r="E32" s="115">
        <v>30</v>
      </c>
      <c r="F32" s="114">
        <v>6</v>
      </c>
      <c r="G32" s="114">
        <v>15</v>
      </c>
      <c r="H32" s="114">
        <v>12</v>
      </c>
      <c r="I32" s="140">
        <v>11</v>
      </c>
      <c r="J32" s="115">
        <v>19</v>
      </c>
      <c r="K32" s="116">
        <v>172.72727272727272</v>
      </c>
    </row>
    <row r="33" spans="1:11" ht="14.1" customHeight="1" x14ac:dyDescent="0.2">
      <c r="A33" s="306">
        <v>32</v>
      </c>
      <c r="B33" s="307" t="s">
        <v>252</v>
      </c>
      <c r="C33" s="308"/>
      <c r="D33" s="113">
        <v>2.9376062151007525</v>
      </c>
      <c r="E33" s="115">
        <v>121</v>
      </c>
      <c r="F33" s="114">
        <v>72</v>
      </c>
      <c r="G33" s="114">
        <v>169</v>
      </c>
      <c r="H33" s="114">
        <v>120</v>
      </c>
      <c r="I33" s="140">
        <v>91</v>
      </c>
      <c r="J33" s="115">
        <v>30</v>
      </c>
      <c r="K33" s="116">
        <v>32.967032967032964</v>
      </c>
    </row>
    <row r="34" spans="1:11" ht="14.1" customHeight="1" x14ac:dyDescent="0.2">
      <c r="A34" s="306">
        <v>33</v>
      </c>
      <c r="B34" s="307" t="s">
        <v>253</v>
      </c>
      <c r="C34" s="308"/>
      <c r="D34" s="113">
        <v>2.379218256858461</v>
      </c>
      <c r="E34" s="115">
        <v>98</v>
      </c>
      <c r="F34" s="114">
        <v>40</v>
      </c>
      <c r="G34" s="114">
        <v>112</v>
      </c>
      <c r="H34" s="114">
        <v>74</v>
      </c>
      <c r="I34" s="140">
        <v>91</v>
      </c>
      <c r="J34" s="115">
        <v>7</v>
      </c>
      <c r="K34" s="116">
        <v>7.6923076923076925</v>
      </c>
    </row>
    <row r="35" spans="1:11" ht="14.1" customHeight="1" x14ac:dyDescent="0.2">
      <c r="A35" s="306">
        <v>34</v>
      </c>
      <c r="B35" s="307" t="s">
        <v>254</v>
      </c>
      <c r="C35" s="308"/>
      <c r="D35" s="113">
        <v>2.0393299344501092</v>
      </c>
      <c r="E35" s="115">
        <v>84</v>
      </c>
      <c r="F35" s="114">
        <v>57</v>
      </c>
      <c r="G35" s="114">
        <v>97</v>
      </c>
      <c r="H35" s="114">
        <v>51</v>
      </c>
      <c r="I35" s="140">
        <v>97</v>
      </c>
      <c r="J35" s="115">
        <v>-13</v>
      </c>
      <c r="K35" s="116">
        <v>-13.402061855670103</v>
      </c>
    </row>
    <row r="36" spans="1:11" ht="14.1" customHeight="1" x14ac:dyDescent="0.2">
      <c r="A36" s="306">
        <v>41</v>
      </c>
      <c r="B36" s="307" t="s">
        <v>255</v>
      </c>
      <c r="C36" s="308"/>
      <c r="D36" s="113">
        <v>0.84972080602087885</v>
      </c>
      <c r="E36" s="115">
        <v>35</v>
      </c>
      <c r="F36" s="114">
        <v>25</v>
      </c>
      <c r="G36" s="114">
        <v>39</v>
      </c>
      <c r="H36" s="114">
        <v>24</v>
      </c>
      <c r="I36" s="140">
        <v>62</v>
      </c>
      <c r="J36" s="115">
        <v>-27</v>
      </c>
      <c r="K36" s="116">
        <v>-43.548387096774192</v>
      </c>
    </row>
    <row r="37" spans="1:11" ht="14.1" customHeight="1" x14ac:dyDescent="0.2">
      <c r="A37" s="306">
        <v>42</v>
      </c>
      <c r="B37" s="307" t="s">
        <v>256</v>
      </c>
      <c r="C37" s="308"/>
      <c r="D37" s="113">
        <v>0.12138868657441126</v>
      </c>
      <c r="E37" s="115">
        <v>5</v>
      </c>
      <c r="F37" s="114">
        <v>3</v>
      </c>
      <c r="G37" s="114">
        <v>8</v>
      </c>
      <c r="H37" s="114" t="s">
        <v>513</v>
      </c>
      <c r="I37" s="140">
        <v>3</v>
      </c>
      <c r="J37" s="115">
        <v>2</v>
      </c>
      <c r="K37" s="116">
        <v>66.666666666666671</v>
      </c>
    </row>
    <row r="38" spans="1:11" ht="14.1" customHeight="1" x14ac:dyDescent="0.2">
      <c r="A38" s="306">
        <v>43</v>
      </c>
      <c r="B38" s="307" t="s">
        <v>257</v>
      </c>
      <c r="C38" s="308"/>
      <c r="D38" s="113">
        <v>1.1167759164845836</v>
      </c>
      <c r="E38" s="115">
        <v>46</v>
      </c>
      <c r="F38" s="114">
        <v>43</v>
      </c>
      <c r="G38" s="114">
        <v>102</v>
      </c>
      <c r="H38" s="114">
        <v>33</v>
      </c>
      <c r="I38" s="140">
        <v>48</v>
      </c>
      <c r="J38" s="115">
        <v>-2</v>
      </c>
      <c r="K38" s="116">
        <v>-4.166666666666667</v>
      </c>
    </row>
    <row r="39" spans="1:11" ht="14.1" customHeight="1" x14ac:dyDescent="0.2">
      <c r="A39" s="306">
        <v>51</v>
      </c>
      <c r="B39" s="307" t="s">
        <v>258</v>
      </c>
      <c r="C39" s="308"/>
      <c r="D39" s="113">
        <v>7.1133770332605</v>
      </c>
      <c r="E39" s="115">
        <v>293</v>
      </c>
      <c r="F39" s="114">
        <v>278</v>
      </c>
      <c r="G39" s="114">
        <v>435</v>
      </c>
      <c r="H39" s="114">
        <v>356</v>
      </c>
      <c r="I39" s="140">
        <v>376</v>
      </c>
      <c r="J39" s="115">
        <v>-83</v>
      </c>
      <c r="K39" s="116">
        <v>-22.074468085106382</v>
      </c>
    </row>
    <row r="40" spans="1:11" ht="14.1" customHeight="1" x14ac:dyDescent="0.2">
      <c r="A40" s="306" t="s">
        <v>259</v>
      </c>
      <c r="B40" s="307" t="s">
        <v>260</v>
      </c>
      <c r="C40" s="308"/>
      <c r="D40" s="113">
        <v>6.5549890750182085</v>
      </c>
      <c r="E40" s="115">
        <v>270</v>
      </c>
      <c r="F40" s="114">
        <v>250</v>
      </c>
      <c r="G40" s="114">
        <v>389</v>
      </c>
      <c r="H40" s="114">
        <v>335</v>
      </c>
      <c r="I40" s="140">
        <v>347</v>
      </c>
      <c r="J40" s="115">
        <v>-77</v>
      </c>
      <c r="K40" s="116">
        <v>-22.190201729106629</v>
      </c>
    </row>
    <row r="41" spans="1:11" ht="14.1" customHeight="1" x14ac:dyDescent="0.2">
      <c r="A41" s="306"/>
      <c r="B41" s="307" t="s">
        <v>261</v>
      </c>
      <c r="C41" s="308"/>
      <c r="D41" s="113">
        <v>5.7295460063122121</v>
      </c>
      <c r="E41" s="115">
        <v>236</v>
      </c>
      <c r="F41" s="114">
        <v>201</v>
      </c>
      <c r="G41" s="114">
        <v>341</v>
      </c>
      <c r="H41" s="114">
        <v>306</v>
      </c>
      <c r="I41" s="140">
        <v>312</v>
      </c>
      <c r="J41" s="115">
        <v>-76</v>
      </c>
      <c r="K41" s="116">
        <v>-24.358974358974358</v>
      </c>
    </row>
    <row r="42" spans="1:11" ht="14.1" customHeight="1" x14ac:dyDescent="0.2">
      <c r="A42" s="306">
        <v>52</v>
      </c>
      <c r="B42" s="307" t="s">
        <v>262</v>
      </c>
      <c r="C42" s="308"/>
      <c r="D42" s="113">
        <v>5.2682689973294492</v>
      </c>
      <c r="E42" s="115">
        <v>217</v>
      </c>
      <c r="F42" s="114">
        <v>286</v>
      </c>
      <c r="G42" s="114">
        <v>271</v>
      </c>
      <c r="H42" s="114">
        <v>262</v>
      </c>
      <c r="I42" s="140">
        <v>238</v>
      </c>
      <c r="J42" s="115">
        <v>-21</v>
      </c>
      <c r="K42" s="116">
        <v>-8.8235294117647065</v>
      </c>
    </row>
    <row r="43" spans="1:11" ht="14.1" customHeight="1" x14ac:dyDescent="0.2">
      <c r="A43" s="306" t="s">
        <v>263</v>
      </c>
      <c r="B43" s="307" t="s">
        <v>264</v>
      </c>
      <c r="C43" s="308"/>
      <c r="D43" s="113">
        <v>4.4185481913085702</v>
      </c>
      <c r="E43" s="115">
        <v>182</v>
      </c>
      <c r="F43" s="114">
        <v>237</v>
      </c>
      <c r="G43" s="114">
        <v>246</v>
      </c>
      <c r="H43" s="114">
        <v>245</v>
      </c>
      <c r="I43" s="140">
        <v>217</v>
      </c>
      <c r="J43" s="115">
        <v>-35</v>
      </c>
      <c r="K43" s="116">
        <v>-16.129032258064516</v>
      </c>
    </row>
    <row r="44" spans="1:11" ht="14.1" customHeight="1" x14ac:dyDescent="0.2">
      <c r="A44" s="306">
        <v>53</v>
      </c>
      <c r="B44" s="307" t="s">
        <v>265</v>
      </c>
      <c r="C44" s="308"/>
      <c r="D44" s="113">
        <v>1.2138868657441126</v>
      </c>
      <c r="E44" s="115">
        <v>50</v>
      </c>
      <c r="F44" s="114">
        <v>33</v>
      </c>
      <c r="G44" s="114">
        <v>41</v>
      </c>
      <c r="H44" s="114">
        <v>75</v>
      </c>
      <c r="I44" s="140">
        <v>35</v>
      </c>
      <c r="J44" s="115">
        <v>15</v>
      </c>
      <c r="K44" s="116">
        <v>42.857142857142854</v>
      </c>
    </row>
    <row r="45" spans="1:11" ht="14.1" customHeight="1" x14ac:dyDescent="0.2">
      <c r="A45" s="306" t="s">
        <v>266</v>
      </c>
      <c r="B45" s="307" t="s">
        <v>267</v>
      </c>
      <c r="C45" s="308"/>
      <c r="D45" s="113">
        <v>0.99538722991017237</v>
      </c>
      <c r="E45" s="115">
        <v>41</v>
      </c>
      <c r="F45" s="114">
        <v>31</v>
      </c>
      <c r="G45" s="114">
        <v>37</v>
      </c>
      <c r="H45" s="114">
        <v>69</v>
      </c>
      <c r="I45" s="140">
        <v>26</v>
      </c>
      <c r="J45" s="115">
        <v>15</v>
      </c>
      <c r="K45" s="116">
        <v>57.692307692307693</v>
      </c>
    </row>
    <row r="46" spans="1:11" ht="14.1" customHeight="1" x14ac:dyDescent="0.2">
      <c r="A46" s="306">
        <v>54</v>
      </c>
      <c r="B46" s="307" t="s">
        <v>268</v>
      </c>
      <c r="C46" s="308"/>
      <c r="D46" s="113">
        <v>3.8116047584365136</v>
      </c>
      <c r="E46" s="115">
        <v>157</v>
      </c>
      <c r="F46" s="114">
        <v>139</v>
      </c>
      <c r="G46" s="114">
        <v>169</v>
      </c>
      <c r="H46" s="114">
        <v>141</v>
      </c>
      <c r="I46" s="140">
        <v>175</v>
      </c>
      <c r="J46" s="115">
        <v>-18</v>
      </c>
      <c r="K46" s="116">
        <v>-10.285714285714286</v>
      </c>
    </row>
    <row r="47" spans="1:11" ht="14.1" customHeight="1" x14ac:dyDescent="0.2">
      <c r="A47" s="306">
        <v>61</v>
      </c>
      <c r="B47" s="307" t="s">
        <v>269</v>
      </c>
      <c r="C47" s="308"/>
      <c r="D47" s="113">
        <v>3.2289390628793395</v>
      </c>
      <c r="E47" s="115">
        <v>133</v>
      </c>
      <c r="F47" s="114">
        <v>104</v>
      </c>
      <c r="G47" s="114">
        <v>180</v>
      </c>
      <c r="H47" s="114">
        <v>119</v>
      </c>
      <c r="I47" s="140">
        <v>174</v>
      </c>
      <c r="J47" s="115">
        <v>-41</v>
      </c>
      <c r="K47" s="116">
        <v>-23.563218390804597</v>
      </c>
    </row>
    <row r="48" spans="1:11" ht="14.1" customHeight="1" x14ac:dyDescent="0.2">
      <c r="A48" s="306">
        <v>62</v>
      </c>
      <c r="B48" s="307" t="s">
        <v>270</v>
      </c>
      <c r="C48" s="308"/>
      <c r="D48" s="113">
        <v>6.9434328720563245</v>
      </c>
      <c r="E48" s="115">
        <v>286</v>
      </c>
      <c r="F48" s="114">
        <v>271</v>
      </c>
      <c r="G48" s="114">
        <v>374</v>
      </c>
      <c r="H48" s="114">
        <v>300</v>
      </c>
      <c r="I48" s="140">
        <v>285</v>
      </c>
      <c r="J48" s="115">
        <v>1</v>
      </c>
      <c r="K48" s="116">
        <v>0.35087719298245612</v>
      </c>
    </row>
    <row r="49" spans="1:11" ht="14.1" customHeight="1" x14ac:dyDescent="0.2">
      <c r="A49" s="306">
        <v>63</v>
      </c>
      <c r="B49" s="307" t="s">
        <v>271</v>
      </c>
      <c r="C49" s="308"/>
      <c r="D49" s="113">
        <v>2.0393299344501092</v>
      </c>
      <c r="E49" s="115">
        <v>84</v>
      </c>
      <c r="F49" s="114">
        <v>94</v>
      </c>
      <c r="G49" s="114">
        <v>98</v>
      </c>
      <c r="H49" s="114">
        <v>99</v>
      </c>
      <c r="I49" s="140">
        <v>127</v>
      </c>
      <c r="J49" s="115">
        <v>-43</v>
      </c>
      <c r="K49" s="116">
        <v>-33.85826771653543</v>
      </c>
    </row>
    <row r="50" spans="1:11" ht="14.1" customHeight="1" x14ac:dyDescent="0.2">
      <c r="A50" s="306" t="s">
        <v>272</v>
      </c>
      <c r="B50" s="307" t="s">
        <v>273</v>
      </c>
      <c r="C50" s="308"/>
      <c r="D50" s="113">
        <v>0.14566642388929352</v>
      </c>
      <c r="E50" s="115">
        <v>6</v>
      </c>
      <c r="F50" s="114">
        <v>13</v>
      </c>
      <c r="G50" s="114">
        <v>18</v>
      </c>
      <c r="H50" s="114">
        <v>12</v>
      </c>
      <c r="I50" s="140">
        <v>20</v>
      </c>
      <c r="J50" s="115">
        <v>-14</v>
      </c>
      <c r="K50" s="116">
        <v>-70</v>
      </c>
    </row>
    <row r="51" spans="1:11" ht="14.1" customHeight="1" x14ac:dyDescent="0.2">
      <c r="A51" s="306" t="s">
        <v>274</v>
      </c>
      <c r="B51" s="307" t="s">
        <v>275</v>
      </c>
      <c r="C51" s="308"/>
      <c r="D51" s="113">
        <v>1.7722748239864046</v>
      </c>
      <c r="E51" s="115">
        <v>73</v>
      </c>
      <c r="F51" s="114">
        <v>77</v>
      </c>
      <c r="G51" s="114">
        <v>73</v>
      </c>
      <c r="H51" s="114">
        <v>83</v>
      </c>
      <c r="I51" s="140">
        <v>102</v>
      </c>
      <c r="J51" s="115">
        <v>-29</v>
      </c>
      <c r="K51" s="116">
        <v>-28.431372549019606</v>
      </c>
    </row>
    <row r="52" spans="1:11" ht="14.1" customHeight="1" x14ac:dyDescent="0.2">
      <c r="A52" s="306">
        <v>71</v>
      </c>
      <c r="B52" s="307" t="s">
        <v>276</v>
      </c>
      <c r="C52" s="308"/>
      <c r="D52" s="113">
        <v>7.8659868900218504</v>
      </c>
      <c r="E52" s="115">
        <v>324</v>
      </c>
      <c r="F52" s="114">
        <v>297</v>
      </c>
      <c r="G52" s="114">
        <v>451</v>
      </c>
      <c r="H52" s="114">
        <v>306</v>
      </c>
      <c r="I52" s="140">
        <v>446</v>
      </c>
      <c r="J52" s="115">
        <v>-122</v>
      </c>
      <c r="K52" s="116">
        <v>-27.3542600896861</v>
      </c>
    </row>
    <row r="53" spans="1:11" ht="14.1" customHeight="1" x14ac:dyDescent="0.2">
      <c r="A53" s="306" t="s">
        <v>277</v>
      </c>
      <c r="B53" s="307" t="s">
        <v>278</v>
      </c>
      <c r="C53" s="308"/>
      <c r="D53" s="113">
        <v>3.1803835882495752</v>
      </c>
      <c r="E53" s="115">
        <v>131</v>
      </c>
      <c r="F53" s="114">
        <v>154</v>
      </c>
      <c r="G53" s="114">
        <v>249</v>
      </c>
      <c r="H53" s="114">
        <v>146</v>
      </c>
      <c r="I53" s="140">
        <v>202</v>
      </c>
      <c r="J53" s="115">
        <v>-71</v>
      </c>
      <c r="K53" s="116">
        <v>-35.148514851485146</v>
      </c>
    </row>
    <row r="54" spans="1:11" ht="14.1" customHeight="1" x14ac:dyDescent="0.2">
      <c r="A54" s="306" t="s">
        <v>279</v>
      </c>
      <c r="B54" s="307" t="s">
        <v>280</v>
      </c>
      <c r="C54" s="308"/>
      <c r="D54" s="113">
        <v>3.7144938091769846</v>
      </c>
      <c r="E54" s="115">
        <v>153</v>
      </c>
      <c r="F54" s="114">
        <v>122</v>
      </c>
      <c r="G54" s="114">
        <v>172</v>
      </c>
      <c r="H54" s="114">
        <v>130</v>
      </c>
      <c r="I54" s="140">
        <v>191</v>
      </c>
      <c r="J54" s="115">
        <v>-38</v>
      </c>
      <c r="K54" s="116">
        <v>-19.895287958115183</v>
      </c>
    </row>
    <row r="55" spans="1:11" ht="14.1" customHeight="1" x14ac:dyDescent="0.2">
      <c r="A55" s="306">
        <v>72</v>
      </c>
      <c r="B55" s="307" t="s">
        <v>281</v>
      </c>
      <c r="C55" s="308"/>
      <c r="D55" s="113">
        <v>1.6751638747268756</v>
      </c>
      <c r="E55" s="115">
        <v>69</v>
      </c>
      <c r="F55" s="114">
        <v>57</v>
      </c>
      <c r="G55" s="114">
        <v>88</v>
      </c>
      <c r="H55" s="114">
        <v>62</v>
      </c>
      <c r="I55" s="140">
        <v>92</v>
      </c>
      <c r="J55" s="115">
        <v>-23</v>
      </c>
      <c r="K55" s="116">
        <v>-25</v>
      </c>
    </row>
    <row r="56" spans="1:11" ht="14.1" customHeight="1" x14ac:dyDescent="0.2">
      <c r="A56" s="306" t="s">
        <v>282</v>
      </c>
      <c r="B56" s="307" t="s">
        <v>283</v>
      </c>
      <c r="C56" s="308"/>
      <c r="D56" s="113">
        <v>0.58266569555717407</v>
      </c>
      <c r="E56" s="115">
        <v>24</v>
      </c>
      <c r="F56" s="114">
        <v>16</v>
      </c>
      <c r="G56" s="114">
        <v>34</v>
      </c>
      <c r="H56" s="114">
        <v>12</v>
      </c>
      <c r="I56" s="140">
        <v>19</v>
      </c>
      <c r="J56" s="115">
        <v>5</v>
      </c>
      <c r="K56" s="116">
        <v>26.315789473684209</v>
      </c>
    </row>
    <row r="57" spans="1:11" ht="14.1" customHeight="1" x14ac:dyDescent="0.2">
      <c r="A57" s="306" t="s">
        <v>284</v>
      </c>
      <c r="B57" s="307" t="s">
        <v>285</v>
      </c>
      <c r="C57" s="308"/>
      <c r="D57" s="113">
        <v>0.8739985433357611</v>
      </c>
      <c r="E57" s="115">
        <v>36</v>
      </c>
      <c r="F57" s="114">
        <v>34</v>
      </c>
      <c r="G57" s="114">
        <v>37</v>
      </c>
      <c r="H57" s="114">
        <v>45</v>
      </c>
      <c r="I57" s="140">
        <v>63</v>
      </c>
      <c r="J57" s="115">
        <v>-27</v>
      </c>
      <c r="K57" s="116">
        <v>-42.857142857142854</v>
      </c>
    </row>
    <row r="58" spans="1:11" ht="14.1" customHeight="1" x14ac:dyDescent="0.2">
      <c r="A58" s="306">
        <v>73</v>
      </c>
      <c r="B58" s="307" t="s">
        <v>286</v>
      </c>
      <c r="C58" s="308"/>
      <c r="D58" s="113">
        <v>1.1653313911143481</v>
      </c>
      <c r="E58" s="115">
        <v>48</v>
      </c>
      <c r="F58" s="114">
        <v>26</v>
      </c>
      <c r="G58" s="114">
        <v>50</v>
      </c>
      <c r="H58" s="114">
        <v>30</v>
      </c>
      <c r="I58" s="140">
        <v>55</v>
      </c>
      <c r="J58" s="115">
        <v>-7</v>
      </c>
      <c r="K58" s="116">
        <v>-12.727272727272727</v>
      </c>
    </row>
    <row r="59" spans="1:11" ht="14.1" customHeight="1" x14ac:dyDescent="0.2">
      <c r="A59" s="306" t="s">
        <v>287</v>
      </c>
      <c r="B59" s="307" t="s">
        <v>288</v>
      </c>
      <c r="C59" s="308"/>
      <c r="D59" s="113">
        <v>0.89827628065064336</v>
      </c>
      <c r="E59" s="115">
        <v>37</v>
      </c>
      <c r="F59" s="114">
        <v>24</v>
      </c>
      <c r="G59" s="114">
        <v>47</v>
      </c>
      <c r="H59" s="114">
        <v>27</v>
      </c>
      <c r="I59" s="140">
        <v>50</v>
      </c>
      <c r="J59" s="115">
        <v>-13</v>
      </c>
      <c r="K59" s="116">
        <v>-26</v>
      </c>
    </row>
    <row r="60" spans="1:11" ht="14.1" customHeight="1" x14ac:dyDescent="0.2">
      <c r="A60" s="306">
        <v>81</v>
      </c>
      <c r="B60" s="307" t="s">
        <v>289</v>
      </c>
      <c r="C60" s="308"/>
      <c r="D60" s="113">
        <v>6.5064336003884442</v>
      </c>
      <c r="E60" s="115">
        <v>268</v>
      </c>
      <c r="F60" s="114">
        <v>190</v>
      </c>
      <c r="G60" s="114">
        <v>291</v>
      </c>
      <c r="H60" s="114">
        <v>142</v>
      </c>
      <c r="I60" s="140">
        <v>280</v>
      </c>
      <c r="J60" s="115">
        <v>-12</v>
      </c>
      <c r="K60" s="116">
        <v>-4.2857142857142856</v>
      </c>
    </row>
    <row r="61" spans="1:11" ht="14.1" customHeight="1" x14ac:dyDescent="0.2">
      <c r="A61" s="306" t="s">
        <v>290</v>
      </c>
      <c r="B61" s="307" t="s">
        <v>291</v>
      </c>
      <c r="C61" s="308"/>
      <c r="D61" s="113">
        <v>2.2335518329691673</v>
      </c>
      <c r="E61" s="115">
        <v>92</v>
      </c>
      <c r="F61" s="114">
        <v>50</v>
      </c>
      <c r="G61" s="114">
        <v>124</v>
      </c>
      <c r="H61" s="114">
        <v>43</v>
      </c>
      <c r="I61" s="140">
        <v>103</v>
      </c>
      <c r="J61" s="115">
        <v>-11</v>
      </c>
      <c r="K61" s="116">
        <v>-10.679611650485437</v>
      </c>
    </row>
    <row r="62" spans="1:11" ht="14.1" customHeight="1" x14ac:dyDescent="0.2">
      <c r="A62" s="306" t="s">
        <v>292</v>
      </c>
      <c r="B62" s="307" t="s">
        <v>293</v>
      </c>
      <c r="C62" s="308"/>
      <c r="D62" s="113">
        <v>2.4520514688031074</v>
      </c>
      <c r="E62" s="115">
        <v>101</v>
      </c>
      <c r="F62" s="114">
        <v>76</v>
      </c>
      <c r="G62" s="114">
        <v>106</v>
      </c>
      <c r="H62" s="114">
        <v>51</v>
      </c>
      <c r="I62" s="140">
        <v>85</v>
      </c>
      <c r="J62" s="115">
        <v>16</v>
      </c>
      <c r="K62" s="116">
        <v>18.823529411764707</v>
      </c>
    </row>
    <row r="63" spans="1:11" ht="14.1" customHeight="1" x14ac:dyDescent="0.2">
      <c r="A63" s="306"/>
      <c r="B63" s="307" t="s">
        <v>294</v>
      </c>
      <c r="C63" s="308"/>
      <c r="D63" s="113">
        <v>2.2335518329691673</v>
      </c>
      <c r="E63" s="115">
        <v>92</v>
      </c>
      <c r="F63" s="114">
        <v>72</v>
      </c>
      <c r="G63" s="114">
        <v>97</v>
      </c>
      <c r="H63" s="114">
        <v>51</v>
      </c>
      <c r="I63" s="140">
        <v>80</v>
      </c>
      <c r="J63" s="115">
        <v>12</v>
      </c>
      <c r="K63" s="116">
        <v>15</v>
      </c>
    </row>
    <row r="64" spans="1:11" ht="14.1" customHeight="1" x14ac:dyDescent="0.2">
      <c r="A64" s="306" t="s">
        <v>295</v>
      </c>
      <c r="B64" s="307" t="s">
        <v>296</v>
      </c>
      <c r="C64" s="308"/>
      <c r="D64" s="113">
        <v>0.65549890750182083</v>
      </c>
      <c r="E64" s="115">
        <v>27</v>
      </c>
      <c r="F64" s="114">
        <v>16</v>
      </c>
      <c r="G64" s="114">
        <v>15</v>
      </c>
      <c r="H64" s="114">
        <v>14</v>
      </c>
      <c r="I64" s="140">
        <v>32</v>
      </c>
      <c r="J64" s="115">
        <v>-5</v>
      </c>
      <c r="K64" s="116">
        <v>-15.625</v>
      </c>
    </row>
    <row r="65" spans="1:11" ht="14.1" customHeight="1" x14ac:dyDescent="0.2">
      <c r="A65" s="306" t="s">
        <v>297</v>
      </c>
      <c r="B65" s="307" t="s">
        <v>298</v>
      </c>
      <c r="C65" s="308"/>
      <c r="D65" s="113">
        <v>0.58266569555717407</v>
      </c>
      <c r="E65" s="115">
        <v>24</v>
      </c>
      <c r="F65" s="114">
        <v>26</v>
      </c>
      <c r="G65" s="114">
        <v>18</v>
      </c>
      <c r="H65" s="114">
        <v>11</v>
      </c>
      <c r="I65" s="140">
        <v>30</v>
      </c>
      <c r="J65" s="115">
        <v>-6</v>
      </c>
      <c r="K65" s="116">
        <v>-20</v>
      </c>
    </row>
    <row r="66" spans="1:11" ht="14.1" customHeight="1" x14ac:dyDescent="0.2">
      <c r="A66" s="306">
        <v>82</v>
      </c>
      <c r="B66" s="307" t="s">
        <v>299</v>
      </c>
      <c r="C66" s="308"/>
      <c r="D66" s="113">
        <v>3.0589949016751641</v>
      </c>
      <c r="E66" s="115">
        <v>126</v>
      </c>
      <c r="F66" s="114">
        <v>147</v>
      </c>
      <c r="G66" s="114">
        <v>157</v>
      </c>
      <c r="H66" s="114">
        <v>102</v>
      </c>
      <c r="I66" s="140">
        <v>103</v>
      </c>
      <c r="J66" s="115">
        <v>23</v>
      </c>
      <c r="K66" s="116">
        <v>22.33009708737864</v>
      </c>
    </row>
    <row r="67" spans="1:11" ht="14.1" customHeight="1" x14ac:dyDescent="0.2">
      <c r="A67" s="306" t="s">
        <v>300</v>
      </c>
      <c r="B67" s="307" t="s">
        <v>301</v>
      </c>
      <c r="C67" s="308"/>
      <c r="D67" s="113">
        <v>1.8451080359310512</v>
      </c>
      <c r="E67" s="115">
        <v>76</v>
      </c>
      <c r="F67" s="114">
        <v>105</v>
      </c>
      <c r="G67" s="114">
        <v>103</v>
      </c>
      <c r="H67" s="114">
        <v>77</v>
      </c>
      <c r="I67" s="140">
        <v>81</v>
      </c>
      <c r="J67" s="115">
        <v>-5</v>
      </c>
      <c r="K67" s="116">
        <v>-6.1728395061728394</v>
      </c>
    </row>
    <row r="68" spans="1:11" ht="14.1" customHeight="1" x14ac:dyDescent="0.2">
      <c r="A68" s="306" t="s">
        <v>302</v>
      </c>
      <c r="B68" s="307" t="s">
        <v>303</v>
      </c>
      <c r="C68" s="308"/>
      <c r="D68" s="113">
        <v>0.38844379703811605</v>
      </c>
      <c r="E68" s="115">
        <v>16</v>
      </c>
      <c r="F68" s="114">
        <v>25</v>
      </c>
      <c r="G68" s="114">
        <v>33</v>
      </c>
      <c r="H68" s="114">
        <v>16</v>
      </c>
      <c r="I68" s="140">
        <v>13</v>
      </c>
      <c r="J68" s="115">
        <v>3</v>
      </c>
      <c r="K68" s="116">
        <v>23.076923076923077</v>
      </c>
    </row>
    <row r="69" spans="1:11" ht="14.1" customHeight="1" x14ac:dyDescent="0.2">
      <c r="A69" s="306">
        <v>83</v>
      </c>
      <c r="B69" s="307" t="s">
        <v>304</v>
      </c>
      <c r="C69" s="308"/>
      <c r="D69" s="113">
        <v>4.3214372420490408</v>
      </c>
      <c r="E69" s="115">
        <v>178</v>
      </c>
      <c r="F69" s="114">
        <v>176</v>
      </c>
      <c r="G69" s="114">
        <v>386</v>
      </c>
      <c r="H69" s="114">
        <v>142</v>
      </c>
      <c r="I69" s="140">
        <v>187</v>
      </c>
      <c r="J69" s="115">
        <v>-9</v>
      </c>
      <c r="K69" s="116">
        <v>-4.8128342245989302</v>
      </c>
    </row>
    <row r="70" spans="1:11" ht="14.1" customHeight="1" x14ac:dyDescent="0.2">
      <c r="A70" s="306" t="s">
        <v>305</v>
      </c>
      <c r="B70" s="307" t="s">
        <v>306</v>
      </c>
      <c r="C70" s="308"/>
      <c r="D70" s="113">
        <v>3.1075503763049284</v>
      </c>
      <c r="E70" s="115">
        <v>128</v>
      </c>
      <c r="F70" s="114">
        <v>97</v>
      </c>
      <c r="G70" s="114">
        <v>304</v>
      </c>
      <c r="H70" s="114">
        <v>90</v>
      </c>
      <c r="I70" s="140">
        <v>127</v>
      </c>
      <c r="J70" s="115">
        <v>1</v>
      </c>
      <c r="K70" s="116">
        <v>0.78740157480314965</v>
      </c>
    </row>
    <row r="71" spans="1:11" ht="14.1" customHeight="1" x14ac:dyDescent="0.2">
      <c r="A71" s="306"/>
      <c r="B71" s="307" t="s">
        <v>307</v>
      </c>
      <c r="C71" s="308"/>
      <c r="D71" s="113">
        <v>2.6219956300072833</v>
      </c>
      <c r="E71" s="115">
        <v>108</v>
      </c>
      <c r="F71" s="114">
        <v>77</v>
      </c>
      <c r="G71" s="114">
        <v>271</v>
      </c>
      <c r="H71" s="114">
        <v>69</v>
      </c>
      <c r="I71" s="140">
        <v>97</v>
      </c>
      <c r="J71" s="115">
        <v>11</v>
      </c>
      <c r="K71" s="116">
        <v>11.340206185567011</v>
      </c>
    </row>
    <row r="72" spans="1:11" ht="14.1" customHeight="1" x14ac:dyDescent="0.2">
      <c r="A72" s="306">
        <v>84</v>
      </c>
      <c r="B72" s="307" t="s">
        <v>308</v>
      </c>
      <c r="C72" s="308"/>
      <c r="D72" s="113">
        <v>0.55838795824229182</v>
      </c>
      <c r="E72" s="115">
        <v>23</v>
      </c>
      <c r="F72" s="114">
        <v>22</v>
      </c>
      <c r="G72" s="114">
        <v>52</v>
      </c>
      <c r="H72" s="114">
        <v>12</v>
      </c>
      <c r="I72" s="140">
        <v>34</v>
      </c>
      <c r="J72" s="115">
        <v>-11</v>
      </c>
      <c r="K72" s="116">
        <v>-32.352941176470587</v>
      </c>
    </row>
    <row r="73" spans="1:11" ht="14.1" customHeight="1" x14ac:dyDescent="0.2">
      <c r="A73" s="306" t="s">
        <v>309</v>
      </c>
      <c r="B73" s="307" t="s">
        <v>310</v>
      </c>
      <c r="C73" s="308"/>
      <c r="D73" s="113">
        <v>0.16994416120417577</v>
      </c>
      <c r="E73" s="115">
        <v>7</v>
      </c>
      <c r="F73" s="114">
        <v>5</v>
      </c>
      <c r="G73" s="114">
        <v>21</v>
      </c>
      <c r="H73" s="114">
        <v>3</v>
      </c>
      <c r="I73" s="140">
        <v>15</v>
      </c>
      <c r="J73" s="115">
        <v>-8</v>
      </c>
      <c r="K73" s="116">
        <v>-53.333333333333336</v>
      </c>
    </row>
    <row r="74" spans="1:11" ht="14.1" customHeight="1" x14ac:dyDescent="0.2">
      <c r="A74" s="306" t="s">
        <v>311</v>
      </c>
      <c r="B74" s="307" t="s">
        <v>312</v>
      </c>
      <c r="C74" s="308"/>
      <c r="D74" s="113" t="s">
        <v>513</v>
      </c>
      <c r="E74" s="115" t="s">
        <v>513</v>
      </c>
      <c r="F74" s="114" t="s">
        <v>513</v>
      </c>
      <c r="G74" s="114">
        <v>3</v>
      </c>
      <c r="H74" s="114" t="s">
        <v>513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5</v>
      </c>
      <c r="G76" s="114">
        <v>6</v>
      </c>
      <c r="H76" s="114" t="s">
        <v>513</v>
      </c>
      <c r="I76" s="140">
        <v>10</v>
      </c>
      <c r="J76" s="115" t="s">
        <v>513</v>
      </c>
      <c r="K76" s="116" t="s">
        <v>513</v>
      </c>
    </row>
    <row r="77" spans="1:11" ht="14.1" customHeight="1" x14ac:dyDescent="0.2">
      <c r="A77" s="306">
        <v>92</v>
      </c>
      <c r="B77" s="307" t="s">
        <v>316</v>
      </c>
      <c r="C77" s="308"/>
      <c r="D77" s="113">
        <v>0.60694343287205632</v>
      </c>
      <c r="E77" s="115">
        <v>25</v>
      </c>
      <c r="F77" s="114">
        <v>33</v>
      </c>
      <c r="G77" s="114">
        <v>37</v>
      </c>
      <c r="H77" s="114">
        <v>37</v>
      </c>
      <c r="I77" s="140">
        <v>46</v>
      </c>
      <c r="J77" s="115">
        <v>-21</v>
      </c>
      <c r="K77" s="116">
        <v>-45.652173913043477</v>
      </c>
    </row>
    <row r="78" spans="1:11" ht="14.1" customHeight="1" x14ac:dyDescent="0.2">
      <c r="A78" s="306">
        <v>93</v>
      </c>
      <c r="B78" s="307" t="s">
        <v>317</v>
      </c>
      <c r="C78" s="308"/>
      <c r="D78" s="113">
        <v>0.53411022092740956</v>
      </c>
      <c r="E78" s="115">
        <v>22</v>
      </c>
      <c r="F78" s="114">
        <v>3</v>
      </c>
      <c r="G78" s="114">
        <v>17</v>
      </c>
      <c r="H78" s="114">
        <v>12</v>
      </c>
      <c r="I78" s="140">
        <v>14</v>
      </c>
      <c r="J78" s="115">
        <v>8</v>
      </c>
      <c r="K78" s="116">
        <v>57.142857142857146</v>
      </c>
    </row>
    <row r="79" spans="1:11" ht="14.1" customHeight="1" x14ac:dyDescent="0.2">
      <c r="A79" s="306">
        <v>94</v>
      </c>
      <c r="B79" s="307" t="s">
        <v>318</v>
      </c>
      <c r="C79" s="308"/>
      <c r="D79" s="113">
        <v>0.16994416120417577</v>
      </c>
      <c r="E79" s="115">
        <v>7</v>
      </c>
      <c r="F79" s="114">
        <v>6</v>
      </c>
      <c r="G79" s="114">
        <v>12</v>
      </c>
      <c r="H79" s="114" t="s">
        <v>513</v>
      </c>
      <c r="I79" s="140">
        <v>7</v>
      </c>
      <c r="J79" s="115">
        <v>0</v>
      </c>
      <c r="K79" s="116">
        <v>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t="s">
        <v>513</v>
      </c>
      <c r="E81" s="143" t="s">
        <v>513</v>
      </c>
      <c r="F81" s="144" t="s">
        <v>513</v>
      </c>
      <c r="G81" s="144">
        <v>9</v>
      </c>
      <c r="H81" s="144">
        <v>0</v>
      </c>
      <c r="I81" s="145">
        <v>0</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4453</v>
      </c>
      <c r="E11" s="114">
        <v>4044</v>
      </c>
      <c r="F11" s="114">
        <v>4830</v>
      </c>
      <c r="G11" s="114">
        <v>3938</v>
      </c>
      <c r="H11" s="140">
        <v>4984</v>
      </c>
      <c r="I11" s="115">
        <v>-531</v>
      </c>
      <c r="J11" s="116">
        <v>-10.654093097913323</v>
      </c>
    </row>
    <row r="12" spans="1:15" s="110" customFormat="1" ht="24.95" customHeight="1" x14ac:dyDescent="0.2">
      <c r="A12" s="193" t="s">
        <v>132</v>
      </c>
      <c r="B12" s="194" t="s">
        <v>133</v>
      </c>
      <c r="C12" s="113">
        <v>0.56141926790927466</v>
      </c>
      <c r="D12" s="115">
        <v>25</v>
      </c>
      <c r="E12" s="114">
        <v>35</v>
      </c>
      <c r="F12" s="114">
        <v>38</v>
      </c>
      <c r="G12" s="114">
        <v>19</v>
      </c>
      <c r="H12" s="140">
        <v>30</v>
      </c>
      <c r="I12" s="115">
        <v>-5</v>
      </c>
      <c r="J12" s="116">
        <v>-16.666666666666668</v>
      </c>
    </row>
    <row r="13" spans="1:15" s="110" customFormat="1" ht="24.95" customHeight="1" x14ac:dyDescent="0.2">
      <c r="A13" s="193" t="s">
        <v>134</v>
      </c>
      <c r="B13" s="199" t="s">
        <v>214</v>
      </c>
      <c r="C13" s="113">
        <v>0.49404895576016167</v>
      </c>
      <c r="D13" s="115">
        <v>22</v>
      </c>
      <c r="E13" s="114">
        <v>39</v>
      </c>
      <c r="F13" s="114">
        <v>21</v>
      </c>
      <c r="G13" s="114">
        <v>21</v>
      </c>
      <c r="H13" s="140">
        <v>33</v>
      </c>
      <c r="I13" s="115">
        <v>-11</v>
      </c>
      <c r="J13" s="116">
        <v>-33.333333333333336</v>
      </c>
    </row>
    <row r="14" spans="1:15" s="287" customFormat="1" ht="24.95" customHeight="1" x14ac:dyDescent="0.2">
      <c r="A14" s="193" t="s">
        <v>215</v>
      </c>
      <c r="B14" s="199" t="s">
        <v>137</v>
      </c>
      <c r="C14" s="113">
        <v>35.593981585448013</v>
      </c>
      <c r="D14" s="115">
        <v>1585</v>
      </c>
      <c r="E14" s="114">
        <v>1512</v>
      </c>
      <c r="F14" s="114">
        <v>1692</v>
      </c>
      <c r="G14" s="114">
        <v>1501</v>
      </c>
      <c r="H14" s="140">
        <v>2194</v>
      </c>
      <c r="I14" s="115">
        <v>-609</v>
      </c>
      <c r="J14" s="116">
        <v>-27.757520510483136</v>
      </c>
      <c r="K14" s="110"/>
      <c r="L14" s="110"/>
      <c r="M14" s="110"/>
      <c r="N14" s="110"/>
      <c r="O14" s="110"/>
    </row>
    <row r="15" spans="1:15" s="110" customFormat="1" ht="24.95" customHeight="1" x14ac:dyDescent="0.2">
      <c r="A15" s="193" t="s">
        <v>216</v>
      </c>
      <c r="B15" s="199" t="s">
        <v>217</v>
      </c>
      <c r="C15" s="113">
        <v>4.6260947675724227</v>
      </c>
      <c r="D15" s="115">
        <v>206</v>
      </c>
      <c r="E15" s="114">
        <v>223</v>
      </c>
      <c r="F15" s="114">
        <v>247</v>
      </c>
      <c r="G15" s="114">
        <v>288</v>
      </c>
      <c r="H15" s="140">
        <v>452</v>
      </c>
      <c r="I15" s="115">
        <v>-246</v>
      </c>
      <c r="J15" s="116">
        <v>-54.424778761061944</v>
      </c>
    </row>
    <row r="16" spans="1:15" s="287" customFormat="1" ht="24.95" customHeight="1" x14ac:dyDescent="0.2">
      <c r="A16" s="193" t="s">
        <v>218</v>
      </c>
      <c r="B16" s="199" t="s">
        <v>141</v>
      </c>
      <c r="C16" s="113">
        <v>27.487087356838085</v>
      </c>
      <c r="D16" s="115">
        <v>1224</v>
      </c>
      <c r="E16" s="114">
        <v>1135</v>
      </c>
      <c r="F16" s="114">
        <v>1250</v>
      </c>
      <c r="G16" s="114">
        <v>1106</v>
      </c>
      <c r="H16" s="140">
        <v>1606</v>
      </c>
      <c r="I16" s="115">
        <v>-382</v>
      </c>
      <c r="J16" s="116">
        <v>-23.785803237858033</v>
      </c>
      <c r="K16" s="110"/>
      <c r="L16" s="110"/>
      <c r="M16" s="110"/>
      <c r="N16" s="110"/>
      <c r="O16" s="110"/>
    </row>
    <row r="17" spans="1:15" s="110" customFormat="1" ht="24.95" customHeight="1" x14ac:dyDescent="0.2">
      <c r="A17" s="193" t="s">
        <v>142</v>
      </c>
      <c r="B17" s="199" t="s">
        <v>220</v>
      </c>
      <c r="C17" s="113">
        <v>3.4807994610375026</v>
      </c>
      <c r="D17" s="115">
        <v>155</v>
      </c>
      <c r="E17" s="114">
        <v>154</v>
      </c>
      <c r="F17" s="114">
        <v>195</v>
      </c>
      <c r="G17" s="114">
        <v>107</v>
      </c>
      <c r="H17" s="140">
        <v>136</v>
      </c>
      <c r="I17" s="115">
        <v>19</v>
      </c>
      <c r="J17" s="116">
        <v>13.970588235294118</v>
      </c>
    </row>
    <row r="18" spans="1:15" s="287" customFormat="1" ht="24.95" customHeight="1" x14ac:dyDescent="0.2">
      <c r="A18" s="201" t="s">
        <v>144</v>
      </c>
      <c r="B18" s="202" t="s">
        <v>145</v>
      </c>
      <c r="C18" s="113">
        <v>7.0289692342241183</v>
      </c>
      <c r="D18" s="115">
        <v>313</v>
      </c>
      <c r="E18" s="114">
        <v>335</v>
      </c>
      <c r="F18" s="114">
        <v>317</v>
      </c>
      <c r="G18" s="114">
        <v>241</v>
      </c>
      <c r="H18" s="140">
        <v>244</v>
      </c>
      <c r="I18" s="115">
        <v>69</v>
      </c>
      <c r="J18" s="116">
        <v>28.278688524590162</v>
      </c>
      <c r="K18" s="110"/>
      <c r="L18" s="110"/>
      <c r="M18" s="110"/>
      <c r="N18" s="110"/>
      <c r="O18" s="110"/>
    </row>
    <row r="19" spans="1:15" s="110" customFormat="1" ht="24.95" customHeight="1" x14ac:dyDescent="0.2">
      <c r="A19" s="193" t="s">
        <v>146</v>
      </c>
      <c r="B19" s="199" t="s">
        <v>147</v>
      </c>
      <c r="C19" s="113">
        <v>14.057938468448237</v>
      </c>
      <c r="D19" s="115">
        <v>626</v>
      </c>
      <c r="E19" s="114">
        <v>505</v>
      </c>
      <c r="F19" s="114">
        <v>693</v>
      </c>
      <c r="G19" s="114">
        <v>526</v>
      </c>
      <c r="H19" s="140">
        <v>653</v>
      </c>
      <c r="I19" s="115">
        <v>-27</v>
      </c>
      <c r="J19" s="116">
        <v>-4.134762633996937</v>
      </c>
    </row>
    <row r="20" spans="1:15" s="287" customFormat="1" ht="24.95" customHeight="1" x14ac:dyDescent="0.2">
      <c r="A20" s="193" t="s">
        <v>148</v>
      </c>
      <c r="B20" s="199" t="s">
        <v>149</v>
      </c>
      <c r="C20" s="113">
        <v>5.2997978890635524</v>
      </c>
      <c r="D20" s="115">
        <v>236</v>
      </c>
      <c r="E20" s="114">
        <v>258</v>
      </c>
      <c r="F20" s="114">
        <v>246</v>
      </c>
      <c r="G20" s="114">
        <v>285</v>
      </c>
      <c r="H20" s="140">
        <v>251</v>
      </c>
      <c r="I20" s="115">
        <v>-15</v>
      </c>
      <c r="J20" s="116">
        <v>-5.9760956175298805</v>
      </c>
      <c r="K20" s="110"/>
      <c r="L20" s="110"/>
      <c r="M20" s="110"/>
      <c r="N20" s="110"/>
      <c r="O20" s="110"/>
    </row>
    <row r="21" spans="1:15" s="110" customFormat="1" ht="24.95" customHeight="1" x14ac:dyDescent="0.2">
      <c r="A21" s="201" t="s">
        <v>150</v>
      </c>
      <c r="B21" s="202" t="s">
        <v>151</v>
      </c>
      <c r="C21" s="113">
        <v>4.1994161239613748</v>
      </c>
      <c r="D21" s="115">
        <v>187</v>
      </c>
      <c r="E21" s="114">
        <v>162</v>
      </c>
      <c r="F21" s="114">
        <v>179</v>
      </c>
      <c r="G21" s="114">
        <v>149</v>
      </c>
      <c r="H21" s="140">
        <v>161</v>
      </c>
      <c r="I21" s="115">
        <v>26</v>
      </c>
      <c r="J21" s="116">
        <v>16.149068322981368</v>
      </c>
    </row>
    <row r="22" spans="1:15" s="110" customFormat="1" ht="24.95" customHeight="1" x14ac:dyDescent="0.2">
      <c r="A22" s="201" t="s">
        <v>152</v>
      </c>
      <c r="B22" s="199" t="s">
        <v>153</v>
      </c>
      <c r="C22" s="113">
        <v>1.0105546822366944</v>
      </c>
      <c r="D22" s="115">
        <v>45</v>
      </c>
      <c r="E22" s="114">
        <v>29</v>
      </c>
      <c r="F22" s="114">
        <v>35</v>
      </c>
      <c r="G22" s="114">
        <v>34</v>
      </c>
      <c r="H22" s="140">
        <v>55</v>
      </c>
      <c r="I22" s="115">
        <v>-10</v>
      </c>
      <c r="J22" s="116">
        <v>-18.181818181818183</v>
      </c>
    </row>
    <row r="23" spans="1:15" s="110" customFormat="1" ht="24.95" customHeight="1" x14ac:dyDescent="0.2">
      <c r="A23" s="193" t="s">
        <v>154</v>
      </c>
      <c r="B23" s="199" t="s">
        <v>155</v>
      </c>
      <c r="C23" s="113">
        <v>1.0330114529530654</v>
      </c>
      <c r="D23" s="115">
        <v>46</v>
      </c>
      <c r="E23" s="114">
        <v>51</v>
      </c>
      <c r="F23" s="114">
        <v>40</v>
      </c>
      <c r="G23" s="114">
        <v>26</v>
      </c>
      <c r="H23" s="140">
        <v>50</v>
      </c>
      <c r="I23" s="115">
        <v>-4</v>
      </c>
      <c r="J23" s="116">
        <v>-8</v>
      </c>
    </row>
    <row r="24" spans="1:15" s="110" customFormat="1" ht="24.95" customHeight="1" x14ac:dyDescent="0.2">
      <c r="A24" s="193" t="s">
        <v>156</v>
      </c>
      <c r="B24" s="199" t="s">
        <v>221</v>
      </c>
      <c r="C24" s="113">
        <v>5.8163036155400851</v>
      </c>
      <c r="D24" s="115">
        <v>259</v>
      </c>
      <c r="E24" s="114">
        <v>151</v>
      </c>
      <c r="F24" s="114">
        <v>211</v>
      </c>
      <c r="G24" s="114">
        <v>198</v>
      </c>
      <c r="H24" s="140">
        <v>192</v>
      </c>
      <c r="I24" s="115">
        <v>67</v>
      </c>
      <c r="J24" s="116">
        <v>34.895833333333336</v>
      </c>
    </row>
    <row r="25" spans="1:15" s="110" customFormat="1" ht="24.95" customHeight="1" x14ac:dyDescent="0.2">
      <c r="A25" s="193" t="s">
        <v>222</v>
      </c>
      <c r="B25" s="204" t="s">
        <v>159</v>
      </c>
      <c r="C25" s="113">
        <v>5.906130698405569</v>
      </c>
      <c r="D25" s="115">
        <v>263</v>
      </c>
      <c r="E25" s="114">
        <v>304</v>
      </c>
      <c r="F25" s="114">
        <v>367</v>
      </c>
      <c r="G25" s="114">
        <v>328</v>
      </c>
      <c r="H25" s="140">
        <v>340</v>
      </c>
      <c r="I25" s="115">
        <v>-77</v>
      </c>
      <c r="J25" s="116">
        <v>-22.647058823529413</v>
      </c>
    </row>
    <row r="26" spans="1:15" s="110" customFormat="1" ht="24.95" customHeight="1" x14ac:dyDescent="0.2">
      <c r="A26" s="201">
        <v>782.78300000000002</v>
      </c>
      <c r="B26" s="203" t="s">
        <v>160</v>
      </c>
      <c r="C26" s="113">
        <v>2.9642937345609703</v>
      </c>
      <c r="D26" s="115">
        <v>132</v>
      </c>
      <c r="E26" s="114">
        <v>98</v>
      </c>
      <c r="F26" s="114">
        <v>86</v>
      </c>
      <c r="G26" s="114">
        <v>81</v>
      </c>
      <c r="H26" s="140">
        <v>97</v>
      </c>
      <c r="I26" s="115">
        <v>35</v>
      </c>
      <c r="J26" s="116">
        <v>36.082474226804123</v>
      </c>
    </row>
    <row r="27" spans="1:15" s="110" customFormat="1" ht="24.95" customHeight="1" x14ac:dyDescent="0.2">
      <c r="A27" s="193" t="s">
        <v>161</v>
      </c>
      <c r="B27" s="199" t="s">
        <v>162</v>
      </c>
      <c r="C27" s="113">
        <v>2.3804176959353245</v>
      </c>
      <c r="D27" s="115">
        <v>106</v>
      </c>
      <c r="E27" s="114">
        <v>73</v>
      </c>
      <c r="F27" s="114">
        <v>133</v>
      </c>
      <c r="G27" s="114">
        <v>71</v>
      </c>
      <c r="H27" s="140">
        <v>97</v>
      </c>
      <c r="I27" s="115">
        <v>9</v>
      </c>
      <c r="J27" s="116">
        <v>9.2783505154639183</v>
      </c>
    </row>
    <row r="28" spans="1:15" s="110" customFormat="1" ht="24.95" customHeight="1" x14ac:dyDescent="0.2">
      <c r="A28" s="193" t="s">
        <v>163</v>
      </c>
      <c r="B28" s="199" t="s">
        <v>164</v>
      </c>
      <c r="C28" s="113">
        <v>1.684257803727824</v>
      </c>
      <c r="D28" s="115">
        <v>75</v>
      </c>
      <c r="E28" s="114">
        <v>64</v>
      </c>
      <c r="F28" s="114">
        <v>190</v>
      </c>
      <c r="G28" s="114">
        <v>68</v>
      </c>
      <c r="H28" s="140">
        <v>69</v>
      </c>
      <c r="I28" s="115">
        <v>6</v>
      </c>
      <c r="J28" s="116">
        <v>8.695652173913043</v>
      </c>
    </row>
    <row r="29" spans="1:15" s="110" customFormat="1" ht="24.95" customHeight="1" x14ac:dyDescent="0.2">
      <c r="A29" s="193">
        <v>86</v>
      </c>
      <c r="B29" s="199" t="s">
        <v>165</v>
      </c>
      <c r="C29" s="113">
        <v>4.3341567482596002</v>
      </c>
      <c r="D29" s="115">
        <v>193</v>
      </c>
      <c r="E29" s="114">
        <v>137</v>
      </c>
      <c r="F29" s="114">
        <v>219</v>
      </c>
      <c r="G29" s="114">
        <v>116</v>
      </c>
      <c r="H29" s="140">
        <v>188</v>
      </c>
      <c r="I29" s="115">
        <v>5</v>
      </c>
      <c r="J29" s="116">
        <v>2.6595744680851063</v>
      </c>
    </row>
    <row r="30" spans="1:15" s="110" customFormat="1" ht="24.95" customHeight="1" x14ac:dyDescent="0.2">
      <c r="A30" s="193">
        <v>87.88</v>
      </c>
      <c r="B30" s="204" t="s">
        <v>166</v>
      </c>
      <c r="C30" s="113">
        <v>4.3116999775432294</v>
      </c>
      <c r="D30" s="115">
        <v>192</v>
      </c>
      <c r="E30" s="114">
        <v>192</v>
      </c>
      <c r="F30" s="114">
        <v>228</v>
      </c>
      <c r="G30" s="114">
        <v>157</v>
      </c>
      <c r="H30" s="140">
        <v>207</v>
      </c>
      <c r="I30" s="115">
        <v>-15</v>
      </c>
      <c r="J30" s="116">
        <v>-7.2463768115942031</v>
      </c>
    </row>
    <row r="31" spans="1:15" s="110" customFormat="1" ht="24.95" customHeight="1" x14ac:dyDescent="0.2">
      <c r="A31" s="193" t="s">
        <v>167</v>
      </c>
      <c r="B31" s="199" t="s">
        <v>168</v>
      </c>
      <c r="C31" s="113">
        <v>3.323602066022906</v>
      </c>
      <c r="D31" s="115">
        <v>148</v>
      </c>
      <c r="E31" s="114">
        <v>99</v>
      </c>
      <c r="F31" s="114">
        <v>135</v>
      </c>
      <c r="G31" s="114">
        <v>117</v>
      </c>
      <c r="H31" s="140">
        <v>123</v>
      </c>
      <c r="I31" s="115">
        <v>25</v>
      </c>
      <c r="J31" s="116">
        <v>20.325203252032519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0.56141926790927466</v>
      </c>
      <c r="D34" s="115">
        <v>25</v>
      </c>
      <c r="E34" s="114">
        <v>35</v>
      </c>
      <c r="F34" s="114">
        <v>38</v>
      </c>
      <c r="G34" s="114">
        <v>19</v>
      </c>
      <c r="H34" s="140">
        <v>30</v>
      </c>
      <c r="I34" s="115">
        <v>-5</v>
      </c>
      <c r="J34" s="116">
        <v>-16.666666666666668</v>
      </c>
    </row>
    <row r="35" spans="1:10" s="110" customFormat="1" ht="24.95" customHeight="1" x14ac:dyDescent="0.2">
      <c r="A35" s="292" t="s">
        <v>171</v>
      </c>
      <c r="B35" s="293" t="s">
        <v>172</v>
      </c>
      <c r="C35" s="113">
        <v>43.116999775432291</v>
      </c>
      <c r="D35" s="115">
        <v>1920</v>
      </c>
      <c r="E35" s="114">
        <v>1886</v>
      </c>
      <c r="F35" s="114">
        <v>2030</v>
      </c>
      <c r="G35" s="114">
        <v>1763</v>
      </c>
      <c r="H35" s="140">
        <v>2471</v>
      </c>
      <c r="I35" s="115">
        <v>-551</v>
      </c>
      <c r="J35" s="116">
        <v>-22.298664508296238</v>
      </c>
    </row>
    <row r="36" spans="1:10" s="110" customFormat="1" ht="24.95" customHeight="1" x14ac:dyDescent="0.2">
      <c r="A36" s="294" t="s">
        <v>173</v>
      </c>
      <c r="B36" s="295" t="s">
        <v>174</v>
      </c>
      <c r="C36" s="125">
        <v>56.32158095665843</v>
      </c>
      <c r="D36" s="143">
        <v>2508</v>
      </c>
      <c r="E36" s="144">
        <v>2123</v>
      </c>
      <c r="F36" s="144">
        <v>2762</v>
      </c>
      <c r="G36" s="144">
        <v>2156</v>
      </c>
      <c r="H36" s="145">
        <v>2483</v>
      </c>
      <c r="I36" s="143">
        <v>25</v>
      </c>
      <c r="J36" s="146">
        <v>1.0068465565847764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4453</v>
      </c>
      <c r="F11" s="264">
        <v>4044</v>
      </c>
      <c r="G11" s="264">
        <v>4830</v>
      </c>
      <c r="H11" s="264">
        <v>3938</v>
      </c>
      <c r="I11" s="265">
        <v>4984</v>
      </c>
      <c r="J11" s="263">
        <v>-531</v>
      </c>
      <c r="K11" s="266">
        <v>-10.654093097913323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23.310128003593082</v>
      </c>
      <c r="E13" s="115">
        <v>1038</v>
      </c>
      <c r="F13" s="114">
        <v>1189</v>
      </c>
      <c r="G13" s="114">
        <v>1466</v>
      </c>
      <c r="H13" s="114">
        <v>1169</v>
      </c>
      <c r="I13" s="140">
        <v>1214</v>
      </c>
      <c r="J13" s="115">
        <v>-176</v>
      </c>
      <c r="K13" s="116">
        <v>-14.497528830313016</v>
      </c>
    </row>
    <row r="14" spans="1:17" ht="15.95" customHeight="1" x14ac:dyDescent="0.2">
      <c r="A14" s="306" t="s">
        <v>230</v>
      </c>
      <c r="B14" s="307"/>
      <c r="C14" s="308"/>
      <c r="D14" s="113">
        <v>59.982034583426902</v>
      </c>
      <c r="E14" s="115">
        <v>2671</v>
      </c>
      <c r="F14" s="114">
        <v>2276</v>
      </c>
      <c r="G14" s="114">
        <v>2698</v>
      </c>
      <c r="H14" s="114">
        <v>2183</v>
      </c>
      <c r="I14" s="140">
        <v>2928</v>
      </c>
      <c r="J14" s="115">
        <v>-257</v>
      </c>
      <c r="K14" s="116">
        <v>-8.777322404371585</v>
      </c>
    </row>
    <row r="15" spans="1:17" ht="15.95" customHeight="1" x14ac:dyDescent="0.2">
      <c r="A15" s="306" t="s">
        <v>231</v>
      </c>
      <c r="B15" s="307"/>
      <c r="C15" s="308"/>
      <c r="D15" s="113">
        <v>9.8585223444868628</v>
      </c>
      <c r="E15" s="115">
        <v>439</v>
      </c>
      <c r="F15" s="114">
        <v>354</v>
      </c>
      <c r="G15" s="114">
        <v>353</v>
      </c>
      <c r="H15" s="114">
        <v>393</v>
      </c>
      <c r="I15" s="140">
        <v>519</v>
      </c>
      <c r="J15" s="115">
        <v>-80</v>
      </c>
      <c r="K15" s="116">
        <v>-15.414258188824663</v>
      </c>
    </row>
    <row r="16" spans="1:17" ht="15.95" customHeight="1" x14ac:dyDescent="0.2">
      <c r="A16" s="306" t="s">
        <v>232</v>
      </c>
      <c r="B16" s="307"/>
      <c r="C16" s="308"/>
      <c r="D16" s="113">
        <v>6.8493150684931505</v>
      </c>
      <c r="E16" s="115">
        <v>305</v>
      </c>
      <c r="F16" s="114">
        <v>225</v>
      </c>
      <c r="G16" s="114">
        <v>313</v>
      </c>
      <c r="H16" s="114">
        <v>192</v>
      </c>
      <c r="I16" s="140">
        <v>323</v>
      </c>
      <c r="J16" s="115">
        <v>-18</v>
      </c>
      <c r="K16" s="116">
        <v>-5.5727554179566567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0.62878958005838759</v>
      </c>
      <c r="E18" s="115">
        <v>28</v>
      </c>
      <c r="F18" s="114">
        <v>35</v>
      </c>
      <c r="G18" s="114">
        <v>37</v>
      </c>
      <c r="H18" s="114">
        <v>16</v>
      </c>
      <c r="I18" s="140">
        <v>32</v>
      </c>
      <c r="J18" s="115">
        <v>-4</v>
      </c>
      <c r="K18" s="116">
        <v>-12.5</v>
      </c>
    </row>
    <row r="19" spans="1:11" ht="14.1" customHeight="1" x14ac:dyDescent="0.2">
      <c r="A19" s="306" t="s">
        <v>235</v>
      </c>
      <c r="B19" s="307" t="s">
        <v>236</v>
      </c>
      <c r="C19" s="308"/>
      <c r="D19" s="113">
        <v>0.31439479002919379</v>
      </c>
      <c r="E19" s="115">
        <v>14</v>
      </c>
      <c r="F19" s="114">
        <v>26</v>
      </c>
      <c r="G19" s="114">
        <v>33</v>
      </c>
      <c r="H19" s="114">
        <v>10</v>
      </c>
      <c r="I19" s="140">
        <v>14</v>
      </c>
      <c r="J19" s="115">
        <v>0</v>
      </c>
      <c r="K19" s="116">
        <v>0</v>
      </c>
    </row>
    <row r="20" spans="1:11" ht="14.1" customHeight="1" x14ac:dyDescent="0.2">
      <c r="A20" s="306">
        <v>12</v>
      </c>
      <c r="B20" s="307" t="s">
        <v>237</v>
      </c>
      <c r="C20" s="308"/>
      <c r="D20" s="113">
        <v>0.60633280934201661</v>
      </c>
      <c r="E20" s="115">
        <v>27</v>
      </c>
      <c r="F20" s="114">
        <v>61</v>
      </c>
      <c r="G20" s="114">
        <v>60</v>
      </c>
      <c r="H20" s="114">
        <v>40</v>
      </c>
      <c r="I20" s="140">
        <v>49</v>
      </c>
      <c r="J20" s="115">
        <v>-22</v>
      </c>
      <c r="K20" s="116">
        <v>-44.897959183673471</v>
      </c>
    </row>
    <row r="21" spans="1:11" ht="14.1" customHeight="1" x14ac:dyDescent="0.2">
      <c r="A21" s="306">
        <v>21</v>
      </c>
      <c r="B21" s="307" t="s">
        <v>238</v>
      </c>
      <c r="C21" s="308"/>
      <c r="D21" s="113">
        <v>0.1571973950145969</v>
      </c>
      <c r="E21" s="115">
        <v>7</v>
      </c>
      <c r="F21" s="114">
        <v>22</v>
      </c>
      <c r="G21" s="114">
        <v>5</v>
      </c>
      <c r="H21" s="114">
        <v>5</v>
      </c>
      <c r="I21" s="140">
        <v>8</v>
      </c>
      <c r="J21" s="115">
        <v>-1</v>
      </c>
      <c r="K21" s="116">
        <v>-12.5</v>
      </c>
    </row>
    <row r="22" spans="1:11" ht="14.1" customHeight="1" x14ac:dyDescent="0.2">
      <c r="A22" s="306">
        <v>22</v>
      </c>
      <c r="B22" s="307" t="s">
        <v>239</v>
      </c>
      <c r="C22" s="308"/>
      <c r="D22" s="113">
        <v>2.1333932180552435</v>
      </c>
      <c r="E22" s="115">
        <v>95</v>
      </c>
      <c r="F22" s="114">
        <v>93</v>
      </c>
      <c r="G22" s="114">
        <v>172</v>
      </c>
      <c r="H22" s="114">
        <v>86</v>
      </c>
      <c r="I22" s="140">
        <v>134</v>
      </c>
      <c r="J22" s="115">
        <v>-39</v>
      </c>
      <c r="K22" s="116">
        <v>-29.104477611940297</v>
      </c>
    </row>
    <row r="23" spans="1:11" ht="14.1" customHeight="1" x14ac:dyDescent="0.2">
      <c r="A23" s="306">
        <v>23</v>
      </c>
      <c r="B23" s="307" t="s">
        <v>240</v>
      </c>
      <c r="C23" s="308"/>
      <c r="D23" s="113">
        <v>1.0330114529530654</v>
      </c>
      <c r="E23" s="115">
        <v>46</v>
      </c>
      <c r="F23" s="114">
        <v>42</v>
      </c>
      <c r="G23" s="114">
        <v>56</v>
      </c>
      <c r="H23" s="114">
        <v>34</v>
      </c>
      <c r="I23" s="140">
        <v>67</v>
      </c>
      <c r="J23" s="115">
        <v>-21</v>
      </c>
      <c r="K23" s="116">
        <v>-31.343283582089551</v>
      </c>
    </row>
    <row r="24" spans="1:11" ht="14.1" customHeight="1" x14ac:dyDescent="0.2">
      <c r="A24" s="306">
        <v>24</v>
      </c>
      <c r="B24" s="307" t="s">
        <v>241</v>
      </c>
      <c r="C24" s="308"/>
      <c r="D24" s="113">
        <v>11.744891084662026</v>
      </c>
      <c r="E24" s="115">
        <v>523</v>
      </c>
      <c r="F24" s="114">
        <v>506</v>
      </c>
      <c r="G24" s="114">
        <v>526</v>
      </c>
      <c r="H24" s="114">
        <v>516</v>
      </c>
      <c r="I24" s="140">
        <v>756</v>
      </c>
      <c r="J24" s="115">
        <v>-233</v>
      </c>
      <c r="K24" s="116">
        <v>-30.82010582010582</v>
      </c>
    </row>
    <row r="25" spans="1:11" ht="14.1" customHeight="1" x14ac:dyDescent="0.2">
      <c r="A25" s="306">
        <v>25</v>
      </c>
      <c r="B25" s="307" t="s">
        <v>242</v>
      </c>
      <c r="C25" s="308"/>
      <c r="D25" s="113">
        <v>5.9510442398383114</v>
      </c>
      <c r="E25" s="115">
        <v>265</v>
      </c>
      <c r="F25" s="114">
        <v>244</v>
      </c>
      <c r="G25" s="114">
        <v>283</v>
      </c>
      <c r="H25" s="114">
        <v>200</v>
      </c>
      <c r="I25" s="140">
        <v>350</v>
      </c>
      <c r="J25" s="115">
        <v>-85</v>
      </c>
      <c r="K25" s="116">
        <v>-24.285714285714285</v>
      </c>
    </row>
    <row r="26" spans="1:11" ht="14.1" customHeight="1" x14ac:dyDescent="0.2">
      <c r="A26" s="306">
        <v>26</v>
      </c>
      <c r="B26" s="307" t="s">
        <v>243</v>
      </c>
      <c r="C26" s="308"/>
      <c r="D26" s="113">
        <v>4.0422187289467777</v>
      </c>
      <c r="E26" s="115">
        <v>180</v>
      </c>
      <c r="F26" s="114">
        <v>102</v>
      </c>
      <c r="G26" s="114">
        <v>178</v>
      </c>
      <c r="H26" s="114">
        <v>97</v>
      </c>
      <c r="I26" s="140">
        <v>186</v>
      </c>
      <c r="J26" s="115">
        <v>-6</v>
      </c>
      <c r="K26" s="116">
        <v>-3.225806451612903</v>
      </c>
    </row>
    <row r="27" spans="1:11" ht="14.1" customHeight="1" x14ac:dyDescent="0.2">
      <c r="A27" s="306">
        <v>27</v>
      </c>
      <c r="B27" s="307" t="s">
        <v>244</v>
      </c>
      <c r="C27" s="308"/>
      <c r="D27" s="113">
        <v>4.3790702896923426</v>
      </c>
      <c r="E27" s="115">
        <v>195</v>
      </c>
      <c r="F27" s="114">
        <v>173</v>
      </c>
      <c r="G27" s="114">
        <v>159</v>
      </c>
      <c r="H27" s="114">
        <v>196</v>
      </c>
      <c r="I27" s="140">
        <v>255</v>
      </c>
      <c r="J27" s="115">
        <v>-60</v>
      </c>
      <c r="K27" s="116">
        <v>-23.529411764705884</v>
      </c>
    </row>
    <row r="28" spans="1:11" ht="14.1" customHeight="1" x14ac:dyDescent="0.2">
      <c r="A28" s="306">
        <v>28</v>
      </c>
      <c r="B28" s="307" t="s">
        <v>245</v>
      </c>
      <c r="C28" s="308"/>
      <c r="D28" s="113">
        <v>0.26948124859645184</v>
      </c>
      <c r="E28" s="115">
        <v>12</v>
      </c>
      <c r="F28" s="114">
        <v>7</v>
      </c>
      <c r="G28" s="114">
        <v>5</v>
      </c>
      <c r="H28" s="114">
        <v>8</v>
      </c>
      <c r="I28" s="140">
        <v>8</v>
      </c>
      <c r="J28" s="115">
        <v>4</v>
      </c>
      <c r="K28" s="116">
        <v>50</v>
      </c>
    </row>
    <row r="29" spans="1:11" ht="14.1" customHeight="1" x14ac:dyDescent="0.2">
      <c r="A29" s="306">
        <v>29</v>
      </c>
      <c r="B29" s="307" t="s">
        <v>246</v>
      </c>
      <c r="C29" s="308"/>
      <c r="D29" s="113">
        <v>5.2099708061980685</v>
      </c>
      <c r="E29" s="115">
        <v>232</v>
      </c>
      <c r="F29" s="114">
        <v>196</v>
      </c>
      <c r="G29" s="114">
        <v>240</v>
      </c>
      <c r="H29" s="114">
        <v>228</v>
      </c>
      <c r="I29" s="140">
        <v>279</v>
      </c>
      <c r="J29" s="115">
        <v>-47</v>
      </c>
      <c r="K29" s="116">
        <v>-16.845878136200717</v>
      </c>
    </row>
    <row r="30" spans="1:11" ht="14.1" customHeight="1" x14ac:dyDescent="0.2">
      <c r="A30" s="306" t="s">
        <v>247</v>
      </c>
      <c r="B30" s="307" t="s">
        <v>248</v>
      </c>
      <c r="C30" s="308"/>
      <c r="D30" s="113">
        <v>3.2562317538737928</v>
      </c>
      <c r="E30" s="115">
        <v>145</v>
      </c>
      <c r="F30" s="114">
        <v>132</v>
      </c>
      <c r="G30" s="114">
        <v>172</v>
      </c>
      <c r="H30" s="114">
        <v>165</v>
      </c>
      <c r="I30" s="140">
        <v>198</v>
      </c>
      <c r="J30" s="115">
        <v>-53</v>
      </c>
      <c r="K30" s="116">
        <v>-26.767676767676768</v>
      </c>
    </row>
    <row r="31" spans="1:11" ht="14.1" customHeight="1" x14ac:dyDescent="0.2">
      <c r="A31" s="306" t="s">
        <v>249</v>
      </c>
      <c r="B31" s="307" t="s">
        <v>250</v>
      </c>
      <c r="C31" s="308"/>
      <c r="D31" s="113">
        <v>1.9537390523242757</v>
      </c>
      <c r="E31" s="115">
        <v>87</v>
      </c>
      <c r="F31" s="114">
        <v>64</v>
      </c>
      <c r="G31" s="114" t="s">
        <v>513</v>
      </c>
      <c r="H31" s="114" t="s">
        <v>513</v>
      </c>
      <c r="I31" s="140" t="s">
        <v>513</v>
      </c>
      <c r="J31" s="115" t="s">
        <v>513</v>
      </c>
      <c r="K31" s="116" t="s">
        <v>513</v>
      </c>
    </row>
    <row r="32" spans="1:11" ht="14.1" customHeight="1" x14ac:dyDescent="0.2">
      <c r="A32" s="306">
        <v>31</v>
      </c>
      <c r="B32" s="307" t="s">
        <v>251</v>
      </c>
      <c r="C32" s="308"/>
      <c r="D32" s="113">
        <v>0.69615989220750052</v>
      </c>
      <c r="E32" s="115">
        <v>31</v>
      </c>
      <c r="F32" s="114">
        <v>10</v>
      </c>
      <c r="G32" s="114">
        <v>13</v>
      </c>
      <c r="H32" s="114">
        <v>8</v>
      </c>
      <c r="I32" s="140">
        <v>21</v>
      </c>
      <c r="J32" s="115">
        <v>10</v>
      </c>
      <c r="K32" s="116">
        <v>47.61904761904762</v>
      </c>
    </row>
    <row r="33" spans="1:11" ht="14.1" customHeight="1" x14ac:dyDescent="0.2">
      <c r="A33" s="306">
        <v>32</v>
      </c>
      <c r="B33" s="307" t="s">
        <v>252</v>
      </c>
      <c r="C33" s="308"/>
      <c r="D33" s="113">
        <v>2.0884796766225016</v>
      </c>
      <c r="E33" s="115">
        <v>93</v>
      </c>
      <c r="F33" s="114">
        <v>151</v>
      </c>
      <c r="G33" s="114">
        <v>113</v>
      </c>
      <c r="H33" s="114">
        <v>82</v>
      </c>
      <c r="I33" s="140">
        <v>57</v>
      </c>
      <c r="J33" s="115">
        <v>36</v>
      </c>
      <c r="K33" s="116">
        <v>63.157894736842103</v>
      </c>
    </row>
    <row r="34" spans="1:11" ht="14.1" customHeight="1" x14ac:dyDescent="0.2">
      <c r="A34" s="306">
        <v>33</v>
      </c>
      <c r="B34" s="307" t="s">
        <v>253</v>
      </c>
      <c r="C34" s="308"/>
      <c r="D34" s="113">
        <v>1.7740848865933079</v>
      </c>
      <c r="E34" s="115">
        <v>79</v>
      </c>
      <c r="F34" s="114">
        <v>86</v>
      </c>
      <c r="G34" s="114">
        <v>85</v>
      </c>
      <c r="H34" s="114">
        <v>64</v>
      </c>
      <c r="I34" s="140">
        <v>66</v>
      </c>
      <c r="J34" s="115">
        <v>13</v>
      </c>
      <c r="K34" s="116">
        <v>19.696969696969695</v>
      </c>
    </row>
    <row r="35" spans="1:11" ht="14.1" customHeight="1" x14ac:dyDescent="0.2">
      <c r="A35" s="306">
        <v>34</v>
      </c>
      <c r="B35" s="307" t="s">
        <v>254</v>
      </c>
      <c r="C35" s="308"/>
      <c r="D35" s="113">
        <v>2.3130473837862113</v>
      </c>
      <c r="E35" s="115">
        <v>103</v>
      </c>
      <c r="F35" s="114">
        <v>51</v>
      </c>
      <c r="G35" s="114">
        <v>77</v>
      </c>
      <c r="H35" s="114">
        <v>63</v>
      </c>
      <c r="I35" s="140">
        <v>95</v>
      </c>
      <c r="J35" s="115">
        <v>8</v>
      </c>
      <c r="K35" s="116">
        <v>8.4210526315789469</v>
      </c>
    </row>
    <row r="36" spans="1:11" ht="14.1" customHeight="1" x14ac:dyDescent="0.2">
      <c r="A36" s="306">
        <v>41</v>
      </c>
      <c r="B36" s="307" t="s">
        <v>255</v>
      </c>
      <c r="C36" s="308"/>
      <c r="D36" s="113">
        <v>0.53896249719290368</v>
      </c>
      <c r="E36" s="115">
        <v>24</v>
      </c>
      <c r="F36" s="114">
        <v>28</v>
      </c>
      <c r="G36" s="114">
        <v>51</v>
      </c>
      <c r="H36" s="114">
        <v>20</v>
      </c>
      <c r="I36" s="140">
        <v>55</v>
      </c>
      <c r="J36" s="115">
        <v>-31</v>
      </c>
      <c r="K36" s="116">
        <v>-56.363636363636367</v>
      </c>
    </row>
    <row r="37" spans="1:11" ht="14.1" customHeight="1" x14ac:dyDescent="0.2">
      <c r="A37" s="306">
        <v>42</v>
      </c>
      <c r="B37" s="307" t="s">
        <v>256</v>
      </c>
      <c r="C37" s="308"/>
      <c r="D37" s="113">
        <v>0.11228385358185493</v>
      </c>
      <c r="E37" s="115">
        <v>5</v>
      </c>
      <c r="F37" s="114" t="s">
        <v>513</v>
      </c>
      <c r="G37" s="114">
        <v>6</v>
      </c>
      <c r="H37" s="114">
        <v>4</v>
      </c>
      <c r="I37" s="140">
        <v>6</v>
      </c>
      <c r="J37" s="115">
        <v>-1</v>
      </c>
      <c r="K37" s="116">
        <v>-16.666666666666668</v>
      </c>
    </row>
    <row r="38" spans="1:11" ht="14.1" customHeight="1" x14ac:dyDescent="0.2">
      <c r="A38" s="306">
        <v>43</v>
      </c>
      <c r="B38" s="307" t="s">
        <v>257</v>
      </c>
      <c r="C38" s="308"/>
      <c r="D38" s="113">
        <v>0.89827082865483943</v>
      </c>
      <c r="E38" s="115">
        <v>40</v>
      </c>
      <c r="F38" s="114">
        <v>42</v>
      </c>
      <c r="G38" s="114">
        <v>29</v>
      </c>
      <c r="H38" s="114">
        <v>30</v>
      </c>
      <c r="I38" s="140">
        <v>45</v>
      </c>
      <c r="J38" s="115">
        <v>-5</v>
      </c>
      <c r="K38" s="116">
        <v>-11.111111111111111</v>
      </c>
    </row>
    <row r="39" spans="1:11" ht="14.1" customHeight="1" x14ac:dyDescent="0.2">
      <c r="A39" s="306">
        <v>51</v>
      </c>
      <c r="B39" s="307" t="s">
        <v>258</v>
      </c>
      <c r="C39" s="308"/>
      <c r="D39" s="113">
        <v>6.6247473613294412</v>
      </c>
      <c r="E39" s="115">
        <v>295</v>
      </c>
      <c r="F39" s="114">
        <v>367</v>
      </c>
      <c r="G39" s="114">
        <v>447</v>
      </c>
      <c r="H39" s="114">
        <v>380</v>
      </c>
      <c r="I39" s="140">
        <v>386</v>
      </c>
      <c r="J39" s="115">
        <v>-91</v>
      </c>
      <c r="K39" s="116">
        <v>-23.575129533678755</v>
      </c>
    </row>
    <row r="40" spans="1:11" ht="14.1" customHeight="1" x14ac:dyDescent="0.2">
      <c r="A40" s="306" t="s">
        <v>259</v>
      </c>
      <c r="B40" s="307" t="s">
        <v>260</v>
      </c>
      <c r="C40" s="308"/>
      <c r="D40" s="113">
        <v>6.1980687177183924</v>
      </c>
      <c r="E40" s="115">
        <v>276</v>
      </c>
      <c r="F40" s="114">
        <v>343</v>
      </c>
      <c r="G40" s="114">
        <v>414</v>
      </c>
      <c r="H40" s="114">
        <v>357</v>
      </c>
      <c r="I40" s="140">
        <v>367</v>
      </c>
      <c r="J40" s="115">
        <v>-91</v>
      </c>
      <c r="K40" s="116">
        <v>-24.795640326975477</v>
      </c>
    </row>
    <row r="41" spans="1:11" ht="14.1" customHeight="1" x14ac:dyDescent="0.2">
      <c r="A41" s="306"/>
      <c r="B41" s="307" t="s">
        <v>261</v>
      </c>
      <c r="C41" s="308"/>
      <c r="D41" s="113">
        <v>5.1875140354816978</v>
      </c>
      <c r="E41" s="115">
        <v>231</v>
      </c>
      <c r="F41" s="114">
        <v>307</v>
      </c>
      <c r="G41" s="114">
        <v>384</v>
      </c>
      <c r="H41" s="114">
        <v>302</v>
      </c>
      <c r="I41" s="140">
        <v>318</v>
      </c>
      <c r="J41" s="115">
        <v>-87</v>
      </c>
      <c r="K41" s="116">
        <v>-27.358490566037737</v>
      </c>
    </row>
    <row r="42" spans="1:11" ht="14.1" customHeight="1" x14ac:dyDescent="0.2">
      <c r="A42" s="306">
        <v>52</v>
      </c>
      <c r="B42" s="307" t="s">
        <v>262</v>
      </c>
      <c r="C42" s="308"/>
      <c r="D42" s="113">
        <v>4.9854030990343592</v>
      </c>
      <c r="E42" s="115">
        <v>222</v>
      </c>
      <c r="F42" s="114">
        <v>248</v>
      </c>
      <c r="G42" s="114">
        <v>217</v>
      </c>
      <c r="H42" s="114">
        <v>233</v>
      </c>
      <c r="I42" s="140">
        <v>211</v>
      </c>
      <c r="J42" s="115">
        <v>11</v>
      </c>
      <c r="K42" s="116">
        <v>5.2132701421800949</v>
      </c>
    </row>
    <row r="43" spans="1:11" ht="14.1" customHeight="1" x14ac:dyDescent="0.2">
      <c r="A43" s="306" t="s">
        <v>263</v>
      </c>
      <c r="B43" s="307" t="s">
        <v>264</v>
      </c>
      <c r="C43" s="308"/>
      <c r="D43" s="113">
        <v>4.4688973725578265</v>
      </c>
      <c r="E43" s="115">
        <v>199</v>
      </c>
      <c r="F43" s="114">
        <v>223</v>
      </c>
      <c r="G43" s="114">
        <v>195</v>
      </c>
      <c r="H43" s="114">
        <v>218</v>
      </c>
      <c r="I43" s="140">
        <v>197</v>
      </c>
      <c r="J43" s="115">
        <v>2</v>
      </c>
      <c r="K43" s="116">
        <v>1.015228426395939</v>
      </c>
    </row>
    <row r="44" spans="1:11" ht="14.1" customHeight="1" x14ac:dyDescent="0.2">
      <c r="A44" s="306">
        <v>53</v>
      </c>
      <c r="B44" s="307" t="s">
        <v>265</v>
      </c>
      <c r="C44" s="308"/>
      <c r="D44" s="113">
        <v>0.78598697507298454</v>
      </c>
      <c r="E44" s="115">
        <v>35</v>
      </c>
      <c r="F44" s="114">
        <v>38</v>
      </c>
      <c r="G44" s="114">
        <v>29</v>
      </c>
      <c r="H44" s="114">
        <v>36</v>
      </c>
      <c r="I44" s="140">
        <v>21</v>
      </c>
      <c r="J44" s="115">
        <v>14</v>
      </c>
      <c r="K44" s="116">
        <v>66.666666666666671</v>
      </c>
    </row>
    <row r="45" spans="1:11" ht="14.1" customHeight="1" x14ac:dyDescent="0.2">
      <c r="A45" s="306" t="s">
        <v>266</v>
      </c>
      <c r="B45" s="307" t="s">
        <v>267</v>
      </c>
      <c r="C45" s="308"/>
      <c r="D45" s="113">
        <v>0.74107343364024258</v>
      </c>
      <c r="E45" s="115">
        <v>33</v>
      </c>
      <c r="F45" s="114">
        <v>33</v>
      </c>
      <c r="G45" s="114">
        <v>28</v>
      </c>
      <c r="H45" s="114">
        <v>27</v>
      </c>
      <c r="I45" s="140">
        <v>17</v>
      </c>
      <c r="J45" s="115">
        <v>16</v>
      </c>
      <c r="K45" s="116">
        <v>94.117647058823536</v>
      </c>
    </row>
    <row r="46" spans="1:11" ht="14.1" customHeight="1" x14ac:dyDescent="0.2">
      <c r="A46" s="306">
        <v>54</v>
      </c>
      <c r="B46" s="307" t="s">
        <v>268</v>
      </c>
      <c r="C46" s="308"/>
      <c r="D46" s="113">
        <v>3.4358859196047606</v>
      </c>
      <c r="E46" s="115">
        <v>153</v>
      </c>
      <c r="F46" s="114">
        <v>160</v>
      </c>
      <c r="G46" s="114">
        <v>129</v>
      </c>
      <c r="H46" s="114">
        <v>142</v>
      </c>
      <c r="I46" s="140">
        <v>155</v>
      </c>
      <c r="J46" s="115">
        <v>-2</v>
      </c>
      <c r="K46" s="116">
        <v>-1.2903225806451613</v>
      </c>
    </row>
    <row r="47" spans="1:11" ht="14.1" customHeight="1" x14ac:dyDescent="0.2">
      <c r="A47" s="306">
        <v>61</v>
      </c>
      <c r="B47" s="307" t="s">
        <v>269</v>
      </c>
      <c r="C47" s="308"/>
      <c r="D47" s="113">
        <v>3.0990343588591962</v>
      </c>
      <c r="E47" s="115">
        <v>138</v>
      </c>
      <c r="F47" s="114">
        <v>115</v>
      </c>
      <c r="G47" s="114">
        <v>138</v>
      </c>
      <c r="H47" s="114">
        <v>125</v>
      </c>
      <c r="I47" s="140">
        <v>150</v>
      </c>
      <c r="J47" s="115">
        <v>-12</v>
      </c>
      <c r="K47" s="116">
        <v>-8</v>
      </c>
    </row>
    <row r="48" spans="1:11" ht="14.1" customHeight="1" x14ac:dyDescent="0.2">
      <c r="A48" s="306">
        <v>62</v>
      </c>
      <c r="B48" s="307" t="s">
        <v>270</v>
      </c>
      <c r="C48" s="308"/>
      <c r="D48" s="113">
        <v>6.4675499663148441</v>
      </c>
      <c r="E48" s="115">
        <v>288</v>
      </c>
      <c r="F48" s="114">
        <v>259</v>
      </c>
      <c r="G48" s="114">
        <v>359</v>
      </c>
      <c r="H48" s="114">
        <v>310</v>
      </c>
      <c r="I48" s="140">
        <v>283</v>
      </c>
      <c r="J48" s="115">
        <v>5</v>
      </c>
      <c r="K48" s="116">
        <v>1.7667844522968197</v>
      </c>
    </row>
    <row r="49" spans="1:11" ht="14.1" customHeight="1" x14ac:dyDescent="0.2">
      <c r="A49" s="306">
        <v>63</v>
      </c>
      <c r="B49" s="307" t="s">
        <v>271</v>
      </c>
      <c r="C49" s="308"/>
      <c r="D49" s="113">
        <v>2.4253312373680664</v>
      </c>
      <c r="E49" s="115">
        <v>108</v>
      </c>
      <c r="F49" s="114">
        <v>96</v>
      </c>
      <c r="G49" s="114">
        <v>116</v>
      </c>
      <c r="H49" s="114">
        <v>85</v>
      </c>
      <c r="I49" s="140">
        <v>106</v>
      </c>
      <c r="J49" s="115">
        <v>2</v>
      </c>
      <c r="K49" s="116">
        <v>1.8867924528301887</v>
      </c>
    </row>
    <row r="50" spans="1:11" ht="14.1" customHeight="1" x14ac:dyDescent="0.2">
      <c r="A50" s="306" t="s">
        <v>272</v>
      </c>
      <c r="B50" s="307" t="s">
        <v>273</v>
      </c>
      <c r="C50" s="308"/>
      <c r="D50" s="113">
        <v>0.38176510217830678</v>
      </c>
      <c r="E50" s="115">
        <v>17</v>
      </c>
      <c r="F50" s="114">
        <v>12</v>
      </c>
      <c r="G50" s="114">
        <v>23</v>
      </c>
      <c r="H50" s="114">
        <v>8</v>
      </c>
      <c r="I50" s="140">
        <v>18</v>
      </c>
      <c r="J50" s="115">
        <v>-1</v>
      </c>
      <c r="K50" s="116">
        <v>-5.5555555555555554</v>
      </c>
    </row>
    <row r="51" spans="1:11" ht="14.1" customHeight="1" x14ac:dyDescent="0.2">
      <c r="A51" s="306" t="s">
        <v>274</v>
      </c>
      <c r="B51" s="307" t="s">
        <v>275</v>
      </c>
      <c r="C51" s="308"/>
      <c r="D51" s="113">
        <v>1.9537390523242757</v>
      </c>
      <c r="E51" s="115">
        <v>87</v>
      </c>
      <c r="F51" s="114">
        <v>77</v>
      </c>
      <c r="G51" s="114">
        <v>85</v>
      </c>
      <c r="H51" s="114">
        <v>74</v>
      </c>
      <c r="I51" s="140">
        <v>86</v>
      </c>
      <c r="J51" s="115">
        <v>1</v>
      </c>
      <c r="K51" s="116">
        <v>1.1627906976744187</v>
      </c>
    </row>
    <row r="52" spans="1:11" ht="14.1" customHeight="1" x14ac:dyDescent="0.2">
      <c r="A52" s="306">
        <v>71</v>
      </c>
      <c r="B52" s="307" t="s">
        <v>276</v>
      </c>
      <c r="C52" s="308"/>
      <c r="D52" s="113">
        <v>10.26274421738154</v>
      </c>
      <c r="E52" s="115">
        <v>457</v>
      </c>
      <c r="F52" s="114">
        <v>327</v>
      </c>
      <c r="G52" s="114">
        <v>362</v>
      </c>
      <c r="H52" s="114">
        <v>352</v>
      </c>
      <c r="I52" s="140">
        <v>425</v>
      </c>
      <c r="J52" s="115">
        <v>32</v>
      </c>
      <c r="K52" s="116">
        <v>7.5294117647058822</v>
      </c>
    </row>
    <row r="53" spans="1:11" ht="14.1" customHeight="1" x14ac:dyDescent="0.2">
      <c r="A53" s="306" t="s">
        <v>277</v>
      </c>
      <c r="B53" s="307" t="s">
        <v>278</v>
      </c>
      <c r="C53" s="308"/>
      <c r="D53" s="113">
        <v>4.4688973725578265</v>
      </c>
      <c r="E53" s="115">
        <v>199</v>
      </c>
      <c r="F53" s="114">
        <v>157</v>
      </c>
      <c r="G53" s="114">
        <v>163</v>
      </c>
      <c r="H53" s="114">
        <v>160</v>
      </c>
      <c r="I53" s="140">
        <v>213</v>
      </c>
      <c r="J53" s="115">
        <v>-14</v>
      </c>
      <c r="K53" s="116">
        <v>-6.572769953051643</v>
      </c>
    </row>
    <row r="54" spans="1:11" ht="14.1" customHeight="1" x14ac:dyDescent="0.2">
      <c r="A54" s="306" t="s">
        <v>279</v>
      </c>
      <c r="B54" s="307" t="s">
        <v>280</v>
      </c>
      <c r="C54" s="308"/>
      <c r="D54" s="113">
        <v>4.760835391870649</v>
      </c>
      <c r="E54" s="115">
        <v>212</v>
      </c>
      <c r="F54" s="114">
        <v>136</v>
      </c>
      <c r="G54" s="114">
        <v>170</v>
      </c>
      <c r="H54" s="114">
        <v>168</v>
      </c>
      <c r="I54" s="140">
        <v>172</v>
      </c>
      <c r="J54" s="115">
        <v>40</v>
      </c>
      <c r="K54" s="116">
        <v>23.255813953488371</v>
      </c>
    </row>
    <row r="55" spans="1:11" ht="14.1" customHeight="1" x14ac:dyDescent="0.2">
      <c r="A55" s="306">
        <v>72</v>
      </c>
      <c r="B55" s="307" t="s">
        <v>281</v>
      </c>
      <c r="C55" s="308"/>
      <c r="D55" s="113">
        <v>1.7965416573096789</v>
      </c>
      <c r="E55" s="115">
        <v>80</v>
      </c>
      <c r="F55" s="114">
        <v>63</v>
      </c>
      <c r="G55" s="114">
        <v>81</v>
      </c>
      <c r="H55" s="114">
        <v>70</v>
      </c>
      <c r="I55" s="140">
        <v>104</v>
      </c>
      <c r="J55" s="115">
        <v>-24</v>
      </c>
      <c r="K55" s="116">
        <v>-23.076923076923077</v>
      </c>
    </row>
    <row r="56" spans="1:11" ht="14.1" customHeight="1" x14ac:dyDescent="0.2">
      <c r="A56" s="306" t="s">
        <v>282</v>
      </c>
      <c r="B56" s="307" t="s">
        <v>283</v>
      </c>
      <c r="C56" s="308"/>
      <c r="D56" s="113">
        <v>0.62878958005838759</v>
      </c>
      <c r="E56" s="115">
        <v>28</v>
      </c>
      <c r="F56" s="114">
        <v>23</v>
      </c>
      <c r="G56" s="114">
        <v>32</v>
      </c>
      <c r="H56" s="114">
        <v>15</v>
      </c>
      <c r="I56" s="140">
        <v>38</v>
      </c>
      <c r="J56" s="115">
        <v>-10</v>
      </c>
      <c r="K56" s="116">
        <v>-26.315789473684209</v>
      </c>
    </row>
    <row r="57" spans="1:11" ht="14.1" customHeight="1" x14ac:dyDescent="0.2">
      <c r="A57" s="306" t="s">
        <v>284</v>
      </c>
      <c r="B57" s="307" t="s">
        <v>285</v>
      </c>
      <c r="C57" s="308"/>
      <c r="D57" s="113">
        <v>0.83090051650572649</v>
      </c>
      <c r="E57" s="115">
        <v>37</v>
      </c>
      <c r="F57" s="114">
        <v>32</v>
      </c>
      <c r="G57" s="114">
        <v>39</v>
      </c>
      <c r="H57" s="114">
        <v>44</v>
      </c>
      <c r="I57" s="140">
        <v>59</v>
      </c>
      <c r="J57" s="115">
        <v>-22</v>
      </c>
      <c r="K57" s="116">
        <v>-37.288135593220339</v>
      </c>
    </row>
    <row r="58" spans="1:11" ht="14.1" customHeight="1" x14ac:dyDescent="0.2">
      <c r="A58" s="306">
        <v>73</v>
      </c>
      <c r="B58" s="307" t="s">
        <v>286</v>
      </c>
      <c r="C58" s="308"/>
      <c r="D58" s="113">
        <v>0.87581405793846845</v>
      </c>
      <c r="E58" s="115">
        <v>39</v>
      </c>
      <c r="F58" s="114">
        <v>32</v>
      </c>
      <c r="G58" s="114">
        <v>43</v>
      </c>
      <c r="H58" s="114">
        <v>29</v>
      </c>
      <c r="I58" s="140">
        <v>58</v>
      </c>
      <c r="J58" s="115">
        <v>-19</v>
      </c>
      <c r="K58" s="116">
        <v>-32.758620689655174</v>
      </c>
    </row>
    <row r="59" spans="1:11" ht="14.1" customHeight="1" x14ac:dyDescent="0.2">
      <c r="A59" s="306" t="s">
        <v>287</v>
      </c>
      <c r="B59" s="307" t="s">
        <v>288</v>
      </c>
      <c r="C59" s="308"/>
      <c r="D59" s="113">
        <v>0.80844374578935552</v>
      </c>
      <c r="E59" s="115">
        <v>36</v>
      </c>
      <c r="F59" s="114">
        <v>28</v>
      </c>
      <c r="G59" s="114">
        <v>39</v>
      </c>
      <c r="H59" s="114">
        <v>24</v>
      </c>
      <c r="I59" s="140">
        <v>52</v>
      </c>
      <c r="J59" s="115">
        <v>-16</v>
      </c>
      <c r="K59" s="116">
        <v>-30.76923076923077</v>
      </c>
    </row>
    <row r="60" spans="1:11" ht="14.1" customHeight="1" x14ac:dyDescent="0.2">
      <c r="A60" s="306">
        <v>81</v>
      </c>
      <c r="B60" s="307" t="s">
        <v>289</v>
      </c>
      <c r="C60" s="308"/>
      <c r="D60" s="113">
        <v>5.5692791376600042</v>
      </c>
      <c r="E60" s="115">
        <v>248</v>
      </c>
      <c r="F60" s="114">
        <v>169</v>
      </c>
      <c r="G60" s="114">
        <v>256</v>
      </c>
      <c r="H60" s="114">
        <v>160</v>
      </c>
      <c r="I60" s="140">
        <v>240</v>
      </c>
      <c r="J60" s="115">
        <v>8</v>
      </c>
      <c r="K60" s="116">
        <v>3.3333333333333335</v>
      </c>
    </row>
    <row r="61" spans="1:11" ht="14.1" customHeight="1" x14ac:dyDescent="0.2">
      <c r="A61" s="306" t="s">
        <v>290</v>
      </c>
      <c r="B61" s="307" t="s">
        <v>291</v>
      </c>
      <c r="C61" s="308"/>
      <c r="D61" s="113">
        <v>2.1783067594879855</v>
      </c>
      <c r="E61" s="115">
        <v>97</v>
      </c>
      <c r="F61" s="114">
        <v>70</v>
      </c>
      <c r="G61" s="114">
        <v>106</v>
      </c>
      <c r="H61" s="114">
        <v>51</v>
      </c>
      <c r="I61" s="140">
        <v>88</v>
      </c>
      <c r="J61" s="115">
        <v>9</v>
      </c>
      <c r="K61" s="116">
        <v>10.227272727272727</v>
      </c>
    </row>
    <row r="62" spans="1:11" ht="14.1" customHeight="1" x14ac:dyDescent="0.2">
      <c r="A62" s="306" t="s">
        <v>292</v>
      </c>
      <c r="B62" s="307" t="s">
        <v>293</v>
      </c>
      <c r="C62" s="308"/>
      <c r="D62" s="113">
        <v>1.7516281158769369</v>
      </c>
      <c r="E62" s="115">
        <v>78</v>
      </c>
      <c r="F62" s="114">
        <v>62</v>
      </c>
      <c r="G62" s="114">
        <v>81</v>
      </c>
      <c r="H62" s="114">
        <v>66</v>
      </c>
      <c r="I62" s="140">
        <v>70</v>
      </c>
      <c r="J62" s="115">
        <v>8</v>
      </c>
      <c r="K62" s="116">
        <v>11.428571428571429</v>
      </c>
    </row>
    <row r="63" spans="1:11" ht="14.1" customHeight="1" x14ac:dyDescent="0.2">
      <c r="A63" s="306"/>
      <c r="B63" s="307" t="s">
        <v>294</v>
      </c>
      <c r="C63" s="308"/>
      <c r="D63" s="113">
        <v>1.616887491578711</v>
      </c>
      <c r="E63" s="115">
        <v>72</v>
      </c>
      <c r="F63" s="114">
        <v>56</v>
      </c>
      <c r="G63" s="114">
        <v>76</v>
      </c>
      <c r="H63" s="114">
        <v>64</v>
      </c>
      <c r="I63" s="140">
        <v>64</v>
      </c>
      <c r="J63" s="115">
        <v>8</v>
      </c>
      <c r="K63" s="116">
        <v>12.5</v>
      </c>
    </row>
    <row r="64" spans="1:11" ht="14.1" customHeight="1" x14ac:dyDescent="0.2">
      <c r="A64" s="306" t="s">
        <v>295</v>
      </c>
      <c r="B64" s="307" t="s">
        <v>296</v>
      </c>
      <c r="C64" s="308"/>
      <c r="D64" s="113">
        <v>0.44913541432741971</v>
      </c>
      <c r="E64" s="115">
        <v>20</v>
      </c>
      <c r="F64" s="114">
        <v>13</v>
      </c>
      <c r="G64" s="114">
        <v>20</v>
      </c>
      <c r="H64" s="114">
        <v>11</v>
      </c>
      <c r="I64" s="140">
        <v>24</v>
      </c>
      <c r="J64" s="115">
        <v>-4</v>
      </c>
      <c r="K64" s="116">
        <v>-16.666666666666668</v>
      </c>
    </row>
    <row r="65" spans="1:11" ht="14.1" customHeight="1" x14ac:dyDescent="0.2">
      <c r="A65" s="306" t="s">
        <v>297</v>
      </c>
      <c r="B65" s="307" t="s">
        <v>298</v>
      </c>
      <c r="C65" s="308"/>
      <c r="D65" s="113">
        <v>0.56141926790927466</v>
      </c>
      <c r="E65" s="115">
        <v>25</v>
      </c>
      <c r="F65" s="114">
        <v>15</v>
      </c>
      <c r="G65" s="114">
        <v>33</v>
      </c>
      <c r="H65" s="114">
        <v>12</v>
      </c>
      <c r="I65" s="140">
        <v>24</v>
      </c>
      <c r="J65" s="115">
        <v>1</v>
      </c>
      <c r="K65" s="116">
        <v>4.166666666666667</v>
      </c>
    </row>
    <row r="66" spans="1:11" ht="14.1" customHeight="1" x14ac:dyDescent="0.2">
      <c r="A66" s="306">
        <v>82</v>
      </c>
      <c r="B66" s="307" t="s">
        <v>299</v>
      </c>
      <c r="C66" s="308"/>
      <c r="D66" s="113">
        <v>2.829553110262744</v>
      </c>
      <c r="E66" s="115">
        <v>126</v>
      </c>
      <c r="F66" s="114">
        <v>134</v>
      </c>
      <c r="G66" s="114">
        <v>159</v>
      </c>
      <c r="H66" s="114">
        <v>104</v>
      </c>
      <c r="I66" s="140">
        <v>135</v>
      </c>
      <c r="J66" s="115">
        <v>-9</v>
      </c>
      <c r="K66" s="116">
        <v>-6.666666666666667</v>
      </c>
    </row>
    <row r="67" spans="1:11" ht="14.1" customHeight="1" x14ac:dyDescent="0.2">
      <c r="A67" s="306" t="s">
        <v>300</v>
      </c>
      <c r="B67" s="307" t="s">
        <v>301</v>
      </c>
      <c r="C67" s="308"/>
      <c r="D67" s="113">
        <v>1.7740848865933079</v>
      </c>
      <c r="E67" s="115">
        <v>79</v>
      </c>
      <c r="F67" s="114">
        <v>103</v>
      </c>
      <c r="G67" s="114">
        <v>117</v>
      </c>
      <c r="H67" s="114">
        <v>82</v>
      </c>
      <c r="I67" s="140">
        <v>105</v>
      </c>
      <c r="J67" s="115">
        <v>-26</v>
      </c>
      <c r="K67" s="116">
        <v>-24.761904761904763</v>
      </c>
    </row>
    <row r="68" spans="1:11" ht="14.1" customHeight="1" x14ac:dyDescent="0.2">
      <c r="A68" s="306" t="s">
        <v>302</v>
      </c>
      <c r="B68" s="307" t="s">
        <v>303</v>
      </c>
      <c r="C68" s="308"/>
      <c r="D68" s="113">
        <v>0.53896249719290368</v>
      </c>
      <c r="E68" s="115">
        <v>24</v>
      </c>
      <c r="F68" s="114">
        <v>20</v>
      </c>
      <c r="G68" s="114">
        <v>26</v>
      </c>
      <c r="H68" s="114">
        <v>10</v>
      </c>
      <c r="I68" s="140">
        <v>14</v>
      </c>
      <c r="J68" s="115">
        <v>10</v>
      </c>
      <c r="K68" s="116">
        <v>71.428571428571431</v>
      </c>
    </row>
    <row r="69" spans="1:11" ht="14.1" customHeight="1" x14ac:dyDescent="0.2">
      <c r="A69" s="306">
        <v>83</v>
      </c>
      <c r="B69" s="307" t="s">
        <v>304</v>
      </c>
      <c r="C69" s="308"/>
      <c r="D69" s="113">
        <v>4.2892432068268587</v>
      </c>
      <c r="E69" s="115">
        <v>191</v>
      </c>
      <c r="F69" s="114">
        <v>135</v>
      </c>
      <c r="G69" s="114">
        <v>261</v>
      </c>
      <c r="H69" s="114">
        <v>139</v>
      </c>
      <c r="I69" s="140">
        <v>158</v>
      </c>
      <c r="J69" s="115">
        <v>33</v>
      </c>
      <c r="K69" s="116">
        <v>20.88607594936709</v>
      </c>
    </row>
    <row r="70" spans="1:11" ht="14.1" customHeight="1" x14ac:dyDescent="0.2">
      <c r="A70" s="306" t="s">
        <v>305</v>
      </c>
      <c r="B70" s="307" t="s">
        <v>306</v>
      </c>
      <c r="C70" s="308"/>
      <c r="D70" s="113">
        <v>2.7172692566808894</v>
      </c>
      <c r="E70" s="115">
        <v>121</v>
      </c>
      <c r="F70" s="114">
        <v>86</v>
      </c>
      <c r="G70" s="114">
        <v>205</v>
      </c>
      <c r="H70" s="114">
        <v>87</v>
      </c>
      <c r="I70" s="140">
        <v>98</v>
      </c>
      <c r="J70" s="115">
        <v>23</v>
      </c>
      <c r="K70" s="116">
        <v>23.469387755102041</v>
      </c>
    </row>
    <row r="71" spans="1:11" ht="14.1" customHeight="1" x14ac:dyDescent="0.2">
      <c r="A71" s="306"/>
      <c r="B71" s="307" t="s">
        <v>307</v>
      </c>
      <c r="C71" s="308"/>
      <c r="D71" s="113">
        <v>2.0884796766225016</v>
      </c>
      <c r="E71" s="115">
        <v>93</v>
      </c>
      <c r="F71" s="114">
        <v>65</v>
      </c>
      <c r="G71" s="114">
        <v>180</v>
      </c>
      <c r="H71" s="114">
        <v>76</v>
      </c>
      <c r="I71" s="140">
        <v>79</v>
      </c>
      <c r="J71" s="115">
        <v>14</v>
      </c>
      <c r="K71" s="116">
        <v>17.721518987341771</v>
      </c>
    </row>
    <row r="72" spans="1:11" ht="14.1" customHeight="1" x14ac:dyDescent="0.2">
      <c r="A72" s="306">
        <v>84</v>
      </c>
      <c r="B72" s="307" t="s">
        <v>308</v>
      </c>
      <c r="C72" s="308"/>
      <c r="D72" s="113">
        <v>0.40422187289467776</v>
      </c>
      <c r="E72" s="115">
        <v>18</v>
      </c>
      <c r="F72" s="114">
        <v>12</v>
      </c>
      <c r="G72" s="114">
        <v>82</v>
      </c>
      <c r="H72" s="114">
        <v>15</v>
      </c>
      <c r="I72" s="140">
        <v>19</v>
      </c>
      <c r="J72" s="115">
        <v>-1</v>
      </c>
      <c r="K72" s="116">
        <v>-5.2631578947368425</v>
      </c>
    </row>
    <row r="73" spans="1:11" ht="14.1" customHeight="1" x14ac:dyDescent="0.2">
      <c r="A73" s="306" t="s">
        <v>309</v>
      </c>
      <c r="B73" s="307" t="s">
        <v>310</v>
      </c>
      <c r="C73" s="308"/>
      <c r="D73" s="113">
        <v>6.737031214911296E-2</v>
      </c>
      <c r="E73" s="115">
        <v>3</v>
      </c>
      <c r="F73" s="114" t="s">
        <v>513</v>
      </c>
      <c r="G73" s="114">
        <v>52</v>
      </c>
      <c r="H73" s="114">
        <v>5</v>
      </c>
      <c r="I73" s="140">
        <v>6</v>
      </c>
      <c r="J73" s="115">
        <v>-3</v>
      </c>
      <c r="K73" s="116">
        <v>-50</v>
      </c>
    </row>
    <row r="74" spans="1:11" ht="14.1" customHeight="1" x14ac:dyDescent="0.2">
      <c r="A74" s="306" t="s">
        <v>311</v>
      </c>
      <c r="B74" s="307" t="s">
        <v>312</v>
      </c>
      <c r="C74" s="308"/>
      <c r="D74" s="113">
        <v>6.737031214911296E-2</v>
      </c>
      <c r="E74" s="115">
        <v>3</v>
      </c>
      <c r="F74" s="114" t="s">
        <v>513</v>
      </c>
      <c r="G74" s="114">
        <v>5</v>
      </c>
      <c r="H74" s="114">
        <v>3</v>
      </c>
      <c r="I74" s="140">
        <v>4</v>
      </c>
      <c r="J74" s="115">
        <v>-1</v>
      </c>
      <c r="K74" s="116">
        <v>-25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0.11228385358185493</v>
      </c>
      <c r="E76" s="115">
        <v>5</v>
      </c>
      <c r="F76" s="114" t="s">
        <v>513</v>
      </c>
      <c r="G76" s="114">
        <v>6</v>
      </c>
      <c r="H76" s="114" t="s">
        <v>513</v>
      </c>
      <c r="I76" s="140" t="s">
        <v>513</v>
      </c>
      <c r="J76" s="115" t="s">
        <v>513</v>
      </c>
      <c r="K76" s="116" t="s">
        <v>513</v>
      </c>
    </row>
    <row r="77" spans="1:11" ht="14.1" customHeight="1" x14ac:dyDescent="0.2">
      <c r="A77" s="306">
        <v>92</v>
      </c>
      <c r="B77" s="307" t="s">
        <v>316</v>
      </c>
      <c r="C77" s="308"/>
      <c r="D77" s="113">
        <v>0.69615989220750052</v>
      </c>
      <c r="E77" s="115">
        <v>31</v>
      </c>
      <c r="F77" s="114">
        <v>19</v>
      </c>
      <c r="G77" s="114">
        <v>30</v>
      </c>
      <c r="H77" s="114">
        <v>30</v>
      </c>
      <c r="I77" s="140">
        <v>38</v>
      </c>
      <c r="J77" s="115">
        <v>-7</v>
      </c>
      <c r="K77" s="116">
        <v>-18.421052631578949</v>
      </c>
    </row>
    <row r="78" spans="1:11" ht="14.1" customHeight="1" x14ac:dyDescent="0.2">
      <c r="A78" s="306">
        <v>93</v>
      </c>
      <c r="B78" s="307" t="s">
        <v>317</v>
      </c>
      <c r="C78" s="308"/>
      <c r="D78" s="113">
        <v>0.58387603862564563</v>
      </c>
      <c r="E78" s="115">
        <v>26</v>
      </c>
      <c r="F78" s="114">
        <v>12</v>
      </c>
      <c r="G78" s="114">
        <v>17</v>
      </c>
      <c r="H78" s="114">
        <v>12</v>
      </c>
      <c r="I78" s="140">
        <v>21</v>
      </c>
      <c r="J78" s="115">
        <v>5</v>
      </c>
      <c r="K78" s="116">
        <v>23.80952380952381</v>
      </c>
    </row>
    <row r="79" spans="1:11" ht="14.1" customHeight="1" x14ac:dyDescent="0.2">
      <c r="A79" s="306">
        <v>94</v>
      </c>
      <c r="B79" s="307" t="s">
        <v>318</v>
      </c>
      <c r="C79" s="308"/>
      <c r="D79" s="113">
        <v>0.17965416573096787</v>
      </c>
      <c r="E79" s="115">
        <v>8</v>
      </c>
      <c r="F79" s="114">
        <v>4</v>
      </c>
      <c r="G79" s="114">
        <v>3</v>
      </c>
      <c r="H79" s="114">
        <v>16</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t="s">
        <v>513</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50307</v>
      </c>
      <c r="C10" s="114">
        <v>29248</v>
      </c>
      <c r="D10" s="114">
        <v>21059</v>
      </c>
      <c r="E10" s="114">
        <v>41811</v>
      </c>
      <c r="F10" s="114">
        <v>8438</v>
      </c>
      <c r="G10" s="114">
        <v>5791</v>
      </c>
      <c r="H10" s="114">
        <v>13573</v>
      </c>
      <c r="I10" s="115">
        <v>15577</v>
      </c>
      <c r="J10" s="114">
        <v>10023</v>
      </c>
      <c r="K10" s="114">
        <v>5554</v>
      </c>
      <c r="L10" s="423">
        <v>2954</v>
      </c>
      <c r="M10" s="424">
        <v>3102</v>
      </c>
    </row>
    <row r="11" spans="1:13" ht="11.1" customHeight="1" x14ac:dyDescent="0.2">
      <c r="A11" s="422" t="s">
        <v>387</v>
      </c>
      <c r="B11" s="115">
        <v>50595</v>
      </c>
      <c r="C11" s="114">
        <v>29575</v>
      </c>
      <c r="D11" s="114">
        <v>21020</v>
      </c>
      <c r="E11" s="114">
        <v>42044</v>
      </c>
      <c r="F11" s="114">
        <v>8489</v>
      </c>
      <c r="G11" s="114">
        <v>5734</v>
      </c>
      <c r="H11" s="114">
        <v>13701</v>
      </c>
      <c r="I11" s="115">
        <v>15917</v>
      </c>
      <c r="J11" s="114">
        <v>10204</v>
      </c>
      <c r="K11" s="114">
        <v>5713</v>
      </c>
      <c r="L11" s="423">
        <v>2554</v>
      </c>
      <c r="M11" s="424">
        <v>2428</v>
      </c>
    </row>
    <row r="12" spans="1:13" ht="11.1" customHeight="1" x14ac:dyDescent="0.2">
      <c r="A12" s="422" t="s">
        <v>388</v>
      </c>
      <c r="B12" s="115">
        <v>51562</v>
      </c>
      <c r="C12" s="114">
        <v>30231</v>
      </c>
      <c r="D12" s="114">
        <v>21331</v>
      </c>
      <c r="E12" s="114">
        <v>42925</v>
      </c>
      <c r="F12" s="114">
        <v>8573</v>
      </c>
      <c r="G12" s="114">
        <v>6231</v>
      </c>
      <c r="H12" s="114">
        <v>13949</v>
      </c>
      <c r="I12" s="115">
        <v>16101</v>
      </c>
      <c r="J12" s="114">
        <v>10140</v>
      </c>
      <c r="K12" s="114">
        <v>5961</v>
      </c>
      <c r="L12" s="423">
        <v>4433</v>
      </c>
      <c r="M12" s="424">
        <v>3608</v>
      </c>
    </row>
    <row r="13" spans="1:13" s="110" customFormat="1" ht="11.1" customHeight="1" x14ac:dyDescent="0.2">
      <c r="A13" s="422" t="s">
        <v>389</v>
      </c>
      <c r="B13" s="115">
        <v>51779</v>
      </c>
      <c r="C13" s="114">
        <v>30283</v>
      </c>
      <c r="D13" s="114">
        <v>21496</v>
      </c>
      <c r="E13" s="114">
        <v>43013</v>
      </c>
      <c r="F13" s="114">
        <v>8699</v>
      </c>
      <c r="G13" s="114">
        <v>6097</v>
      </c>
      <c r="H13" s="114">
        <v>14177</v>
      </c>
      <c r="I13" s="115">
        <v>16081</v>
      </c>
      <c r="J13" s="114">
        <v>10059</v>
      </c>
      <c r="K13" s="114">
        <v>6022</v>
      </c>
      <c r="L13" s="423">
        <v>3277</v>
      </c>
      <c r="M13" s="424">
        <v>3212</v>
      </c>
    </row>
    <row r="14" spans="1:13" ht="15" customHeight="1" x14ac:dyDescent="0.2">
      <c r="A14" s="422" t="s">
        <v>390</v>
      </c>
      <c r="B14" s="115">
        <v>52251</v>
      </c>
      <c r="C14" s="114">
        <v>30591</v>
      </c>
      <c r="D14" s="114">
        <v>21660</v>
      </c>
      <c r="E14" s="114">
        <v>41613</v>
      </c>
      <c r="F14" s="114">
        <v>10586</v>
      </c>
      <c r="G14" s="114">
        <v>6030</v>
      </c>
      <c r="H14" s="114">
        <v>14480</v>
      </c>
      <c r="I14" s="115">
        <v>16119</v>
      </c>
      <c r="J14" s="114">
        <v>10006</v>
      </c>
      <c r="K14" s="114">
        <v>6113</v>
      </c>
      <c r="L14" s="423">
        <v>3828</v>
      </c>
      <c r="M14" s="424">
        <v>3489</v>
      </c>
    </row>
    <row r="15" spans="1:13" ht="11.1" customHeight="1" x14ac:dyDescent="0.2">
      <c r="A15" s="422" t="s">
        <v>387</v>
      </c>
      <c r="B15" s="115">
        <v>52876</v>
      </c>
      <c r="C15" s="114">
        <v>31035</v>
      </c>
      <c r="D15" s="114">
        <v>21841</v>
      </c>
      <c r="E15" s="114">
        <v>41931</v>
      </c>
      <c r="F15" s="114">
        <v>10904</v>
      </c>
      <c r="G15" s="114">
        <v>6035</v>
      </c>
      <c r="H15" s="114">
        <v>14859</v>
      </c>
      <c r="I15" s="115">
        <v>16507</v>
      </c>
      <c r="J15" s="114">
        <v>10190</v>
      </c>
      <c r="K15" s="114">
        <v>6317</v>
      </c>
      <c r="L15" s="423">
        <v>3087</v>
      </c>
      <c r="M15" s="424">
        <v>2550</v>
      </c>
    </row>
    <row r="16" spans="1:13" ht="11.1" customHeight="1" x14ac:dyDescent="0.2">
      <c r="A16" s="422" t="s">
        <v>388</v>
      </c>
      <c r="B16" s="115">
        <v>53601</v>
      </c>
      <c r="C16" s="114">
        <v>31575</v>
      </c>
      <c r="D16" s="114">
        <v>22026</v>
      </c>
      <c r="E16" s="114">
        <v>42599</v>
      </c>
      <c r="F16" s="114">
        <v>10988</v>
      </c>
      <c r="G16" s="114">
        <v>6534</v>
      </c>
      <c r="H16" s="114">
        <v>15085</v>
      </c>
      <c r="I16" s="115">
        <v>16674</v>
      </c>
      <c r="J16" s="114">
        <v>10109</v>
      </c>
      <c r="K16" s="114">
        <v>6565</v>
      </c>
      <c r="L16" s="423">
        <v>4541</v>
      </c>
      <c r="M16" s="424">
        <v>3958</v>
      </c>
    </row>
    <row r="17" spans="1:13" s="110" customFormat="1" ht="11.1" customHeight="1" x14ac:dyDescent="0.2">
      <c r="A17" s="422" t="s">
        <v>389</v>
      </c>
      <c r="B17" s="115">
        <v>53525</v>
      </c>
      <c r="C17" s="114">
        <v>31428</v>
      </c>
      <c r="D17" s="114">
        <v>22097</v>
      </c>
      <c r="E17" s="114">
        <v>42455</v>
      </c>
      <c r="F17" s="114">
        <v>11050</v>
      </c>
      <c r="G17" s="114">
        <v>6362</v>
      </c>
      <c r="H17" s="114">
        <v>15315</v>
      </c>
      <c r="I17" s="115">
        <v>16598</v>
      </c>
      <c r="J17" s="114">
        <v>10080</v>
      </c>
      <c r="K17" s="114">
        <v>6518</v>
      </c>
      <c r="L17" s="423">
        <v>3064</v>
      </c>
      <c r="M17" s="424">
        <v>3239</v>
      </c>
    </row>
    <row r="18" spans="1:13" ht="15" customHeight="1" x14ac:dyDescent="0.2">
      <c r="A18" s="422" t="s">
        <v>391</v>
      </c>
      <c r="B18" s="115">
        <v>53673</v>
      </c>
      <c r="C18" s="114">
        <v>31483</v>
      </c>
      <c r="D18" s="114">
        <v>22190</v>
      </c>
      <c r="E18" s="114">
        <v>42320</v>
      </c>
      <c r="F18" s="114">
        <v>11333</v>
      </c>
      <c r="G18" s="114">
        <v>6200</v>
      </c>
      <c r="H18" s="114">
        <v>15558</v>
      </c>
      <c r="I18" s="115">
        <v>16401</v>
      </c>
      <c r="J18" s="114">
        <v>10069</v>
      </c>
      <c r="K18" s="114">
        <v>6332</v>
      </c>
      <c r="L18" s="423">
        <v>4014</v>
      </c>
      <c r="M18" s="424">
        <v>3944</v>
      </c>
    </row>
    <row r="19" spans="1:13" ht="11.1" customHeight="1" x14ac:dyDescent="0.2">
      <c r="A19" s="422" t="s">
        <v>387</v>
      </c>
      <c r="B19" s="115">
        <v>54089</v>
      </c>
      <c r="C19" s="114">
        <v>31844</v>
      </c>
      <c r="D19" s="114">
        <v>22245</v>
      </c>
      <c r="E19" s="114">
        <v>42679</v>
      </c>
      <c r="F19" s="114">
        <v>11395</v>
      </c>
      <c r="G19" s="114">
        <v>6069</v>
      </c>
      <c r="H19" s="114">
        <v>15943</v>
      </c>
      <c r="I19" s="115">
        <v>16573</v>
      </c>
      <c r="J19" s="114">
        <v>10204</v>
      </c>
      <c r="K19" s="114">
        <v>6369</v>
      </c>
      <c r="L19" s="423">
        <v>2617</v>
      </c>
      <c r="M19" s="424">
        <v>2496</v>
      </c>
    </row>
    <row r="20" spans="1:13" ht="11.1" customHeight="1" x14ac:dyDescent="0.2">
      <c r="A20" s="422" t="s">
        <v>388</v>
      </c>
      <c r="B20" s="115">
        <v>54919</v>
      </c>
      <c r="C20" s="114">
        <v>32372</v>
      </c>
      <c r="D20" s="114">
        <v>22547</v>
      </c>
      <c r="E20" s="114">
        <v>43402</v>
      </c>
      <c r="F20" s="114">
        <v>11507</v>
      </c>
      <c r="G20" s="114">
        <v>6545</v>
      </c>
      <c r="H20" s="114">
        <v>16275</v>
      </c>
      <c r="I20" s="115">
        <v>16695</v>
      </c>
      <c r="J20" s="114">
        <v>10071</v>
      </c>
      <c r="K20" s="114">
        <v>6624</v>
      </c>
      <c r="L20" s="423">
        <v>4472</v>
      </c>
      <c r="M20" s="424">
        <v>3747</v>
      </c>
    </row>
    <row r="21" spans="1:13" s="110" customFormat="1" ht="11.1" customHeight="1" x14ac:dyDescent="0.2">
      <c r="A21" s="422" t="s">
        <v>389</v>
      </c>
      <c r="B21" s="115">
        <v>55148</v>
      </c>
      <c r="C21" s="114">
        <v>32502</v>
      </c>
      <c r="D21" s="114">
        <v>22646</v>
      </c>
      <c r="E21" s="114">
        <v>43598</v>
      </c>
      <c r="F21" s="114">
        <v>11544</v>
      </c>
      <c r="G21" s="114">
        <v>6391</v>
      </c>
      <c r="H21" s="114">
        <v>16442</v>
      </c>
      <c r="I21" s="115">
        <v>16857</v>
      </c>
      <c r="J21" s="114">
        <v>10032</v>
      </c>
      <c r="K21" s="114">
        <v>6825</v>
      </c>
      <c r="L21" s="423">
        <v>2894</v>
      </c>
      <c r="M21" s="424">
        <v>2756</v>
      </c>
    </row>
    <row r="22" spans="1:13" ht="15" customHeight="1" x14ac:dyDescent="0.2">
      <c r="A22" s="422" t="s">
        <v>392</v>
      </c>
      <c r="B22" s="115">
        <v>54672</v>
      </c>
      <c r="C22" s="114">
        <v>32012</v>
      </c>
      <c r="D22" s="114">
        <v>22660</v>
      </c>
      <c r="E22" s="114">
        <v>43115</v>
      </c>
      <c r="F22" s="114">
        <v>11551</v>
      </c>
      <c r="G22" s="114">
        <v>6157</v>
      </c>
      <c r="H22" s="114">
        <v>16584</v>
      </c>
      <c r="I22" s="115">
        <v>16727</v>
      </c>
      <c r="J22" s="114">
        <v>9969</v>
      </c>
      <c r="K22" s="114">
        <v>6758</v>
      </c>
      <c r="L22" s="423">
        <v>3033</v>
      </c>
      <c r="M22" s="424">
        <v>3600</v>
      </c>
    </row>
    <row r="23" spans="1:13" ht="11.1" customHeight="1" x14ac:dyDescent="0.2">
      <c r="A23" s="422" t="s">
        <v>387</v>
      </c>
      <c r="B23" s="115">
        <v>54706</v>
      </c>
      <c r="C23" s="114">
        <v>32052</v>
      </c>
      <c r="D23" s="114">
        <v>22654</v>
      </c>
      <c r="E23" s="114">
        <v>43105</v>
      </c>
      <c r="F23" s="114">
        <v>11594</v>
      </c>
      <c r="G23" s="114">
        <v>6036</v>
      </c>
      <c r="H23" s="114">
        <v>16857</v>
      </c>
      <c r="I23" s="115">
        <v>16770</v>
      </c>
      <c r="J23" s="114">
        <v>10046</v>
      </c>
      <c r="K23" s="114">
        <v>6724</v>
      </c>
      <c r="L23" s="423">
        <v>2662</v>
      </c>
      <c r="M23" s="424">
        <v>2546</v>
      </c>
    </row>
    <row r="24" spans="1:13" ht="11.1" customHeight="1" x14ac:dyDescent="0.2">
      <c r="A24" s="422" t="s">
        <v>388</v>
      </c>
      <c r="B24" s="115">
        <v>55730</v>
      </c>
      <c r="C24" s="114">
        <v>32723</v>
      </c>
      <c r="D24" s="114">
        <v>23007</v>
      </c>
      <c r="E24" s="114">
        <v>43936</v>
      </c>
      <c r="F24" s="114">
        <v>11732</v>
      </c>
      <c r="G24" s="114">
        <v>6612</v>
      </c>
      <c r="H24" s="114">
        <v>17112</v>
      </c>
      <c r="I24" s="115">
        <v>16823</v>
      </c>
      <c r="J24" s="114">
        <v>9930</v>
      </c>
      <c r="K24" s="114">
        <v>6893</v>
      </c>
      <c r="L24" s="423">
        <v>4484</v>
      </c>
      <c r="M24" s="424">
        <v>3727</v>
      </c>
    </row>
    <row r="25" spans="1:13" s="110" customFormat="1" ht="11.1" customHeight="1" x14ac:dyDescent="0.2">
      <c r="A25" s="422" t="s">
        <v>389</v>
      </c>
      <c r="B25" s="115">
        <v>55512</v>
      </c>
      <c r="C25" s="114">
        <v>32574</v>
      </c>
      <c r="D25" s="114">
        <v>22938</v>
      </c>
      <c r="E25" s="114">
        <v>43687</v>
      </c>
      <c r="F25" s="114">
        <v>11763</v>
      </c>
      <c r="G25" s="114">
        <v>6353</v>
      </c>
      <c r="H25" s="114">
        <v>17326</v>
      </c>
      <c r="I25" s="115">
        <v>16759</v>
      </c>
      <c r="J25" s="114">
        <v>9863</v>
      </c>
      <c r="K25" s="114">
        <v>6896</v>
      </c>
      <c r="L25" s="423">
        <v>3041</v>
      </c>
      <c r="M25" s="424">
        <v>3267</v>
      </c>
    </row>
    <row r="26" spans="1:13" ht="15" customHeight="1" x14ac:dyDescent="0.2">
      <c r="A26" s="422" t="s">
        <v>393</v>
      </c>
      <c r="B26" s="115">
        <v>55667</v>
      </c>
      <c r="C26" s="114">
        <v>32594</v>
      </c>
      <c r="D26" s="114">
        <v>23073</v>
      </c>
      <c r="E26" s="114">
        <v>43696</v>
      </c>
      <c r="F26" s="114">
        <v>11910</v>
      </c>
      <c r="G26" s="114">
        <v>6181</v>
      </c>
      <c r="H26" s="114">
        <v>17548</v>
      </c>
      <c r="I26" s="115">
        <v>16573</v>
      </c>
      <c r="J26" s="114">
        <v>9806</v>
      </c>
      <c r="K26" s="114">
        <v>6767</v>
      </c>
      <c r="L26" s="423">
        <v>4084</v>
      </c>
      <c r="M26" s="424">
        <v>4003</v>
      </c>
    </row>
    <row r="27" spans="1:13" ht="11.1" customHeight="1" x14ac:dyDescent="0.2">
      <c r="A27" s="422" t="s">
        <v>387</v>
      </c>
      <c r="B27" s="115">
        <v>55896</v>
      </c>
      <c r="C27" s="114">
        <v>32727</v>
      </c>
      <c r="D27" s="114">
        <v>23169</v>
      </c>
      <c r="E27" s="114">
        <v>43777</v>
      </c>
      <c r="F27" s="114">
        <v>12060</v>
      </c>
      <c r="G27" s="114">
        <v>6023</v>
      </c>
      <c r="H27" s="114">
        <v>17860</v>
      </c>
      <c r="I27" s="115">
        <v>16877</v>
      </c>
      <c r="J27" s="114">
        <v>9982</v>
      </c>
      <c r="K27" s="114">
        <v>6895</v>
      </c>
      <c r="L27" s="423">
        <v>2685</v>
      </c>
      <c r="M27" s="424">
        <v>2533</v>
      </c>
    </row>
    <row r="28" spans="1:13" ht="11.1" customHeight="1" x14ac:dyDescent="0.2">
      <c r="A28" s="422" t="s">
        <v>388</v>
      </c>
      <c r="B28" s="115">
        <v>56471</v>
      </c>
      <c r="C28" s="114">
        <v>33040</v>
      </c>
      <c r="D28" s="114">
        <v>23431</v>
      </c>
      <c r="E28" s="114">
        <v>44274</v>
      </c>
      <c r="F28" s="114">
        <v>12192</v>
      </c>
      <c r="G28" s="114">
        <v>6468</v>
      </c>
      <c r="H28" s="114">
        <v>17966</v>
      </c>
      <c r="I28" s="115">
        <v>16877</v>
      </c>
      <c r="J28" s="114">
        <v>9902</v>
      </c>
      <c r="K28" s="114">
        <v>6975</v>
      </c>
      <c r="L28" s="423">
        <v>4552</v>
      </c>
      <c r="M28" s="424">
        <v>4308</v>
      </c>
    </row>
    <row r="29" spans="1:13" s="110" customFormat="1" ht="11.1" customHeight="1" x14ac:dyDescent="0.2">
      <c r="A29" s="422" t="s">
        <v>389</v>
      </c>
      <c r="B29" s="115">
        <v>56223</v>
      </c>
      <c r="C29" s="114">
        <v>32764</v>
      </c>
      <c r="D29" s="114">
        <v>23459</v>
      </c>
      <c r="E29" s="114">
        <v>43936</v>
      </c>
      <c r="F29" s="114">
        <v>12286</v>
      </c>
      <c r="G29" s="114">
        <v>6306</v>
      </c>
      <c r="H29" s="114">
        <v>18092</v>
      </c>
      <c r="I29" s="115">
        <v>16838</v>
      </c>
      <c r="J29" s="114">
        <v>9884</v>
      </c>
      <c r="K29" s="114">
        <v>6954</v>
      </c>
      <c r="L29" s="423">
        <v>2778</v>
      </c>
      <c r="M29" s="424">
        <v>3096</v>
      </c>
    </row>
    <row r="30" spans="1:13" ht="15" customHeight="1" x14ac:dyDescent="0.2">
      <c r="A30" s="422" t="s">
        <v>394</v>
      </c>
      <c r="B30" s="115">
        <v>56750</v>
      </c>
      <c r="C30" s="114">
        <v>32972</v>
      </c>
      <c r="D30" s="114">
        <v>23778</v>
      </c>
      <c r="E30" s="114">
        <v>44210</v>
      </c>
      <c r="F30" s="114">
        <v>12540</v>
      </c>
      <c r="G30" s="114">
        <v>6200</v>
      </c>
      <c r="H30" s="114">
        <v>18335</v>
      </c>
      <c r="I30" s="115">
        <v>16620</v>
      </c>
      <c r="J30" s="114">
        <v>9741</v>
      </c>
      <c r="K30" s="114">
        <v>6879</v>
      </c>
      <c r="L30" s="423">
        <v>4496</v>
      </c>
      <c r="M30" s="424">
        <v>3959</v>
      </c>
    </row>
    <row r="31" spans="1:13" ht="11.1" customHeight="1" x14ac:dyDescent="0.2">
      <c r="A31" s="422" t="s">
        <v>387</v>
      </c>
      <c r="B31" s="115">
        <v>57247</v>
      </c>
      <c r="C31" s="114">
        <v>33304</v>
      </c>
      <c r="D31" s="114">
        <v>23943</v>
      </c>
      <c r="E31" s="114">
        <v>44550</v>
      </c>
      <c r="F31" s="114">
        <v>12697</v>
      </c>
      <c r="G31" s="114">
        <v>6145</v>
      </c>
      <c r="H31" s="114">
        <v>18720</v>
      </c>
      <c r="I31" s="115">
        <v>16827</v>
      </c>
      <c r="J31" s="114">
        <v>9864</v>
      </c>
      <c r="K31" s="114">
        <v>6963</v>
      </c>
      <c r="L31" s="423">
        <v>3133</v>
      </c>
      <c r="M31" s="424">
        <v>2716</v>
      </c>
    </row>
    <row r="32" spans="1:13" ht="11.1" customHeight="1" x14ac:dyDescent="0.2">
      <c r="A32" s="422" t="s">
        <v>388</v>
      </c>
      <c r="B32" s="115">
        <v>58383</v>
      </c>
      <c r="C32" s="114">
        <v>34032</v>
      </c>
      <c r="D32" s="114">
        <v>24351</v>
      </c>
      <c r="E32" s="114">
        <v>45527</v>
      </c>
      <c r="F32" s="114">
        <v>12856</v>
      </c>
      <c r="G32" s="114">
        <v>6638</v>
      </c>
      <c r="H32" s="114">
        <v>19083</v>
      </c>
      <c r="I32" s="115">
        <v>16740</v>
      </c>
      <c r="J32" s="114">
        <v>9720</v>
      </c>
      <c r="K32" s="114">
        <v>7020</v>
      </c>
      <c r="L32" s="423">
        <v>4960</v>
      </c>
      <c r="M32" s="424">
        <v>4261</v>
      </c>
    </row>
    <row r="33" spans="1:13" s="110" customFormat="1" ht="11.1" customHeight="1" x14ac:dyDescent="0.2">
      <c r="A33" s="422" t="s">
        <v>389</v>
      </c>
      <c r="B33" s="115">
        <v>58311</v>
      </c>
      <c r="C33" s="114">
        <v>33949</v>
      </c>
      <c r="D33" s="114">
        <v>24362</v>
      </c>
      <c r="E33" s="114">
        <v>45389</v>
      </c>
      <c r="F33" s="114">
        <v>12922</v>
      </c>
      <c r="G33" s="114">
        <v>6409</v>
      </c>
      <c r="H33" s="114">
        <v>19297</v>
      </c>
      <c r="I33" s="115">
        <v>16677</v>
      </c>
      <c r="J33" s="114">
        <v>9704</v>
      </c>
      <c r="K33" s="114">
        <v>6973</v>
      </c>
      <c r="L33" s="423">
        <v>2950</v>
      </c>
      <c r="M33" s="424">
        <v>3085</v>
      </c>
    </row>
    <row r="34" spans="1:13" ht="15" customHeight="1" x14ac:dyDescent="0.2">
      <c r="A34" s="422" t="s">
        <v>395</v>
      </c>
      <c r="B34" s="115">
        <v>58625</v>
      </c>
      <c r="C34" s="114">
        <v>34146</v>
      </c>
      <c r="D34" s="114">
        <v>24479</v>
      </c>
      <c r="E34" s="114">
        <v>45492</v>
      </c>
      <c r="F34" s="114">
        <v>13133</v>
      </c>
      <c r="G34" s="114">
        <v>6287</v>
      </c>
      <c r="H34" s="114">
        <v>19604</v>
      </c>
      <c r="I34" s="115">
        <v>16503</v>
      </c>
      <c r="J34" s="114">
        <v>9549</v>
      </c>
      <c r="K34" s="114">
        <v>6954</v>
      </c>
      <c r="L34" s="423">
        <v>4469</v>
      </c>
      <c r="M34" s="424">
        <v>4092</v>
      </c>
    </row>
    <row r="35" spans="1:13" ht="11.1" customHeight="1" x14ac:dyDescent="0.2">
      <c r="A35" s="422" t="s">
        <v>387</v>
      </c>
      <c r="B35" s="115">
        <v>59037</v>
      </c>
      <c r="C35" s="114">
        <v>34464</v>
      </c>
      <c r="D35" s="114">
        <v>24573</v>
      </c>
      <c r="E35" s="114">
        <v>45793</v>
      </c>
      <c r="F35" s="114">
        <v>13244</v>
      </c>
      <c r="G35" s="114">
        <v>6105</v>
      </c>
      <c r="H35" s="114">
        <v>19885</v>
      </c>
      <c r="I35" s="115">
        <v>16675</v>
      </c>
      <c r="J35" s="114">
        <v>9652</v>
      </c>
      <c r="K35" s="114">
        <v>7023</v>
      </c>
      <c r="L35" s="423">
        <v>3340</v>
      </c>
      <c r="M35" s="424">
        <v>2966</v>
      </c>
    </row>
    <row r="36" spans="1:13" ht="11.1" customHeight="1" x14ac:dyDescent="0.2">
      <c r="A36" s="422" t="s">
        <v>388</v>
      </c>
      <c r="B36" s="115">
        <v>60187</v>
      </c>
      <c r="C36" s="114">
        <v>35241</v>
      </c>
      <c r="D36" s="114">
        <v>24946</v>
      </c>
      <c r="E36" s="114">
        <v>46791</v>
      </c>
      <c r="F36" s="114">
        <v>13396</v>
      </c>
      <c r="G36" s="114">
        <v>6706</v>
      </c>
      <c r="H36" s="114">
        <v>20208</v>
      </c>
      <c r="I36" s="115">
        <v>16814</v>
      </c>
      <c r="J36" s="114">
        <v>9567</v>
      </c>
      <c r="K36" s="114">
        <v>7247</v>
      </c>
      <c r="L36" s="423">
        <v>5866</v>
      </c>
      <c r="M36" s="424">
        <v>4827</v>
      </c>
    </row>
    <row r="37" spans="1:13" s="110" customFormat="1" ht="11.1" customHeight="1" x14ac:dyDescent="0.2">
      <c r="A37" s="422" t="s">
        <v>389</v>
      </c>
      <c r="B37" s="115">
        <v>60011</v>
      </c>
      <c r="C37" s="114">
        <v>35017</v>
      </c>
      <c r="D37" s="114">
        <v>24994</v>
      </c>
      <c r="E37" s="114">
        <v>46528</v>
      </c>
      <c r="F37" s="114">
        <v>13483</v>
      </c>
      <c r="G37" s="114">
        <v>6549</v>
      </c>
      <c r="H37" s="114">
        <v>20349</v>
      </c>
      <c r="I37" s="115">
        <v>16897</v>
      </c>
      <c r="J37" s="114">
        <v>9601</v>
      </c>
      <c r="K37" s="114">
        <v>7296</v>
      </c>
      <c r="L37" s="423">
        <v>3126</v>
      </c>
      <c r="M37" s="424">
        <v>3377</v>
      </c>
    </row>
    <row r="38" spans="1:13" ht="15" customHeight="1" x14ac:dyDescent="0.2">
      <c r="A38" s="425" t="s">
        <v>396</v>
      </c>
      <c r="B38" s="115">
        <v>60565</v>
      </c>
      <c r="C38" s="114">
        <v>35375</v>
      </c>
      <c r="D38" s="114">
        <v>25190</v>
      </c>
      <c r="E38" s="114">
        <v>46984</v>
      </c>
      <c r="F38" s="114">
        <v>13581</v>
      </c>
      <c r="G38" s="114">
        <v>6472</v>
      </c>
      <c r="H38" s="114">
        <v>20667</v>
      </c>
      <c r="I38" s="115">
        <v>16887</v>
      </c>
      <c r="J38" s="114">
        <v>9599</v>
      </c>
      <c r="K38" s="114">
        <v>7288</v>
      </c>
      <c r="L38" s="423">
        <v>4597</v>
      </c>
      <c r="M38" s="424">
        <v>4085</v>
      </c>
    </row>
    <row r="39" spans="1:13" ht="11.1" customHeight="1" x14ac:dyDescent="0.2">
      <c r="A39" s="422" t="s">
        <v>387</v>
      </c>
      <c r="B39" s="115">
        <v>60845</v>
      </c>
      <c r="C39" s="114">
        <v>35573</v>
      </c>
      <c r="D39" s="114">
        <v>25272</v>
      </c>
      <c r="E39" s="114">
        <v>47140</v>
      </c>
      <c r="F39" s="114">
        <v>13705</v>
      </c>
      <c r="G39" s="114">
        <v>6367</v>
      </c>
      <c r="H39" s="114">
        <v>20941</v>
      </c>
      <c r="I39" s="115">
        <v>17143</v>
      </c>
      <c r="J39" s="114">
        <v>9676</v>
      </c>
      <c r="K39" s="114">
        <v>7467</v>
      </c>
      <c r="L39" s="423">
        <v>3699</v>
      </c>
      <c r="M39" s="424">
        <v>3450</v>
      </c>
    </row>
    <row r="40" spans="1:13" ht="11.1" customHeight="1" x14ac:dyDescent="0.2">
      <c r="A40" s="425" t="s">
        <v>388</v>
      </c>
      <c r="B40" s="115">
        <v>62166</v>
      </c>
      <c r="C40" s="114">
        <v>36379</v>
      </c>
      <c r="D40" s="114">
        <v>25787</v>
      </c>
      <c r="E40" s="114">
        <v>48260</v>
      </c>
      <c r="F40" s="114">
        <v>13906</v>
      </c>
      <c r="G40" s="114">
        <v>6994</v>
      </c>
      <c r="H40" s="114">
        <v>21252</v>
      </c>
      <c r="I40" s="115">
        <v>17106</v>
      </c>
      <c r="J40" s="114">
        <v>9478</v>
      </c>
      <c r="K40" s="114">
        <v>7628</v>
      </c>
      <c r="L40" s="423">
        <v>6052</v>
      </c>
      <c r="M40" s="424">
        <v>5017</v>
      </c>
    </row>
    <row r="41" spans="1:13" s="110" customFormat="1" ht="11.1" customHeight="1" x14ac:dyDescent="0.2">
      <c r="A41" s="422" t="s">
        <v>389</v>
      </c>
      <c r="B41" s="115">
        <v>61997</v>
      </c>
      <c r="C41" s="114">
        <v>36220</v>
      </c>
      <c r="D41" s="114">
        <v>25777</v>
      </c>
      <c r="E41" s="114">
        <v>48034</v>
      </c>
      <c r="F41" s="114">
        <v>13963</v>
      </c>
      <c r="G41" s="114">
        <v>6819</v>
      </c>
      <c r="H41" s="114">
        <v>21374</v>
      </c>
      <c r="I41" s="115">
        <v>16994</v>
      </c>
      <c r="J41" s="114">
        <v>9435</v>
      </c>
      <c r="K41" s="114">
        <v>7559</v>
      </c>
      <c r="L41" s="423">
        <v>3617</v>
      </c>
      <c r="M41" s="424">
        <v>3658</v>
      </c>
    </row>
    <row r="42" spans="1:13" ht="15" customHeight="1" x14ac:dyDescent="0.2">
      <c r="A42" s="422" t="s">
        <v>397</v>
      </c>
      <c r="B42" s="115">
        <v>62307</v>
      </c>
      <c r="C42" s="114">
        <v>36392</v>
      </c>
      <c r="D42" s="114">
        <v>25915</v>
      </c>
      <c r="E42" s="114">
        <v>48279</v>
      </c>
      <c r="F42" s="114">
        <v>14028</v>
      </c>
      <c r="G42" s="114">
        <v>6714</v>
      </c>
      <c r="H42" s="114">
        <v>21674</v>
      </c>
      <c r="I42" s="115">
        <v>17013</v>
      </c>
      <c r="J42" s="114">
        <v>9452</v>
      </c>
      <c r="K42" s="114">
        <v>7561</v>
      </c>
      <c r="L42" s="423">
        <v>4690</v>
      </c>
      <c r="M42" s="424">
        <v>4389</v>
      </c>
    </row>
    <row r="43" spans="1:13" ht="11.1" customHeight="1" x14ac:dyDescent="0.2">
      <c r="A43" s="422" t="s">
        <v>387</v>
      </c>
      <c r="B43" s="115">
        <v>62698</v>
      </c>
      <c r="C43" s="114">
        <v>36660</v>
      </c>
      <c r="D43" s="114">
        <v>26038</v>
      </c>
      <c r="E43" s="114">
        <v>48487</v>
      </c>
      <c r="F43" s="114">
        <v>14211</v>
      </c>
      <c r="G43" s="114">
        <v>6670</v>
      </c>
      <c r="H43" s="114">
        <v>21939</v>
      </c>
      <c r="I43" s="115">
        <v>17296</v>
      </c>
      <c r="J43" s="114">
        <v>9596</v>
      </c>
      <c r="K43" s="114">
        <v>7700</v>
      </c>
      <c r="L43" s="423">
        <v>4149</v>
      </c>
      <c r="M43" s="424">
        <v>3633</v>
      </c>
    </row>
    <row r="44" spans="1:13" ht="11.1" customHeight="1" x14ac:dyDescent="0.2">
      <c r="A44" s="422" t="s">
        <v>388</v>
      </c>
      <c r="B44" s="115">
        <v>63913</v>
      </c>
      <c r="C44" s="114">
        <v>37392</v>
      </c>
      <c r="D44" s="114">
        <v>26521</v>
      </c>
      <c r="E44" s="114">
        <v>49436</v>
      </c>
      <c r="F44" s="114">
        <v>14477</v>
      </c>
      <c r="G44" s="114">
        <v>7343</v>
      </c>
      <c r="H44" s="114">
        <v>22225</v>
      </c>
      <c r="I44" s="115">
        <v>17375</v>
      </c>
      <c r="J44" s="114">
        <v>9445</v>
      </c>
      <c r="K44" s="114">
        <v>7930</v>
      </c>
      <c r="L44" s="423">
        <v>6071</v>
      </c>
      <c r="M44" s="424">
        <v>5131</v>
      </c>
    </row>
    <row r="45" spans="1:13" s="110" customFormat="1" ht="11.1" customHeight="1" x14ac:dyDescent="0.2">
      <c r="A45" s="422" t="s">
        <v>389</v>
      </c>
      <c r="B45" s="115">
        <v>63955</v>
      </c>
      <c r="C45" s="114">
        <v>37379</v>
      </c>
      <c r="D45" s="114">
        <v>26576</v>
      </c>
      <c r="E45" s="114">
        <v>49367</v>
      </c>
      <c r="F45" s="114">
        <v>14588</v>
      </c>
      <c r="G45" s="114">
        <v>7166</v>
      </c>
      <c r="H45" s="114">
        <v>22403</v>
      </c>
      <c r="I45" s="115">
        <v>17303</v>
      </c>
      <c r="J45" s="114">
        <v>9397</v>
      </c>
      <c r="K45" s="114">
        <v>7906</v>
      </c>
      <c r="L45" s="423">
        <v>3738</v>
      </c>
      <c r="M45" s="424">
        <v>3747</v>
      </c>
    </row>
    <row r="46" spans="1:13" ht="15" customHeight="1" x14ac:dyDescent="0.2">
      <c r="A46" s="422" t="s">
        <v>398</v>
      </c>
      <c r="B46" s="115">
        <v>64109</v>
      </c>
      <c r="C46" s="114">
        <v>37464</v>
      </c>
      <c r="D46" s="114">
        <v>26645</v>
      </c>
      <c r="E46" s="114">
        <v>49405</v>
      </c>
      <c r="F46" s="114">
        <v>14704</v>
      </c>
      <c r="G46" s="114">
        <v>7004</v>
      </c>
      <c r="H46" s="114">
        <v>22611</v>
      </c>
      <c r="I46" s="115">
        <v>17274</v>
      </c>
      <c r="J46" s="114">
        <v>9351</v>
      </c>
      <c r="K46" s="114">
        <v>7923</v>
      </c>
      <c r="L46" s="423">
        <v>5134</v>
      </c>
      <c r="M46" s="424">
        <v>4984</v>
      </c>
    </row>
    <row r="47" spans="1:13" ht="11.1" customHeight="1" x14ac:dyDescent="0.2">
      <c r="A47" s="422" t="s">
        <v>387</v>
      </c>
      <c r="B47" s="115">
        <v>64050</v>
      </c>
      <c r="C47" s="114">
        <v>37451</v>
      </c>
      <c r="D47" s="114">
        <v>26599</v>
      </c>
      <c r="E47" s="114">
        <v>49295</v>
      </c>
      <c r="F47" s="114">
        <v>14755</v>
      </c>
      <c r="G47" s="114">
        <v>6816</v>
      </c>
      <c r="H47" s="114">
        <v>22775</v>
      </c>
      <c r="I47" s="115">
        <v>17546</v>
      </c>
      <c r="J47" s="114">
        <v>9478</v>
      </c>
      <c r="K47" s="114">
        <v>8068</v>
      </c>
      <c r="L47" s="423">
        <v>3818</v>
      </c>
      <c r="M47" s="424">
        <v>3938</v>
      </c>
    </row>
    <row r="48" spans="1:13" ht="11.1" customHeight="1" x14ac:dyDescent="0.2">
      <c r="A48" s="422" t="s">
        <v>388</v>
      </c>
      <c r="B48" s="115">
        <v>65038</v>
      </c>
      <c r="C48" s="114">
        <v>38028</v>
      </c>
      <c r="D48" s="114">
        <v>27010</v>
      </c>
      <c r="E48" s="114">
        <v>50082</v>
      </c>
      <c r="F48" s="114">
        <v>14956</v>
      </c>
      <c r="G48" s="114">
        <v>7306</v>
      </c>
      <c r="H48" s="114">
        <v>23110</v>
      </c>
      <c r="I48" s="115">
        <v>17497</v>
      </c>
      <c r="J48" s="114">
        <v>9264</v>
      </c>
      <c r="K48" s="114">
        <v>8233</v>
      </c>
      <c r="L48" s="423">
        <v>5507</v>
      </c>
      <c r="M48" s="424">
        <v>4830</v>
      </c>
    </row>
    <row r="49" spans="1:17" s="110" customFormat="1" ht="11.1" customHeight="1" x14ac:dyDescent="0.2">
      <c r="A49" s="422" t="s">
        <v>389</v>
      </c>
      <c r="B49" s="115">
        <v>64738</v>
      </c>
      <c r="C49" s="114">
        <v>37767</v>
      </c>
      <c r="D49" s="114">
        <v>26971</v>
      </c>
      <c r="E49" s="114">
        <v>49701</v>
      </c>
      <c r="F49" s="114">
        <v>15037</v>
      </c>
      <c r="G49" s="114">
        <v>7095</v>
      </c>
      <c r="H49" s="114">
        <v>23163</v>
      </c>
      <c r="I49" s="115">
        <v>17250</v>
      </c>
      <c r="J49" s="114">
        <v>9182</v>
      </c>
      <c r="K49" s="114">
        <v>8068</v>
      </c>
      <c r="L49" s="423">
        <v>3682</v>
      </c>
      <c r="M49" s="424">
        <v>4044</v>
      </c>
    </row>
    <row r="50" spans="1:17" ht="15" customHeight="1" x14ac:dyDescent="0.2">
      <c r="A50" s="422" t="s">
        <v>399</v>
      </c>
      <c r="B50" s="143">
        <v>64393</v>
      </c>
      <c r="C50" s="144">
        <v>37594</v>
      </c>
      <c r="D50" s="144">
        <v>26799</v>
      </c>
      <c r="E50" s="144">
        <v>49339</v>
      </c>
      <c r="F50" s="144">
        <v>15054</v>
      </c>
      <c r="G50" s="144">
        <v>6879</v>
      </c>
      <c r="H50" s="144">
        <v>23171</v>
      </c>
      <c r="I50" s="143">
        <v>16858</v>
      </c>
      <c r="J50" s="144">
        <v>9051</v>
      </c>
      <c r="K50" s="144">
        <v>7807</v>
      </c>
      <c r="L50" s="426">
        <v>4119</v>
      </c>
      <c r="M50" s="427">
        <v>4453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0.44299552324946573</v>
      </c>
      <c r="C6" s="480">
        <f>'Tabelle 3.3'!J11</f>
        <v>-2.4082436031029291</v>
      </c>
      <c r="D6" s="481">
        <f t="shared" ref="D6:E9" si="0">IF(OR(AND(B6&gt;=-50,B6&lt;=50),ISNUMBER(B6)=FALSE),B6,"")</f>
        <v>0.44299552324946573</v>
      </c>
      <c r="E6" s="481">
        <f t="shared" si="0"/>
        <v>-2.4082436031029291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0.44299552324946573</v>
      </c>
      <c r="C14" s="480">
        <f>'Tabelle 3.3'!J11</f>
        <v>-2.4082436031029291</v>
      </c>
      <c r="D14" s="481">
        <f>IF(OR(AND(B14&gt;=-50,B14&lt;=50),ISNUMBER(B14)=FALSE),B14,"")</f>
        <v>0.44299552324946573</v>
      </c>
      <c r="E14" s="481">
        <f>IF(OR(AND(C14&gt;=-50,C14&lt;=50),ISNUMBER(C14)=FALSE),C14,"")</f>
        <v>-2.4082436031029291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3.9215686274509802</v>
      </c>
      <c r="C15" s="480">
        <f>'Tabelle 3.3'!J12</f>
        <v>10.344827586206897</v>
      </c>
      <c r="D15" s="481">
        <f t="shared" ref="D15:E45" si="3">IF(OR(AND(B15&gt;=-50,B15&lt;=50),ISNUMBER(B15)=FALSE),B15,"")</f>
        <v>3.9215686274509802</v>
      </c>
      <c r="E15" s="481">
        <f t="shared" si="3"/>
        <v>10.344827586206897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2.8006589785831961</v>
      </c>
      <c r="C16" s="480">
        <f>'Tabelle 3.3'!J13</f>
        <v>-9.3023255813953494</v>
      </c>
      <c r="D16" s="481">
        <f t="shared" si="3"/>
        <v>2.8006589785831961</v>
      </c>
      <c r="E16" s="481">
        <f t="shared" si="3"/>
        <v>-9.3023255813953494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-1.27378265075782</v>
      </c>
      <c r="C17" s="480">
        <f>'Tabelle 3.3'!J14</f>
        <v>-9.5442359249329751</v>
      </c>
      <c r="D17" s="481">
        <f t="shared" si="3"/>
        <v>-1.27378265075782</v>
      </c>
      <c r="E17" s="481">
        <f t="shared" si="3"/>
        <v>-9.5442359249329751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-1.6081871345029239</v>
      </c>
      <c r="C18" s="480">
        <f>'Tabelle 3.3'!J15</f>
        <v>-5.8666666666666663</v>
      </c>
      <c r="D18" s="481">
        <f t="shared" si="3"/>
        <v>-1.6081871345029239</v>
      </c>
      <c r="E18" s="481">
        <f t="shared" si="3"/>
        <v>-5.8666666666666663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-1.4729887291099883</v>
      </c>
      <c r="C19" s="480">
        <f>'Tabelle 3.3'!J16</f>
        <v>-11.208699289000418</v>
      </c>
      <c r="D19" s="481">
        <f t="shared" si="3"/>
        <v>-1.4729887291099883</v>
      </c>
      <c r="E19" s="481">
        <f t="shared" si="3"/>
        <v>-11.208699289000418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1.10062893081761</v>
      </c>
      <c r="C20" s="480">
        <f>'Tabelle 3.3'!J17</f>
        <v>-10.280373831775702</v>
      </c>
      <c r="D20" s="481">
        <f t="shared" si="3"/>
        <v>1.10062893081761</v>
      </c>
      <c r="E20" s="481">
        <f t="shared" si="3"/>
        <v>-10.280373831775702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2.3477373256209595</v>
      </c>
      <c r="C21" s="480">
        <f>'Tabelle 3.3'!J18</f>
        <v>3.0373831775700935</v>
      </c>
      <c r="D21" s="481">
        <f t="shared" si="3"/>
        <v>2.3477373256209595</v>
      </c>
      <c r="E21" s="481">
        <f t="shared" si="3"/>
        <v>3.0373831775700935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3.2459867799811142</v>
      </c>
      <c r="C22" s="480">
        <f>'Tabelle 3.3'!J19</f>
        <v>2.5373134328358211</v>
      </c>
      <c r="D22" s="481">
        <f t="shared" si="3"/>
        <v>3.2459867799811142</v>
      </c>
      <c r="E22" s="481">
        <f t="shared" si="3"/>
        <v>2.5373134328358211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4.2445482866043616</v>
      </c>
      <c r="C23" s="480">
        <f>'Tabelle 3.3'!J20</f>
        <v>-3.3519553072625698</v>
      </c>
      <c r="D23" s="481">
        <f t="shared" si="3"/>
        <v>4.2445482866043616</v>
      </c>
      <c r="E23" s="481">
        <f t="shared" si="3"/>
        <v>-3.3519553072625698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-1.9197207678883073</v>
      </c>
      <c r="C24" s="480">
        <f>'Tabelle 3.3'!J21</f>
        <v>-6.3616869192280197</v>
      </c>
      <c r="D24" s="481">
        <f t="shared" si="3"/>
        <v>-1.9197207678883073</v>
      </c>
      <c r="E24" s="481">
        <f t="shared" si="3"/>
        <v>-6.3616869192280197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12.705882352941176</v>
      </c>
      <c r="C25" s="480">
        <f>'Tabelle 3.3'!J22</f>
        <v>-2.6595744680851063</v>
      </c>
      <c r="D25" s="481">
        <f t="shared" si="3"/>
        <v>12.705882352941176</v>
      </c>
      <c r="E25" s="481">
        <f t="shared" si="3"/>
        <v>-2.6595744680851063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3.4994697773064689</v>
      </c>
      <c r="C26" s="480">
        <f>'Tabelle 3.3'!J23</f>
        <v>3.4682080924855492</v>
      </c>
      <c r="D26" s="481">
        <f t="shared" si="3"/>
        <v>3.4994697773064689</v>
      </c>
      <c r="E26" s="481">
        <f t="shared" si="3"/>
        <v>3.4682080924855492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2.2911051212938007</v>
      </c>
      <c r="C27" s="480">
        <f>'Tabelle 3.3'!J24</f>
        <v>1.2165450121654502</v>
      </c>
      <c r="D27" s="481">
        <f t="shared" si="3"/>
        <v>2.2911051212938007</v>
      </c>
      <c r="E27" s="481">
        <f t="shared" si="3"/>
        <v>1.2165450121654502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-3.7074148296593186</v>
      </c>
      <c r="C28" s="480">
        <f>'Tabelle 3.3'!J25</f>
        <v>2.6047565118912797</v>
      </c>
      <c r="D28" s="481">
        <f t="shared" si="3"/>
        <v>-3.7074148296593186</v>
      </c>
      <c r="E28" s="481">
        <f t="shared" si="3"/>
        <v>2.6047565118912797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-22.689075630252102</v>
      </c>
      <c r="C29" s="480">
        <f>'Tabelle 3.3'!J26</f>
        <v>-3.125</v>
      </c>
      <c r="D29" s="481">
        <f t="shared" si="3"/>
        <v>-22.689075630252102</v>
      </c>
      <c r="E29" s="481">
        <f t="shared" si="3"/>
        <v>-3.125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3.8057742782152233</v>
      </c>
      <c r="C30" s="480">
        <f>'Tabelle 3.3'!J27</f>
        <v>-4.3771043771043772</v>
      </c>
      <c r="D30" s="481">
        <f t="shared" si="3"/>
        <v>3.8057742782152233</v>
      </c>
      <c r="E30" s="481">
        <f t="shared" si="3"/>
        <v>-4.3771043771043772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2.2742040285899936</v>
      </c>
      <c r="C31" s="480">
        <f>'Tabelle 3.3'!J28</f>
        <v>-7.0945945945945947</v>
      </c>
      <c r="D31" s="481">
        <f t="shared" si="3"/>
        <v>2.2742040285899936</v>
      </c>
      <c r="E31" s="481">
        <f t="shared" si="3"/>
        <v>-7.0945945945945947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4.0866366979975477E-2</v>
      </c>
      <c r="C32" s="480">
        <f>'Tabelle 3.3'!J29</f>
        <v>-2.8493894165535956</v>
      </c>
      <c r="D32" s="481">
        <f t="shared" si="3"/>
        <v>4.0866366979975477E-2</v>
      </c>
      <c r="E32" s="481">
        <f t="shared" si="3"/>
        <v>-2.8493894165535956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3.8324131211432282</v>
      </c>
      <c r="C33" s="480">
        <f>'Tabelle 3.3'!J30</f>
        <v>0.45300113250283125</v>
      </c>
      <c r="D33" s="481">
        <f t="shared" si="3"/>
        <v>3.8324131211432282</v>
      </c>
      <c r="E33" s="481">
        <f t="shared" si="3"/>
        <v>0.45300113250283125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-3.3281733746130029</v>
      </c>
      <c r="C34" s="480">
        <f>'Tabelle 3.3'!J31</f>
        <v>-3.0437188710570005</v>
      </c>
      <c r="D34" s="481">
        <f t="shared" si="3"/>
        <v>-3.3281733746130029</v>
      </c>
      <c r="E34" s="481">
        <f t="shared" si="3"/>
        <v>-3.0437188710570005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3.9215686274509802</v>
      </c>
      <c r="C37" s="480">
        <f>'Tabelle 3.3'!J34</f>
        <v>10.344827586206897</v>
      </c>
      <c r="D37" s="481">
        <f t="shared" si="3"/>
        <v>3.9215686274509802</v>
      </c>
      <c r="E37" s="481">
        <f t="shared" si="3"/>
        <v>10.344827586206897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-0.8942007176756569</v>
      </c>
      <c r="C38" s="480">
        <f>'Tabelle 3.3'!J35</f>
        <v>-7.2345890410958908</v>
      </c>
      <c r="D38" s="481">
        <f t="shared" si="3"/>
        <v>-0.8942007176756569</v>
      </c>
      <c r="E38" s="481">
        <f t="shared" si="3"/>
        <v>-7.2345890410958908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1.9966665532841252</v>
      </c>
      <c r="C39" s="480">
        <f>'Tabelle 3.3'!J36</f>
        <v>-0.77251146696708783</v>
      </c>
      <c r="D39" s="481">
        <f t="shared" si="3"/>
        <v>1.9966665532841252</v>
      </c>
      <c r="E39" s="481">
        <f t="shared" si="3"/>
        <v>-0.77251146696708783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1.9966665532841252</v>
      </c>
      <c r="C45" s="480">
        <f>'Tabelle 3.3'!J36</f>
        <v>-0.77251146696708783</v>
      </c>
      <c r="D45" s="481">
        <f t="shared" si="3"/>
        <v>1.9966665532841252</v>
      </c>
      <c r="E45" s="481">
        <f t="shared" si="3"/>
        <v>-0.77251146696708783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55667</v>
      </c>
      <c r="C51" s="487">
        <v>9806</v>
      </c>
      <c r="D51" s="487">
        <v>6767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55896</v>
      </c>
      <c r="C52" s="487">
        <v>9982</v>
      </c>
      <c r="D52" s="487">
        <v>6895</v>
      </c>
      <c r="E52" s="488">
        <f t="shared" ref="E52:G70" si="11">IF($A$51=37802,IF(COUNTBLANK(B$51:B$70)&gt;0,#N/A,B52/B$51*100),IF(COUNTBLANK(B$51:B$75)&gt;0,#N/A,B52/B$51*100))</f>
        <v>100.41137478218694</v>
      </c>
      <c r="F52" s="488">
        <f t="shared" si="11"/>
        <v>101.79481949826636</v>
      </c>
      <c r="G52" s="488">
        <f t="shared" si="11"/>
        <v>101.89153243682578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56471</v>
      </c>
      <c r="C53" s="487">
        <v>9902</v>
      </c>
      <c r="D53" s="487">
        <v>6975</v>
      </c>
      <c r="E53" s="488">
        <f t="shared" si="11"/>
        <v>101.44430272872617</v>
      </c>
      <c r="F53" s="488">
        <f t="shared" si="11"/>
        <v>100.97899245359984</v>
      </c>
      <c r="G53" s="488">
        <f t="shared" si="11"/>
        <v>103.07374020984187</v>
      </c>
      <c r="H53" s="489">
        <f>IF(ISERROR(L53)=TRUE,IF(MONTH(A53)=MONTH(MAX(A$51:A$75)),A53,""),"")</f>
        <v>41883</v>
      </c>
      <c r="I53" s="488">
        <f t="shared" si="12"/>
        <v>101.44430272872617</v>
      </c>
      <c r="J53" s="488">
        <f t="shared" si="10"/>
        <v>100.97899245359984</v>
      </c>
      <c r="K53" s="488">
        <f t="shared" si="10"/>
        <v>103.07374020984187</v>
      </c>
      <c r="L53" s="488" t="e">
        <f t="shared" si="13"/>
        <v>#N/A</v>
      </c>
    </row>
    <row r="54" spans="1:14" ht="15" customHeight="1" x14ac:dyDescent="0.2">
      <c r="A54" s="490" t="s">
        <v>462</v>
      </c>
      <c r="B54" s="487">
        <v>56223</v>
      </c>
      <c r="C54" s="487">
        <v>9884</v>
      </c>
      <c r="D54" s="487">
        <v>6954</v>
      </c>
      <c r="E54" s="488">
        <f t="shared" si="11"/>
        <v>100.99879641439273</v>
      </c>
      <c r="F54" s="488">
        <f t="shared" si="11"/>
        <v>100.79543136854987</v>
      </c>
      <c r="G54" s="488">
        <f t="shared" si="11"/>
        <v>102.76341066942516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56750</v>
      </c>
      <c r="C55" s="487">
        <v>9741</v>
      </c>
      <c r="D55" s="487">
        <v>6879</v>
      </c>
      <c r="E55" s="488">
        <f t="shared" si="11"/>
        <v>101.94549733235129</v>
      </c>
      <c r="F55" s="488">
        <f t="shared" si="11"/>
        <v>99.337140526208444</v>
      </c>
      <c r="G55" s="488">
        <f t="shared" si="11"/>
        <v>101.65509088222255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57247</v>
      </c>
      <c r="C56" s="487">
        <v>9864</v>
      </c>
      <c r="D56" s="487">
        <v>6963</v>
      </c>
      <c r="E56" s="488">
        <f t="shared" si="11"/>
        <v>102.83830635744695</v>
      </c>
      <c r="F56" s="488">
        <f t="shared" si="11"/>
        <v>100.59147460738322</v>
      </c>
      <c r="G56" s="488">
        <f t="shared" si="11"/>
        <v>102.89640904388946</v>
      </c>
      <c r="H56" s="489" t="str">
        <f t="shared" si="14"/>
        <v/>
      </c>
      <c r="I56" s="488" t="str">
        <f t="shared" si="12"/>
        <v/>
      </c>
      <c r="J56" s="488" t="str">
        <f t="shared" si="10"/>
        <v/>
      </c>
      <c r="K56" s="488" t="str">
        <f t="shared" si="10"/>
        <v/>
      </c>
      <c r="L56" s="488" t="e">
        <f t="shared" si="13"/>
        <v>#N/A</v>
      </c>
    </row>
    <row r="57" spans="1:14" ht="15" customHeight="1" x14ac:dyDescent="0.2">
      <c r="A57" s="490">
        <v>42248</v>
      </c>
      <c r="B57" s="487">
        <v>58383</v>
      </c>
      <c r="C57" s="487">
        <v>9720</v>
      </c>
      <c r="D57" s="487">
        <v>7020</v>
      </c>
      <c r="E57" s="488">
        <f t="shared" si="11"/>
        <v>104.87901270052275</v>
      </c>
      <c r="F57" s="488">
        <f t="shared" si="11"/>
        <v>99.122985926983475</v>
      </c>
      <c r="G57" s="488">
        <f t="shared" si="11"/>
        <v>103.73873208216344</v>
      </c>
      <c r="H57" s="489">
        <f t="shared" si="14"/>
        <v>42248</v>
      </c>
      <c r="I57" s="488">
        <f t="shared" si="12"/>
        <v>104.87901270052275</v>
      </c>
      <c r="J57" s="488">
        <f t="shared" si="10"/>
        <v>99.122985926983475</v>
      </c>
      <c r="K57" s="488">
        <f t="shared" si="10"/>
        <v>103.73873208216344</v>
      </c>
      <c r="L57" s="488" t="e">
        <f t="shared" si="13"/>
        <v>#N/A</v>
      </c>
    </row>
    <row r="58" spans="1:14" ht="15" customHeight="1" x14ac:dyDescent="0.2">
      <c r="A58" s="490" t="s">
        <v>465</v>
      </c>
      <c r="B58" s="487">
        <v>58311</v>
      </c>
      <c r="C58" s="487">
        <v>9704</v>
      </c>
      <c r="D58" s="487">
        <v>6973</v>
      </c>
      <c r="E58" s="488">
        <f t="shared" si="11"/>
        <v>104.74967215765174</v>
      </c>
      <c r="F58" s="488">
        <f t="shared" si="11"/>
        <v>98.959820518050179</v>
      </c>
      <c r="G58" s="488">
        <f t="shared" si="11"/>
        <v>103.04418501551649</v>
      </c>
      <c r="H58" s="489" t="str">
        <f t="shared" si="14"/>
        <v/>
      </c>
      <c r="I58" s="488" t="str">
        <f t="shared" si="12"/>
        <v/>
      </c>
      <c r="J58" s="488" t="str">
        <f t="shared" si="10"/>
        <v/>
      </c>
      <c r="K58" s="488" t="str">
        <f t="shared" si="10"/>
        <v/>
      </c>
      <c r="L58" s="488" t="e">
        <f t="shared" si="13"/>
        <v>#N/A</v>
      </c>
    </row>
    <row r="59" spans="1:14" ht="15" customHeight="1" x14ac:dyDescent="0.2">
      <c r="A59" s="490" t="s">
        <v>466</v>
      </c>
      <c r="B59" s="487">
        <v>58625</v>
      </c>
      <c r="C59" s="487">
        <v>9549</v>
      </c>
      <c r="D59" s="487">
        <v>6954</v>
      </c>
      <c r="E59" s="488">
        <f t="shared" si="11"/>
        <v>105.31374063628363</v>
      </c>
      <c r="F59" s="488">
        <f t="shared" si="11"/>
        <v>97.37915561900877</v>
      </c>
      <c r="G59" s="488">
        <f t="shared" si="11"/>
        <v>102.76341066942516</v>
      </c>
      <c r="H59" s="489" t="str">
        <f t="shared" si="14"/>
        <v/>
      </c>
      <c r="I59" s="488" t="str">
        <f t="shared" si="12"/>
        <v/>
      </c>
      <c r="J59" s="488" t="str">
        <f t="shared" si="10"/>
        <v/>
      </c>
      <c r="K59" s="488" t="str">
        <f t="shared" si="10"/>
        <v/>
      </c>
      <c r="L59" s="488" t="e">
        <f t="shared" si="13"/>
        <v>#N/A</v>
      </c>
    </row>
    <row r="60" spans="1:14" ht="15" customHeight="1" x14ac:dyDescent="0.2">
      <c r="A60" s="490" t="s">
        <v>467</v>
      </c>
      <c r="B60" s="487">
        <v>59037</v>
      </c>
      <c r="C60" s="487">
        <v>9652</v>
      </c>
      <c r="D60" s="487">
        <v>7023</v>
      </c>
      <c r="E60" s="488">
        <f t="shared" si="11"/>
        <v>106.05385596493436</v>
      </c>
      <c r="F60" s="488">
        <f t="shared" si="11"/>
        <v>98.429532939016923</v>
      </c>
      <c r="G60" s="488">
        <f t="shared" si="11"/>
        <v>103.78306487365154</v>
      </c>
      <c r="H60" s="489" t="str">
        <f t="shared" si="14"/>
        <v/>
      </c>
      <c r="I60" s="488" t="str">
        <f t="shared" si="12"/>
        <v/>
      </c>
      <c r="J60" s="488" t="str">
        <f t="shared" si="10"/>
        <v/>
      </c>
      <c r="K60" s="488" t="str">
        <f t="shared" si="10"/>
        <v/>
      </c>
      <c r="L60" s="488" t="e">
        <f t="shared" si="13"/>
        <v>#N/A</v>
      </c>
    </row>
    <row r="61" spans="1:14" ht="15" customHeight="1" x14ac:dyDescent="0.2">
      <c r="A61" s="490">
        <v>42614</v>
      </c>
      <c r="B61" s="487">
        <v>60187</v>
      </c>
      <c r="C61" s="487">
        <v>9567</v>
      </c>
      <c r="D61" s="487">
        <v>7247</v>
      </c>
      <c r="E61" s="488">
        <f t="shared" si="11"/>
        <v>108.11971185801283</v>
      </c>
      <c r="F61" s="488">
        <f t="shared" si="11"/>
        <v>97.562716704058744</v>
      </c>
      <c r="G61" s="488">
        <f t="shared" si="11"/>
        <v>107.09324663809664</v>
      </c>
      <c r="H61" s="489">
        <f t="shared" si="14"/>
        <v>42614</v>
      </c>
      <c r="I61" s="488">
        <f t="shared" si="12"/>
        <v>108.11971185801283</v>
      </c>
      <c r="J61" s="488">
        <f t="shared" si="10"/>
        <v>97.562716704058744</v>
      </c>
      <c r="K61" s="488">
        <f t="shared" si="10"/>
        <v>107.09324663809664</v>
      </c>
      <c r="L61" s="488" t="e">
        <f t="shared" si="13"/>
        <v>#N/A</v>
      </c>
    </row>
    <row r="62" spans="1:14" ht="15" customHeight="1" x14ac:dyDescent="0.2">
      <c r="A62" s="490" t="s">
        <v>468</v>
      </c>
      <c r="B62" s="487">
        <v>60011</v>
      </c>
      <c r="C62" s="487">
        <v>9601</v>
      </c>
      <c r="D62" s="487">
        <v>7296</v>
      </c>
      <c r="E62" s="488">
        <f t="shared" si="11"/>
        <v>107.80354608655038</v>
      </c>
      <c r="F62" s="488">
        <f t="shared" si="11"/>
        <v>97.909443198042013</v>
      </c>
      <c r="G62" s="488">
        <f t="shared" si="11"/>
        <v>107.81734889906902</v>
      </c>
      <c r="H62" s="489" t="str">
        <f t="shared" si="14"/>
        <v/>
      </c>
      <c r="I62" s="488" t="str">
        <f t="shared" si="12"/>
        <v/>
      </c>
      <c r="J62" s="488" t="str">
        <f t="shared" si="10"/>
        <v/>
      </c>
      <c r="K62" s="488" t="str">
        <f t="shared" si="10"/>
        <v/>
      </c>
      <c r="L62" s="488" t="e">
        <f t="shared" si="13"/>
        <v>#N/A</v>
      </c>
    </row>
    <row r="63" spans="1:14" ht="15" customHeight="1" x14ac:dyDescent="0.2">
      <c r="A63" s="490" t="s">
        <v>469</v>
      </c>
      <c r="B63" s="487">
        <v>60565</v>
      </c>
      <c r="C63" s="487">
        <v>9599</v>
      </c>
      <c r="D63" s="487">
        <v>7288</v>
      </c>
      <c r="E63" s="488">
        <f t="shared" si="11"/>
        <v>108.79874970808558</v>
      </c>
      <c r="F63" s="488">
        <f t="shared" si="11"/>
        <v>97.889047521925349</v>
      </c>
      <c r="G63" s="488">
        <f t="shared" si="11"/>
        <v>107.6991281217674</v>
      </c>
      <c r="H63" s="489" t="str">
        <f t="shared" si="14"/>
        <v/>
      </c>
      <c r="I63" s="488" t="str">
        <f t="shared" si="12"/>
        <v/>
      </c>
      <c r="J63" s="488" t="str">
        <f t="shared" si="10"/>
        <v/>
      </c>
      <c r="K63" s="488" t="str">
        <f t="shared" si="10"/>
        <v/>
      </c>
      <c r="L63" s="488" t="e">
        <f t="shared" si="13"/>
        <v>#N/A</v>
      </c>
    </row>
    <row r="64" spans="1:14" ht="15" customHeight="1" x14ac:dyDescent="0.2">
      <c r="A64" s="490" t="s">
        <v>470</v>
      </c>
      <c r="B64" s="487">
        <v>60845</v>
      </c>
      <c r="C64" s="487">
        <v>9676</v>
      </c>
      <c r="D64" s="487">
        <v>7467</v>
      </c>
      <c r="E64" s="488">
        <f t="shared" si="11"/>
        <v>109.30174070813948</v>
      </c>
      <c r="F64" s="488">
        <f t="shared" si="11"/>
        <v>98.674281052416887</v>
      </c>
      <c r="G64" s="488">
        <f t="shared" si="11"/>
        <v>110.34431801389096</v>
      </c>
      <c r="H64" s="489" t="str">
        <f t="shared" si="14"/>
        <v/>
      </c>
      <c r="I64" s="488" t="str">
        <f t="shared" si="12"/>
        <v/>
      </c>
      <c r="J64" s="488" t="str">
        <f t="shared" si="10"/>
        <v/>
      </c>
      <c r="K64" s="488" t="str">
        <f t="shared" si="10"/>
        <v/>
      </c>
      <c r="L64" s="488" t="e">
        <f t="shared" si="13"/>
        <v>#N/A</v>
      </c>
    </row>
    <row r="65" spans="1:12" ht="15" customHeight="1" x14ac:dyDescent="0.2">
      <c r="A65" s="490">
        <v>42979</v>
      </c>
      <c r="B65" s="487">
        <v>62166</v>
      </c>
      <c r="C65" s="487">
        <v>9478</v>
      </c>
      <c r="D65" s="487">
        <v>7628</v>
      </c>
      <c r="E65" s="488">
        <f t="shared" si="11"/>
        <v>111.67478039053658</v>
      </c>
      <c r="F65" s="488">
        <f t="shared" si="11"/>
        <v>96.655109116867223</v>
      </c>
      <c r="G65" s="488">
        <f t="shared" si="11"/>
        <v>112.72351115708585</v>
      </c>
      <c r="H65" s="489">
        <f t="shared" si="14"/>
        <v>42979</v>
      </c>
      <c r="I65" s="488">
        <f t="shared" si="12"/>
        <v>111.67478039053658</v>
      </c>
      <c r="J65" s="488">
        <f t="shared" si="10"/>
        <v>96.655109116867223</v>
      </c>
      <c r="K65" s="488">
        <f t="shared" si="10"/>
        <v>112.72351115708585</v>
      </c>
      <c r="L65" s="488" t="e">
        <f t="shared" si="13"/>
        <v>#N/A</v>
      </c>
    </row>
    <row r="66" spans="1:12" ht="15" customHeight="1" x14ac:dyDescent="0.2">
      <c r="A66" s="490" t="s">
        <v>471</v>
      </c>
      <c r="B66" s="487">
        <v>61997</v>
      </c>
      <c r="C66" s="487">
        <v>9435</v>
      </c>
      <c r="D66" s="487">
        <v>7559</v>
      </c>
      <c r="E66" s="488">
        <f t="shared" si="11"/>
        <v>111.37118939407549</v>
      </c>
      <c r="F66" s="488">
        <f t="shared" si="11"/>
        <v>96.216602080358953</v>
      </c>
      <c r="G66" s="488">
        <f t="shared" si="11"/>
        <v>111.70385695285947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62307</v>
      </c>
      <c r="C67" s="487">
        <v>9452</v>
      </c>
      <c r="D67" s="487">
        <v>7561</v>
      </c>
      <c r="E67" s="488">
        <f t="shared" si="11"/>
        <v>111.92807228699229</v>
      </c>
      <c r="F67" s="488">
        <f t="shared" si="11"/>
        <v>96.389965327350609</v>
      </c>
      <c r="G67" s="488">
        <f t="shared" si="11"/>
        <v>111.73341214718486</v>
      </c>
      <c r="H67" s="489" t="str">
        <f t="shared" si="14"/>
        <v/>
      </c>
      <c r="I67" s="488" t="str">
        <f t="shared" si="12"/>
        <v/>
      </c>
      <c r="J67" s="488" t="str">
        <f t="shared" si="12"/>
        <v/>
      </c>
      <c r="K67" s="488" t="str">
        <f t="shared" si="12"/>
        <v/>
      </c>
      <c r="L67" s="488" t="e">
        <f t="shared" si="13"/>
        <v>#N/A</v>
      </c>
    </row>
    <row r="68" spans="1:12" ht="15" customHeight="1" x14ac:dyDescent="0.2">
      <c r="A68" s="490" t="s">
        <v>473</v>
      </c>
      <c r="B68" s="487">
        <v>62698</v>
      </c>
      <c r="C68" s="487">
        <v>9596</v>
      </c>
      <c r="D68" s="487">
        <v>7700</v>
      </c>
      <c r="E68" s="488">
        <f t="shared" si="11"/>
        <v>112.63046329063897</v>
      </c>
      <c r="F68" s="488">
        <f t="shared" si="11"/>
        <v>97.858454007750368</v>
      </c>
      <c r="G68" s="488">
        <f t="shared" si="11"/>
        <v>113.78749815280035</v>
      </c>
      <c r="H68" s="489" t="str">
        <f t="shared" si="14"/>
        <v/>
      </c>
      <c r="I68" s="488" t="str">
        <f t="shared" si="12"/>
        <v/>
      </c>
      <c r="J68" s="488" t="str">
        <f t="shared" si="12"/>
        <v/>
      </c>
      <c r="K68" s="488" t="str">
        <f t="shared" si="12"/>
        <v/>
      </c>
      <c r="L68" s="488" t="e">
        <f t="shared" si="13"/>
        <v>#N/A</v>
      </c>
    </row>
    <row r="69" spans="1:12" ht="15" customHeight="1" x14ac:dyDescent="0.2">
      <c r="A69" s="490">
        <v>43344</v>
      </c>
      <c r="B69" s="487">
        <v>63913</v>
      </c>
      <c r="C69" s="487">
        <v>9445</v>
      </c>
      <c r="D69" s="487">
        <v>7930</v>
      </c>
      <c r="E69" s="488">
        <f t="shared" si="11"/>
        <v>114.81308495158711</v>
      </c>
      <c r="F69" s="488">
        <f t="shared" si="11"/>
        <v>96.318580460942286</v>
      </c>
      <c r="G69" s="488">
        <f t="shared" si="11"/>
        <v>117.18634550022166</v>
      </c>
      <c r="H69" s="489">
        <f t="shared" si="14"/>
        <v>43344</v>
      </c>
      <c r="I69" s="488">
        <f t="shared" si="12"/>
        <v>114.81308495158711</v>
      </c>
      <c r="J69" s="488">
        <f t="shared" si="12"/>
        <v>96.318580460942286</v>
      </c>
      <c r="K69" s="488">
        <f t="shared" si="12"/>
        <v>117.18634550022166</v>
      </c>
      <c r="L69" s="488" t="e">
        <f t="shared" si="13"/>
        <v>#N/A</v>
      </c>
    </row>
    <row r="70" spans="1:12" ht="15" customHeight="1" x14ac:dyDescent="0.2">
      <c r="A70" s="490" t="s">
        <v>474</v>
      </c>
      <c r="B70" s="487">
        <v>63955</v>
      </c>
      <c r="C70" s="487">
        <v>9397</v>
      </c>
      <c r="D70" s="487">
        <v>7906</v>
      </c>
      <c r="E70" s="488">
        <f t="shared" si="11"/>
        <v>114.88853360159521</v>
      </c>
      <c r="F70" s="488">
        <f t="shared" si="11"/>
        <v>95.829084234142357</v>
      </c>
      <c r="G70" s="488">
        <f t="shared" si="11"/>
        <v>116.83168316831683</v>
      </c>
      <c r="H70" s="489" t="str">
        <f t="shared" si="14"/>
        <v/>
      </c>
      <c r="I70" s="488" t="str">
        <f t="shared" si="12"/>
        <v/>
      </c>
      <c r="J70" s="488" t="str">
        <f t="shared" si="12"/>
        <v/>
      </c>
      <c r="K70" s="488" t="str">
        <f t="shared" si="12"/>
        <v/>
      </c>
      <c r="L70" s="488" t="e">
        <f t="shared" si="13"/>
        <v>#N/A</v>
      </c>
    </row>
    <row r="71" spans="1:12" ht="15" customHeight="1" x14ac:dyDescent="0.2">
      <c r="A71" s="490" t="s">
        <v>475</v>
      </c>
      <c r="B71" s="487">
        <v>64109</v>
      </c>
      <c r="C71" s="487">
        <v>9351</v>
      </c>
      <c r="D71" s="487">
        <v>7923</v>
      </c>
      <c r="E71" s="491">
        <f t="shared" ref="E71:G75" si="15">IF($A$51=37802,IF(COUNTBLANK(B$51:B$70)&gt;0,#N/A,IF(ISBLANK(B71)=FALSE,B71/B$51*100,#N/A)),IF(COUNTBLANK(B$51:B$75)&gt;0,#N/A,B71/B$51*100))</f>
        <v>115.16517865162483</v>
      </c>
      <c r="F71" s="491">
        <f t="shared" si="15"/>
        <v>95.359983683459106</v>
      </c>
      <c r="G71" s="491">
        <f t="shared" si="15"/>
        <v>117.08290232008277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64050</v>
      </c>
      <c r="C72" s="487">
        <v>9478</v>
      </c>
      <c r="D72" s="487">
        <v>8068</v>
      </c>
      <c r="E72" s="491">
        <f t="shared" si="15"/>
        <v>115.05919126232777</v>
      </c>
      <c r="F72" s="491">
        <f t="shared" si="15"/>
        <v>96.655109116867223</v>
      </c>
      <c r="G72" s="491">
        <f t="shared" si="15"/>
        <v>119.22565390867446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65038</v>
      </c>
      <c r="C73" s="487">
        <v>9264</v>
      </c>
      <c r="D73" s="487">
        <v>8233</v>
      </c>
      <c r="E73" s="491">
        <f t="shared" si="15"/>
        <v>116.83403093394651</v>
      </c>
      <c r="F73" s="491">
        <f t="shared" si="15"/>
        <v>94.472771772384263</v>
      </c>
      <c r="G73" s="491">
        <f t="shared" si="15"/>
        <v>121.66395744052016</v>
      </c>
      <c r="H73" s="492">
        <f>IF(A$51=37802,IF(ISERROR(L73)=TRUE,IF(ISBLANK(A73)=FALSE,IF(MONTH(A73)=MONTH(MAX(A$51:A$75)),A73,""),""),""),IF(ISERROR(L73)=TRUE,IF(MONTH(A73)=MONTH(MAX(A$51:A$75)),A73,""),""))</f>
        <v>43709</v>
      </c>
      <c r="I73" s="488">
        <f t="shared" si="12"/>
        <v>116.83403093394651</v>
      </c>
      <c r="J73" s="488">
        <f t="shared" si="12"/>
        <v>94.472771772384263</v>
      </c>
      <c r="K73" s="488">
        <f t="shared" si="12"/>
        <v>121.66395744052016</v>
      </c>
      <c r="L73" s="488" t="e">
        <f t="shared" si="13"/>
        <v>#N/A</v>
      </c>
    </row>
    <row r="74" spans="1:12" ht="15" customHeight="1" x14ac:dyDescent="0.2">
      <c r="A74" s="490" t="s">
        <v>477</v>
      </c>
      <c r="B74" s="487">
        <v>64738</v>
      </c>
      <c r="C74" s="487">
        <v>9182</v>
      </c>
      <c r="D74" s="487">
        <v>8068</v>
      </c>
      <c r="E74" s="491">
        <f t="shared" si="15"/>
        <v>116.29511200531732</v>
      </c>
      <c r="F74" s="491">
        <f t="shared" si="15"/>
        <v>93.636549051601065</v>
      </c>
      <c r="G74" s="491">
        <f t="shared" si="15"/>
        <v>119.22565390867446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64393</v>
      </c>
      <c r="C75" s="493">
        <v>9051</v>
      </c>
      <c r="D75" s="493">
        <v>7807</v>
      </c>
      <c r="E75" s="491">
        <f t="shared" si="15"/>
        <v>115.67535523739379</v>
      </c>
      <c r="F75" s="491">
        <f t="shared" si="15"/>
        <v>92.300632265959621</v>
      </c>
      <c r="G75" s="491">
        <f t="shared" si="15"/>
        <v>115.36870104920939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116.83403093394651</v>
      </c>
      <c r="J77" s="488">
        <f>IF(J75&lt;&gt;"",J75,IF(J74&lt;&gt;"",J74,IF(J73&lt;&gt;"",J73,IF(J72&lt;&gt;"",J72,IF(J71&lt;&gt;"",J71,IF(J70&lt;&gt;"",J70,""))))))</f>
        <v>94.472771772384263</v>
      </c>
      <c r="K77" s="488">
        <f>IF(K75&lt;&gt;"",K75,IF(K74&lt;&gt;"",K74,IF(K73&lt;&gt;"",K73,IF(K72&lt;&gt;"",K72,IF(K71&lt;&gt;"",K71,IF(K70&lt;&gt;"",K70,""))))))</f>
        <v>121.66395744052016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+16,8%</v>
      </c>
      <c r="J79" s="488" t="str">
        <f>"GeB - ausschließlich: "&amp;IF(J77&gt;100,"+","")&amp;TEXT(J77-100,"0,0")&amp;"%"</f>
        <v>GeB - ausschließlich: -5,5%</v>
      </c>
      <c r="K79" s="488" t="str">
        <f>"GeB - im Nebenjob: "&amp;IF(K77&gt;100,"+","")&amp;TEXT(K77-100,"0,0")&amp;"%"</f>
        <v>GeB - im Nebenjob: +21,7%</v>
      </c>
    </row>
    <row r="81" spans="9:9" ht="15" customHeight="1" x14ac:dyDescent="0.2">
      <c r="I81" s="488" t="str">
        <f>IF(ISERROR(HLOOKUP(1,I$78:K$79,2,FALSE)),"",HLOOKUP(1,I$78:K$79,2,FALSE))</f>
        <v>GeB - im Nebenjob: +21,7%</v>
      </c>
    </row>
    <row r="82" spans="9:9" ht="15" customHeight="1" x14ac:dyDescent="0.2">
      <c r="I82" s="488" t="str">
        <f>IF(ISERROR(HLOOKUP(2,I$78:K$79,2,FALSE)),"",HLOOKUP(2,I$78:K$79,2,FALSE))</f>
        <v>SvB: +16,8%</v>
      </c>
    </row>
    <row r="83" spans="9:9" ht="15" customHeight="1" x14ac:dyDescent="0.2">
      <c r="I83" s="488" t="str">
        <f>IF(ISERROR(HLOOKUP(3,I$78:K$79,2,FALSE)),"",HLOOKUP(3,I$78:K$79,2,FALSE))</f>
        <v>GeB - ausschließlich: -5,5%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64393</v>
      </c>
      <c r="E12" s="114">
        <v>64738</v>
      </c>
      <c r="F12" s="114">
        <v>65038</v>
      </c>
      <c r="G12" s="114">
        <v>64050</v>
      </c>
      <c r="H12" s="114">
        <v>64109</v>
      </c>
      <c r="I12" s="115">
        <v>284</v>
      </c>
      <c r="J12" s="116">
        <v>0.44299552324946573</v>
      </c>
      <c r="N12" s="117"/>
    </row>
    <row r="13" spans="1:15" s="110" customFormat="1" ht="13.5" customHeight="1" x14ac:dyDescent="0.2">
      <c r="A13" s="118" t="s">
        <v>105</v>
      </c>
      <c r="B13" s="119" t="s">
        <v>106</v>
      </c>
      <c r="C13" s="113">
        <v>58.382122280372087</v>
      </c>
      <c r="D13" s="114">
        <v>37594</v>
      </c>
      <c r="E13" s="114">
        <v>37767</v>
      </c>
      <c r="F13" s="114">
        <v>38028</v>
      </c>
      <c r="G13" s="114">
        <v>37451</v>
      </c>
      <c r="H13" s="114">
        <v>37464</v>
      </c>
      <c r="I13" s="115">
        <v>130</v>
      </c>
      <c r="J13" s="116">
        <v>0.34699978646166985</v>
      </c>
    </row>
    <row r="14" spans="1:15" s="110" customFormat="1" ht="13.5" customHeight="1" x14ac:dyDescent="0.2">
      <c r="A14" s="120"/>
      <c r="B14" s="119" t="s">
        <v>107</v>
      </c>
      <c r="C14" s="113">
        <v>41.617877719627913</v>
      </c>
      <c r="D14" s="114">
        <v>26799</v>
      </c>
      <c r="E14" s="114">
        <v>26971</v>
      </c>
      <c r="F14" s="114">
        <v>27010</v>
      </c>
      <c r="G14" s="114">
        <v>26599</v>
      </c>
      <c r="H14" s="114">
        <v>26645</v>
      </c>
      <c r="I14" s="115">
        <v>154</v>
      </c>
      <c r="J14" s="116">
        <v>0.57796960030024391</v>
      </c>
    </row>
    <row r="15" spans="1:15" s="110" customFormat="1" ht="13.5" customHeight="1" x14ac:dyDescent="0.2">
      <c r="A15" s="118" t="s">
        <v>105</v>
      </c>
      <c r="B15" s="121" t="s">
        <v>108</v>
      </c>
      <c r="C15" s="113">
        <v>10.682838196698398</v>
      </c>
      <c r="D15" s="114">
        <v>6879</v>
      </c>
      <c r="E15" s="114">
        <v>7095</v>
      </c>
      <c r="F15" s="114">
        <v>7306</v>
      </c>
      <c r="G15" s="114">
        <v>6816</v>
      </c>
      <c r="H15" s="114">
        <v>7004</v>
      </c>
      <c r="I15" s="115">
        <v>-125</v>
      </c>
      <c r="J15" s="116">
        <v>-1.7846944603083952</v>
      </c>
    </row>
    <row r="16" spans="1:15" s="110" customFormat="1" ht="13.5" customHeight="1" x14ac:dyDescent="0.2">
      <c r="A16" s="118"/>
      <c r="B16" s="121" t="s">
        <v>109</v>
      </c>
      <c r="C16" s="113">
        <v>66.344167844330912</v>
      </c>
      <c r="D16" s="114">
        <v>42721</v>
      </c>
      <c r="E16" s="114">
        <v>42917</v>
      </c>
      <c r="F16" s="114">
        <v>43139</v>
      </c>
      <c r="G16" s="114">
        <v>42991</v>
      </c>
      <c r="H16" s="114">
        <v>43053</v>
      </c>
      <c r="I16" s="115">
        <v>-332</v>
      </c>
      <c r="J16" s="116">
        <v>-0.77114254523494297</v>
      </c>
    </row>
    <row r="17" spans="1:10" s="110" customFormat="1" ht="13.5" customHeight="1" x14ac:dyDescent="0.2">
      <c r="A17" s="118"/>
      <c r="B17" s="121" t="s">
        <v>110</v>
      </c>
      <c r="C17" s="113">
        <v>21.621915425589737</v>
      </c>
      <c r="D17" s="114">
        <v>13923</v>
      </c>
      <c r="E17" s="114">
        <v>13825</v>
      </c>
      <c r="F17" s="114">
        <v>13720</v>
      </c>
      <c r="G17" s="114">
        <v>13403</v>
      </c>
      <c r="H17" s="114">
        <v>13238</v>
      </c>
      <c r="I17" s="115">
        <v>685</v>
      </c>
      <c r="J17" s="116">
        <v>5.1744976582565343</v>
      </c>
    </row>
    <row r="18" spans="1:10" s="110" customFormat="1" ht="13.5" customHeight="1" x14ac:dyDescent="0.2">
      <c r="A18" s="120"/>
      <c r="B18" s="121" t="s">
        <v>111</v>
      </c>
      <c r="C18" s="113">
        <v>1.3510785333809576</v>
      </c>
      <c r="D18" s="114">
        <v>870</v>
      </c>
      <c r="E18" s="114">
        <v>901</v>
      </c>
      <c r="F18" s="114">
        <v>873</v>
      </c>
      <c r="G18" s="114">
        <v>840</v>
      </c>
      <c r="H18" s="114">
        <v>814</v>
      </c>
      <c r="I18" s="115">
        <v>56</v>
      </c>
      <c r="J18" s="116">
        <v>6.8796068796068797</v>
      </c>
    </row>
    <row r="19" spans="1:10" s="110" customFormat="1" ht="13.5" customHeight="1" x14ac:dyDescent="0.2">
      <c r="A19" s="120"/>
      <c r="B19" s="121" t="s">
        <v>112</v>
      </c>
      <c r="C19" s="113">
        <v>0.36649946422747814</v>
      </c>
      <c r="D19" s="114">
        <v>236</v>
      </c>
      <c r="E19" s="114">
        <v>230</v>
      </c>
      <c r="F19" s="114">
        <v>214</v>
      </c>
      <c r="G19" s="114">
        <v>178</v>
      </c>
      <c r="H19" s="114">
        <v>164</v>
      </c>
      <c r="I19" s="115">
        <v>72</v>
      </c>
      <c r="J19" s="116">
        <v>43.902439024390247</v>
      </c>
    </row>
    <row r="20" spans="1:10" s="110" customFormat="1" ht="13.5" customHeight="1" x14ac:dyDescent="0.2">
      <c r="A20" s="118" t="s">
        <v>113</v>
      </c>
      <c r="B20" s="122" t="s">
        <v>114</v>
      </c>
      <c r="C20" s="113">
        <v>76.621682481015014</v>
      </c>
      <c r="D20" s="114">
        <v>49339</v>
      </c>
      <c r="E20" s="114">
        <v>49701</v>
      </c>
      <c r="F20" s="114">
        <v>50082</v>
      </c>
      <c r="G20" s="114">
        <v>49295</v>
      </c>
      <c r="H20" s="114">
        <v>49405</v>
      </c>
      <c r="I20" s="115">
        <v>-66</v>
      </c>
      <c r="J20" s="116">
        <v>-0.13358971763991498</v>
      </c>
    </row>
    <row r="21" spans="1:10" s="110" customFormat="1" ht="13.5" customHeight="1" x14ac:dyDescent="0.2">
      <c r="A21" s="120"/>
      <c r="B21" s="122" t="s">
        <v>115</v>
      </c>
      <c r="C21" s="113">
        <v>23.378317518984982</v>
      </c>
      <c r="D21" s="114">
        <v>15054</v>
      </c>
      <c r="E21" s="114">
        <v>15037</v>
      </c>
      <c r="F21" s="114">
        <v>14956</v>
      </c>
      <c r="G21" s="114">
        <v>14755</v>
      </c>
      <c r="H21" s="114">
        <v>14704</v>
      </c>
      <c r="I21" s="115">
        <v>350</v>
      </c>
      <c r="J21" s="116">
        <v>2.380304678998912</v>
      </c>
    </row>
    <row r="22" spans="1:10" s="110" customFormat="1" ht="13.5" customHeight="1" x14ac:dyDescent="0.2">
      <c r="A22" s="118" t="s">
        <v>113</v>
      </c>
      <c r="B22" s="122" t="s">
        <v>116</v>
      </c>
      <c r="C22" s="113">
        <v>79.974531393163858</v>
      </c>
      <c r="D22" s="114">
        <v>51498</v>
      </c>
      <c r="E22" s="114">
        <v>51958</v>
      </c>
      <c r="F22" s="114">
        <v>52067</v>
      </c>
      <c r="G22" s="114">
        <v>51346</v>
      </c>
      <c r="H22" s="114">
        <v>51516</v>
      </c>
      <c r="I22" s="115">
        <v>-18</v>
      </c>
      <c r="J22" s="116">
        <v>-3.494060097833683E-2</v>
      </c>
    </row>
    <row r="23" spans="1:10" s="110" customFormat="1" ht="13.5" customHeight="1" x14ac:dyDescent="0.2">
      <c r="A23" s="123"/>
      <c r="B23" s="124" t="s">
        <v>117</v>
      </c>
      <c r="C23" s="125">
        <v>19.991303402543753</v>
      </c>
      <c r="D23" s="114">
        <v>12873</v>
      </c>
      <c r="E23" s="114">
        <v>12757</v>
      </c>
      <c r="F23" s="114">
        <v>12950</v>
      </c>
      <c r="G23" s="114">
        <v>12682</v>
      </c>
      <c r="H23" s="114">
        <v>12572</v>
      </c>
      <c r="I23" s="115">
        <v>301</v>
      </c>
      <c r="J23" s="116">
        <v>2.3942093541202674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16858</v>
      </c>
      <c r="E26" s="114">
        <v>17250</v>
      </c>
      <c r="F26" s="114">
        <v>17497</v>
      </c>
      <c r="G26" s="114">
        <v>17546</v>
      </c>
      <c r="H26" s="140">
        <v>17274</v>
      </c>
      <c r="I26" s="115">
        <v>-416</v>
      </c>
      <c r="J26" s="116">
        <v>-2.4082436031029291</v>
      </c>
    </row>
    <row r="27" spans="1:10" s="110" customFormat="1" ht="13.5" customHeight="1" x14ac:dyDescent="0.2">
      <c r="A27" s="118" t="s">
        <v>105</v>
      </c>
      <c r="B27" s="119" t="s">
        <v>106</v>
      </c>
      <c r="C27" s="113">
        <v>41.499584766876261</v>
      </c>
      <c r="D27" s="115">
        <v>6996</v>
      </c>
      <c r="E27" s="114">
        <v>7102</v>
      </c>
      <c r="F27" s="114">
        <v>7223</v>
      </c>
      <c r="G27" s="114">
        <v>7209</v>
      </c>
      <c r="H27" s="140">
        <v>7076</v>
      </c>
      <c r="I27" s="115">
        <v>-80</v>
      </c>
      <c r="J27" s="116">
        <v>-1.1305822498586773</v>
      </c>
    </row>
    <row r="28" spans="1:10" s="110" customFormat="1" ht="13.5" customHeight="1" x14ac:dyDescent="0.2">
      <c r="A28" s="120"/>
      <c r="B28" s="119" t="s">
        <v>107</v>
      </c>
      <c r="C28" s="113">
        <v>58.500415233123739</v>
      </c>
      <c r="D28" s="115">
        <v>9862</v>
      </c>
      <c r="E28" s="114">
        <v>10148</v>
      </c>
      <c r="F28" s="114">
        <v>10274</v>
      </c>
      <c r="G28" s="114">
        <v>10337</v>
      </c>
      <c r="H28" s="140">
        <v>10198</v>
      </c>
      <c r="I28" s="115">
        <v>-336</v>
      </c>
      <c r="J28" s="116">
        <v>-3.294763679152775</v>
      </c>
    </row>
    <row r="29" spans="1:10" s="110" customFormat="1" ht="13.5" customHeight="1" x14ac:dyDescent="0.2">
      <c r="A29" s="118" t="s">
        <v>105</v>
      </c>
      <c r="B29" s="121" t="s">
        <v>108</v>
      </c>
      <c r="C29" s="113">
        <v>14.80602681219599</v>
      </c>
      <c r="D29" s="115">
        <v>2496</v>
      </c>
      <c r="E29" s="114">
        <v>2560</v>
      </c>
      <c r="F29" s="114">
        <v>2656</v>
      </c>
      <c r="G29" s="114">
        <v>2665</v>
      </c>
      <c r="H29" s="140">
        <v>2519</v>
      </c>
      <c r="I29" s="115">
        <v>-23</v>
      </c>
      <c r="J29" s="116">
        <v>-0.9130607383882493</v>
      </c>
    </row>
    <row r="30" spans="1:10" s="110" customFormat="1" ht="13.5" customHeight="1" x14ac:dyDescent="0.2">
      <c r="A30" s="118"/>
      <c r="B30" s="121" t="s">
        <v>109</v>
      </c>
      <c r="C30" s="113">
        <v>49.63815399216989</v>
      </c>
      <c r="D30" s="115">
        <v>8368</v>
      </c>
      <c r="E30" s="114">
        <v>8629</v>
      </c>
      <c r="F30" s="114">
        <v>8754</v>
      </c>
      <c r="G30" s="114">
        <v>8783</v>
      </c>
      <c r="H30" s="140">
        <v>8733</v>
      </c>
      <c r="I30" s="115">
        <v>-365</v>
      </c>
      <c r="J30" s="116">
        <v>-4.1795488377418986</v>
      </c>
    </row>
    <row r="31" spans="1:10" s="110" customFormat="1" ht="13.5" customHeight="1" x14ac:dyDescent="0.2">
      <c r="A31" s="118"/>
      <c r="B31" s="121" t="s">
        <v>110</v>
      </c>
      <c r="C31" s="113">
        <v>19.302408352117688</v>
      </c>
      <c r="D31" s="115">
        <v>3254</v>
      </c>
      <c r="E31" s="114">
        <v>3268</v>
      </c>
      <c r="F31" s="114">
        <v>3266</v>
      </c>
      <c r="G31" s="114">
        <v>3298</v>
      </c>
      <c r="H31" s="140">
        <v>3271</v>
      </c>
      <c r="I31" s="115">
        <v>-17</v>
      </c>
      <c r="J31" s="116">
        <v>-0.51971874044634669</v>
      </c>
    </row>
    <row r="32" spans="1:10" s="110" customFormat="1" ht="13.5" customHeight="1" x14ac:dyDescent="0.2">
      <c r="A32" s="120"/>
      <c r="B32" s="121" t="s">
        <v>111</v>
      </c>
      <c r="C32" s="113">
        <v>16.253410843516431</v>
      </c>
      <c r="D32" s="115">
        <v>2740</v>
      </c>
      <c r="E32" s="114">
        <v>2793</v>
      </c>
      <c r="F32" s="114">
        <v>2821</v>
      </c>
      <c r="G32" s="114">
        <v>2800</v>
      </c>
      <c r="H32" s="140">
        <v>2751</v>
      </c>
      <c r="I32" s="115">
        <v>-11</v>
      </c>
      <c r="J32" s="116">
        <v>-0.39985459832788078</v>
      </c>
    </row>
    <row r="33" spans="1:10" s="110" customFormat="1" ht="13.5" customHeight="1" x14ac:dyDescent="0.2">
      <c r="A33" s="120"/>
      <c r="B33" s="121" t="s">
        <v>112</v>
      </c>
      <c r="C33" s="113">
        <v>1.2575631747538261</v>
      </c>
      <c r="D33" s="115">
        <v>212</v>
      </c>
      <c r="E33" s="114">
        <v>234</v>
      </c>
      <c r="F33" s="114">
        <v>286</v>
      </c>
      <c r="G33" s="114">
        <v>275</v>
      </c>
      <c r="H33" s="140">
        <v>260</v>
      </c>
      <c r="I33" s="115">
        <v>-48</v>
      </c>
      <c r="J33" s="116">
        <v>-18.46153846153846</v>
      </c>
    </row>
    <row r="34" spans="1:10" s="110" customFormat="1" ht="13.5" customHeight="1" x14ac:dyDescent="0.2">
      <c r="A34" s="118" t="s">
        <v>113</v>
      </c>
      <c r="B34" s="122" t="s">
        <v>116</v>
      </c>
      <c r="C34" s="113">
        <v>82.554276901174518</v>
      </c>
      <c r="D34" s="115">
        <v>13917</v>
      </c>
      <c r="E34" s="114">
        <v>14241</v>
      </c>
      <c r="F34" s="114">
        <v>14497</v>
      </c>
      <c r="G34" s="114">
        <v>14576</v>
      </c>
      <c r="H34" s="140">
        <v>14329</v>
      </c>
      <c r="I34" s="115">
        <v>-412</v>
      </c>
      <c r="J34" s="116">
        <v>-2.8752878777304764</v>
      </c>
    </row>
    <row r="35" spans="1:10" s="110" customFormat="1" ht="13.5" customHeight="1" x14ac:dyDescent="0.2">
      <c r="A35" s="118"/>
      <c r="B35" s="119" t="s">
        <v>117</v>
      </c>
      <c r="C35" s="113">
        <v>17.261834144026576</v>
      </c>
      <c r="D35" s="115">
        <v>2910</v>
      </c>
      <c r="E35" s="114">
        <v>2974</v>
      </c>
      <c r="F35" s="114">
        <v>2964</v>
      </c>
      <c r="G35" s="114">
        <v>2935</v>
      </c>
      <c r="H35" s="140">
        <v>2915</v>
      </c>
      <c r="I35" s="115">
        <v>-5</v>
      </c>
      <c r="J35" s="116">
        <v>-0.17152658662092624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9051</v>
      </c>
      <c r="E37" s="114">
        <v>9182</v>
      </c>
      <c r="F37" s="114">
        <v>9264</v>
      </c>
      <c r="G37" s="114">
        <v>9478</v>
      </c>
      <c r="H37" s="140">
        <v>9351</v>
      </c>
      <c r="I37" s="115">
        <v>-300</v>
      </c>
      <c r="J37" s="116">
        <v>-3.2082130253448828</v>
      </c>
    </row>
    <row r="38" spans="1:10" s="110" customFormat="1" ht="13.5" customHeight="1" x14ac:dyDescent="0.2">
      <c r="A38" s="118" t="s">
        <v>105</v>
      </c>
      <c r="B38" s="119" t="s">
        <v>106</v>
      </c>
      <c r="C38" s="113">
        <v>36.714175229256433</v>
      </c>
      <c r="D38" s="115">
        <v>3323</v>
      </c>
      <c r="E38" s="114">
        <v>3322</v>
      </c>
      <c r="F38" s="114">
        <v>3353</v>
      </c>
      <c r="G38" s="114">
        <v>3411</v>
      </c>
      <c r="H38" s="140">
        <v>3340</v>
      </c>
      <c r="I38" s="115">
        <v>-17</v>
      </c>
      <c r="J38" s="116">
        <v>-0.50898203592814373</v>
      </c>
    </row>
    <row r="39" spans="1:10" s="110" customFormat="1" ht="13.5" customHeight="1" x14ac:dyDescent="0.2">
      <c r="A39" s="120"/>
      <c r="B39" s="119" t="s">
        <v>107</v>
      </c>
      <c r="C39" s="113">
        <v>63.285824770743567</v>
      </c>
      <c r="D39" s="115">
        <v>5728</v>
      </c>
      <c r="E39" s="114">
        <v>5860</v>
      </c>
      <c r="F39" s="114">
        <v>5911</v>
      </c>
      <c r="G39" s="114">
        <v>6067</v>
      </c>
      <c r="H39" s="140">
        <v>6011</v>
      </c>
      <c r="I39" s="115">
        <v>-283</v>
      </c>
      <c r="J39" s="116">
        <v>-4.7080352686740978</v>
      </c>
    </row>
    <row r="40" spans="1:10" s="110" customFormat="1" ht="13.5" customHeight="1" x14ac:dyDescent="0.2">
      <c r="A40" s="118" t="s">
        <v>105</v>
      </c>
      <c r="B40" s="121" t="s">
        <v>108</v>
      </c>
      <c r="C40" s="113">
        <v>18.572533421721356</v>
      </c>
      <c r="D40" s="115">
        <v>1681</v>
      </c>
      <c r="E40" s="114">
        <v>1651</v>
      </c>
      <c r="F40" s="114">
        <v>1691</v>
      </c>
      <c r="G40" s="114">
        <v>1815</v>
      </c>
      <c r="H40" s="140">
        <v>1675</v>
      </c>
      <c r="I40" s="115">
        <v>6</v>
      </c>
      <c r="J40" s="116">
        <v>0.35820895522388058</v>
      </c>
    </row>
    <row r="41" spans="1:10" s="110" customFormat="1" ht="13.5" customHeight="1" x14ac:dyDescent="0.2">
      <c r="A41" s="118"/>
      <c r="B41" s="121" t="s">
        <v>109</v>
      </c>
      <c r="C41" s="113">
        <v>32.338968069826535</v>
      </c>
      <c r="D41" s="115">
        <v>2927</v>
      </c>
      <c r="E41" s="114">
        <v>3036</v>
      </c>
      <c r="F41" s="114">
        <v>3058</v>
      </c>
      <c r="G41" s="114">
        <v>3123</v>
      </c>
      <c r="H41" s="140">
        <v>3182</v>
      </c>
      <c r="I41" s="115">
        <v>-255</v>
      </c>
      <c r="J41" s="116">
        <v>-8.0138277812696419</v>
      </c>
    </row>
    <row r="42" spans="1:10" s="110" customFormat="1" ht="13.5" customHeight="1" x14ac:dyDescent="0.2">
      <c r="A42" s="118"/>
      <c r="B42" s="121" t="s">
        <v>110</v>
      </c>
      <c r="C42" s="113">
        <v>19.688432217434539</v>
      </c>
      <c r="D42" s="115">
        <v>1782</v>
      </c>
      <c r="E42" s="114">
        <v>1791</v>
      </c>
      <c r="F42" s="114">
        <v>1789</v>
      </c>
      <c r="G42" s="114">
        <v>1829</v>
      </c>
      <c r="H42" s="140">
        <v>1822</v>
      </c>
      <c r="I42" s="115">
        <v>-40</v>
      </c>
      <c r="J42" s="116">
        <v>-2.1953896816684964</v>
      </c>
    </row>
    <row r="43" spans="1:10" s="110" customFormat="1" ht="13.5" customHeight="1" x14ac:dyDescent="0.2">
      <c r="A43" s="120"/>
      <c r="B43" s="121" t="s">
        <v>111</v>
      </c>
      <c r="C43" s="113">
        <v>29.400066291017566</v>
      </c>
      <c r="D43" s="115">
        <v>2661</v>
      </c>
      <c r="E43" s="114">
        <v>2704</v>
      </c>
      <c r="F43" s="114">
        <v>2726</v>
      </c>
      <c r="G43" s="114">
        <v>2711</v>
      </c>
      <c r="H43" s="140">
        <v>2672</v>
      </c>
      <c r="I43" s="115">
        <v>-11</v>
      </c>
      <c r="J43" s="116">
        <v>-0.41167664670658682</v>
      </c>
    </row>
    <row r="44" spans="1:10" s="110" customFormat="1" ht="13.5" customHeight="1" x14ac:dyDescent="0.2">
      <c r="A44" s="120"/>
      <c r="B44" s="121" t="s">
        <v>112</v>
      </c>
      <c r="C44" s="113">
        <v>2.0992155562921222</v>
      </c>
      <c r="D44" s="115">
        <v>190</v>
      </c>
      <c r="E44" s="114">
        <v>207</v>
      </c>
      <c r="F44" s="114">
        <v>255</v>
      </c>
      <c r="G44" s="114">
        <v>248</v>
      </c>
      <c r="H44" s="140">
        <v>244</v>
      </c>
      <c r="I44" s="115">
        <v>-54</v>
      </c>
      <c r="J44" s="116">
        <v>-22.131147540983605</v>
      </c>
    </row>
    <row r="45" spans="1:10" s="110" customFormat="1" ht="13.5" customHeight="1" x14ac:dyDescent="0.2">
      <c r="A45" s="118" t="s">
        <v>113</v>
      </c>
      <c r="B45" s="122" t="s">
        <v>116</v>
      </c>
      <c r="C45" s="113">
        <v>84.145398298530552</v>
      </c>
      <c r="D45" s="115">
        <v>7616</v>
      </c>
      <c r="E45" s="114">
        <v>7695</v>
      </c>
      <c r="F45" s="114">
        <v>7811</v>
      </c>
      <c r="G45" s="114">
        <v>8005</v>
      </c>
      <c r="H45" s="140">
        <v>7860</v>
      </c>
      <c r="I45" s="115">
        <v>-244</v>
      </c>
      <c r="J45" s="116">
        <v>-3.1043256997455471</v>
      </c>
    </row>
    <row r="46" spans="1:10" s="110" customFormat="1" ht="13.5" customHeight="1" x14ac:dyDescent="0.2">
      <c r="A46" s="118"/>
      <c r="B46" s="119" t="s">
        <v>117</v>
      </c>
      <c r="C46" s="113">
        <v>15.523146613633852</v>
      </c>
      <c r="D46" s="115">
        <v>1405</v>
      </c>
      <c r="E46" s="114">
        <v>1454</v>
      </c>
      <c r="F46" s="114">
        <v>1419</v>
      </c>
      <c r="G46" s="114">
        <v>1440</v>
      </c>
      <c r="H46" s="140">
        <v>1462</v>
      </c>
      <c r="I46" s="115">
        <v>-57</v>
      </c>
      <c r="J46" s="116">
        <v>-3.8987688098495212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7807</v>
      </c>
      <c r="E48" s="114">
        <v>8068</v>
      </c>
      <c r="F48" s="114">
        <v>8233</v>
      </c>
      <c r="G48" s="114">
        <v>8068</v>
      </c>
      <c r="H48" s="140">
        <v>7923</v>
      </c>
      <c r="I48" s="115">
        <v>-116</v>
      </c>
      <c r="J48" s="116">
        <v>-1.464091884387227</v>
      </c>
    </row>
    <row r="49" spans="1:12" s="110" customFormat="1" ht="13.5" customHeight="1" x14ac:dyDescent="0.2">
      <c r="A49" s="118" t="s">
        <v>105</v>
      </c>
      <c r="B49" s="119" t="s">
        <v>106</v>
      </c>
      <c r="C49" s="113">
        <v>47.047521455104395</v>
      </c>
      <c r="D49" s="115">
        <v>3673</v>
      </c>
      <c r="E49" s="114">
        <v>3780</v>
      </c>
      <c r="F49" s="114">
        <v>3870</v>
      </c>
      <c r="G49" s="114">
        <v>3798</v>
      </c>
      <c r="H49" s="140">
        <v>3736</v>
      </c>
      <c r="I49" s="115">
        <v>-63</v>
      </c>
      <c r="J49" s="116">
        <v>-1.6862955032119915</v>
      </c>
    </row>
    <row r="50" spans="1:12" s="110" customFormat="1" ht="13.5" customHeight="1" x14ac:dyDescent="0.2">
      <c r="A50" s="120"/>
      <c r="B50" s="119" t="s">
        <v>107</v>
      </c>
      <c r="C50" s="113">
        <v>52.952478544895605</v>
      </c>
      <c r="D50" s="115">
        <v>4134</v>
      </c>
      <c r="E50" s="114">
        <v>4288</v>
      </c>
      <c r="F50" s="114">
        <v>4363</v>
      </c>
      <c r="G50" s="114">
        <v>4270</v>
      </c>
      <c r="H50" s="140">
        <v>4187</v>
      </c>
      <c r="I50" s="115">
        <v>-53</v>
      </c>
      <c r="J50" s="116">
        <v>-1.2658227848101267</v>
      </c>
    </row>
    <row r="51" spans="1:12" s="110" customFormat="1" ht="13.5" customHeight="1" x14ac:dyDescent="0.2">
      <c r="A51" s="118" t="s">
        <v>105</v>
      </c>
      <c r="B51" s="121" t="s">
        <v>108</v>
      </c>
      <c r="C51" s="113">
        <v>10.439349301908544</v>
      </c>
      <c r="D51" s="115">
        <v>815</v>
      </c>
      <c r="E51" s="114">
        <v>909</v>
      </c>
      <c r="F51" s="114">
        <v>965</v>
      </c>
      <c r="G51" s="114">
        <v>850</v>
      </c>
      <c r="H51" s="140">
        <v>844</v>
      </c>
      <c r="I51" s="115">
        <v>-29</v>
      </c>
      <c r="J51" s="116">
        <v>-3.4360189573459716</v>
      </c>
    </row>
    <row r="52" spans="1:12" s="110" customFormat="1" ht="13.5" customHeight="1" x14ac:dyDescent="0.2">
      <c r="A52" s="118"/>
      <c r="B52" s="121" t="s">
        <v>109</v>
      </c>
      <c r="C52" s="113">
        <v>69.693864480594343</v>
      </c>
      <c r="D52" s="115">
        <v>5441</v>
      </c>
      <c r="E52" s="114">
        <v>5593</v>
      </c>
      <c r="F52" s="114">
        <v>5696</v>
      </c>
      <c r="G52" s="114">
        <v>5660</v>
      </c>
      <c r="H52" s="140">
        <v>5551</v>
      </c>
      <c r="I52" s="115">
        <v>-110</v>
      </c>
      <c r="J52" s="116">
        <v>-1.9816249324446045</v>
      </c>
    </row>
    <row r="53" spans="1:12" s="110" customFormat="1" ht="13.5" customHeight="1" x14ac:dyDescent="0.2">
      <c r="A53" s="118"/>
      <c r="B53" s="121" t="s">
        <v>110</v>
      </c>
      <c r="C53" s="113">
        <v>18.854873831177148</v>
      </c>
      <c r="D53" s="115">
        <v>1472</v>
      </c>
      <c r="E53" s="114">
        <v>1477</v>
      </c>
      <c r="F53" s="114">
        <v>1477</v>
      </c>
      <c r="G53" s="114">
        <v>1469</v>
      </c>
      <c r="H53" s="140">
        <v>1449</v>
      </c>
      <c r="I53" s="115">
        <v>23</v>
      </c>
      <c r="J53" s="116">
        <v>1.5873015873015872</v>
      </c>
    </row>
    <row r="54" spans="1:12" s="110" customFormat="1" ht="13.5" customHeight="1" x14ac:dyDescent="0.2">
      <c r="A54" s="120"/>
      <c r="B54" s="121" t="s">
        <v>111</v>
      </c>
      <c r="C54" s="113">
        <v>1.0119123863199693</v>
      </c>
      <c r="D54" s="115">
        <v>79</v>
      </c>
      <c r="E54" s="114">
        <v>89</v>
      </c>
      <c r="F54" s="114">
        <v>95</v>
      </c>
      <c r="G54" s="114">
        <v>89</v>
      </c>
      <c r="H54" s="140">
        <v>79</v>
      </c>
      <c r="I54" s="115">
        <v>0</v>
      </c>
      <c r="J54" s="116">
        <v>0</v>
      </c>
    </row>
    <row r="55" spans="1:12" s="110" customFormat="1" ht="13.5" customHeight="1" x14ac:dyDescent="0.2">
      <c r="A55" s="120"/>
      <c r="B55" s="121" t="s">
        <v>112</v>
      </c>
      <c r="C55" s="113">
        <v>0.28179838606378893</v>
      </c>
      <c r="D55" s="115">
        <v>22</v>
      </c>
      <c r="E55" s="114">
        <v>27</v>
      </c>
      <c r="F55" s="114">
        <v>31</v>
      </c>
      <c r="G55" s="114">
        <v>27</v>
      </c>
      <c r="H55" s="140">
        <v>16</v>
      </c>
      <c r="I55" s="115">
        <v>6</v>
      </c>
      <c r="J55" s="116">
        <v>37.5</v>
      </c>
    </row>
    <row r="56" spans="1:12" s="110" customFormat="1" ht="13.5" customHeight="1" x14ac:dyDescent="0.2">
      <c r="A56" s="118" t="s">
        <v>113</v>
      </c>
      <c r="B56" s="122" t="s">
        <v>116</v>
      </c>
      <c r="C56" s="113">
        <v>80.709619572178809</v>
      </c>
      <c r="D56" s="115">
        <v>6301</v>
      </c>
      <c r="E56" s="114">
        <v>6546</v>
      </c>
      <c r="F56" s="114">
        <v>6686</v>
      </c>
      <c r="G56" s="114">
        <v>6571</v>
      </c>
      <c r="H56" s="140">
        <v>6469</v>
      </c>
      <c r="I56" s="115">
        <v>-168</v>
      </c>
      <c r="J56" s="116">
        <v>-2.5970010820837843</v>
      </c>
    </row>
    <row r="57" spans="1:12" s="110" customFormat="1" ht="13.5" customHeight="1" x14ac:dyDescent="0.2">
      <c r="A57" s="142"/>
      <c r="B57" s="124" t="s">
        <v>117</v>
      </c>
      <c r="C57" s="125">
        <v>19.277571410272831</v>
      </c>
      <c r="D57" s="143">
        <v>1505</v>
      </c>
      <c r="E57" s="144">
        <v>1520</v>
      </c>
      <c r="F57" s="144">
        <v>1545</v>
      </c>
      <c r="G57" s="144">
        <v>1495</v>
      </c>
      <c r="H57" s="145">
        <v>1453</v>
      </c>
      <c r="I57" s="143">
        <v>52</v>
      </c>
      <c r="J57" s="146">
        <v>3.5788024776324847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64393</v>
      </c>
      <c r="E12" s="236">
        <v>64738</v>
      </c>
      <c r="F12" s="114">
        <v>65038</v>
      </c>
      <c r="G12" s="114">
        <v>64050</v>
      </c>
      <c r="H12" s="140">
        <v>64109</v>
      </c>
      <c r="I12" s="115">
        <v>284</v>
      </c>
      <c r="J12" s="116">
        <v>0.44299552324946573</v>
      </c>
    </row>
    <row r="13" spans="1:15" s="110" customFormat="1" ht="12" customHeight="1" x14ac:dyDescent="0.2">
      <c r="A13" s="118" t="s">
        <v>105</v>
      </c>
      <c r="B13" s="119" t="s">
        <v>106</v>
      </c>
      <c r="C13" s="113">
        <v>58.382122280372087</v>
      </c>
      <c r="D13" s="115">
        <v>37594</v>
      </c>
      <c r="E13" s="114">
        <v>37767</v>
      </c>
      <c r="F13" s="114">
        <v>38028</v>
      </c>
      <c r="G13" s="114">
        <v>37451</v>
      </c>
      <c r="H13" s="140">
        <v>37464</v>
      </c>
      <c r="I13" s="115">
        <v>130</v>
      </c>
      <c r="J13" s="116">
        <v>0.34699978646166985</v>
      </c>
    </row>
    <row r="14" spans="1:15" s="110" customFormat="1" ht="12" customHeight="1" x14ac:dyDescent="0.2">
      <c r="A14" s="118"/>
      <c r="B14" s="119" t="s">
        <v>107</v>
      </c>
      <c r="C14" s="113">
        <v>41.617877719627913</v>
      </c>
      <c r="D14" s="115">
        <v>26799</v>
      </c>
      <c r="E14" s="114">
        <v>26971</v>
      </c>
      <c r="F14" s="114">
        <v>27010</v>
      </c>
      <c r="G14" s="114">
        <v>26599</v>
      </c>
      <c r="H14" s="140">
        <v>26645</v>
      </c>
      <c r="I14" s="115">
        <v>154</v>
      </c>
      <c r="J14" s="116">
        <v>0.57796960030024391</v>
      </c>
    </row>
    <row r="15" spans="1:15" s="110" customFormat="1" ht="12" customHeight="1" x14ac:dyDescent="0.2">
      <c r="A15" s="118" t="s">
        <v>105</v>
      </c>
      <c r="B15" s="121" t="s">
        <v>108</v>
      </c>
      <c r="C15" s="113">
        <v>10.682838196698398</v>
      </c>
      <c r="D15" s="115">
        <v>6879</v>
      </c>
      <c r="E15" s="114">
        <v>7095</v>
      </c>
      <c r="F15" s="114">
        <v>7306</v>
      </c>
      <c r="G15" s="114">
        <v>6816</v>
      </c>
      <c r="H15" s="140">
        <v>7004</v>
      </c>
      <c r="I15" s="115">
        <v>-125</v>
      </c>
      <c r="J15" s="116">
        <v>-1.7846944603083952</v>
      </c>
    </row>
    <row r="16" spans="1:15" s="110" customFormat="1" ht="12" customHeight="1" x14ac:dyDescent="0.2">
      <c r="A16" s="118"/>
      <c r="B16" s="121" t="s">
        <v>109</v>
      </c>
      <c r="C16" s="113">
        <v>66.344167844330912</v>
      </c>
      <c r="D16" s="115">
        <v>42721</v>
      </c>
      <c r="E16" s="114">
        <v>42917</v>
      </c>
      <c r="F16" s="114">
        <v>43139</v>
      </c>
      <c r="G16" s="114">
        <v>42991</v>
      </c>
      <c r="H16" s="140">
        <v>43053</v>
      </c>
      <c r="I16" s="115">
        <v>-332</v>
      </c>
      <c r="J16" s="116">
        <v>-0.77114254523494297</v>
      </c>
    </row>
    <row r="17" spans="1:10" s="110" customFormat="1" ht="12" customHeight="1" x14ac:dyDescent="0.2">
      <c r="A17" s="118"/>
      <c r="B17" s="121" t="s">
        <v>110</v>
      </c>
      <c r="C17" s="113">
        <v>21.621915425589737</v>
      </c>
      <c r="D17" s="115">
        <v>13923</v>
      </c>
      <c r="E17" s="114">
        <v>13825</v>
      </c>
      <c r="F17" s="114">
        <v>13720</v>
      </c>
      <c r="G17" s="114">
        <v>13403</v>
      </c>
      <c r="H17" s="140">
        <v>13238</v>
      </c>
      <c r="I17" s="115">
        <v>685</v>
      </c>
      <c r="J17" s="116">
        <v>5.1744976582565343</v>
      </c>
    </row>
    <row r="18" spans="1:10" s="110" customFormat="1" ht="12" customHeight="1" x14ac:dyDescent="0.2">
      <c r="A18" s="120"/>
      <c r="B18" s="121" t="s">
        <v>111</v>
      </c>
      <c r="C18" s="113">
        <v>1.3510785333809576</v>
      </c>
      <c r="D18" s="115">
        <v>870</v>
      </c>
      <c r="E18" s="114">
        <v>901</v>
      </c>
      <c r="F18" s="114">
        <v>873</v>
      </c>
      <c r="G18" s="114">
        <v>840</v>
      </c>
      <c r="H18" s="140">
        <v>814</v>
      </c>
      <c r="I18" s="115">
        <v>56</v>
      </c>
      <c r="J18" s="116">
        <v>6.8796068796068797</v>
      </c>
    </row>
    <row r="19" spans="1:10" s="110" customFormat="1" ht="12" customHeight="1" x14ac:dyDescent="0.2">
      <c r="A19" s="120"/>
      <c r="B19" s="121" t="s">
        <v>112</v>
      </c>
      <c r="C19" s="113">
        <v>0.36649946422747814</v>
      </c>
      <c r="D19" s="115">
        <v>236</v>
      </c>
      <c r="E19" s="114">
        <v>230</v>
      </c>
      <c r="F19" s="114">
        <v>214</v>
      </c>
      <c r="G19" s="114">
        <v>178</v>
      </c>
      <c r="H19" s="140">
        <v>164</v>
      </c>
      <c r="I19" s="115">
        <v>72</v>
      </c>
      <c r="J19" s="116">
        <v>43.902439024390247</v>
      </c>
    </row>
    <row r="20" spans="1:10" s="110" customFormat="1" ht="12" customHeight="1" x14ac:dyDescent="0.2">
      <c r="A20" s="118" t="s">
        <v>113</v>
      </c>
      <c r="B20" s="119" t="s">
        <v>181</v>
      </c>
      <c r="C20" s="113">
        <v>76.621682481015014</v>
      </c>
      <c r="D20" s="115">
        <v>49339</v>
      </c>
      <c r="E20" s="114">
        <v>49701</v>
      </c>
      <c r="F20" s="114">
        <v>50082</v>
      </c>
      <c r="G20" s="114">
        <v>49295</v>
      </c>
      <c r="H20" s="140">
        <v>49405</v>
      </c>
      <c r="I20" s="115">
        <v>-66</v>
      </c>
      <c r="J20" s="116">
        <v>-0.13358971763991498</v>
      </c>
    </row>
    <row r="21" spans="1:10" s="110" customFormat="1" ht="12" customHeight="1" x14ac:dyDescent="0.2">
      <c r="A21" s="118"/>
      <c r="B21" s="119" t="s">
        <v>182</v>
      </c>
      <c r="C21" s="113">
        <v>23.378317518984982</v>
      </c>
      <c r="D21" s="115">
        <v>15054</v>
      </c>
      <c r="E21" s="114">
        <v>15037</v>
      </c>
      <c r="F21" s="114">
        <v>14956</v>
      </c>
      <c r="G21" s="114">
        <v>14755</v>
      </c>
      <c r="H21" s="140">
        <v>14704</v>
      </c>
      <c r="I21" s="115">
        <v>350</v>
      </c>
      <c r="J21" s="116">
        <v>2.380304678998912</v>
      </c>
    </row>
    <row r="22" spans="1:10" s="110" customFormat="1" ht="12" customHeight="1" x14ac:dyDescent="0.2">
      <c r="A22" s="118" t="s">
        <v>113</v>
      </c>
      <c r="B22" s="119" t="s">
        <v>116</v>
      </c>
      <c r="C22" s="113">
        <v>79.974531393163858</v>
      </c>
      <c r="D22" s="115">
        <v>51498</v>
      </c>
      <c r="E22" s="114">
        <v>51958</v>
      </c>
      <c r="F22" s="114">
        <v>52067</v>
      </c>
      <c r="G22" s="114">
        <v>51346</v>
      </c>
      <c r="H22" s="140">
        <v>51516</v>
      </c>
      <c r="I22" s="115">
        <v>-18</v>
      </c>
      <c r="J22" s="116">
        <v>-3.494060097833683E-2</v>
      </c>
    </row>
    <row r="23" spans="1:10" s="110" customFormat="1" ht="12" customHeight="1" x14ac:dyDescent="0.2">
      <c r="A23" s="118"/>
      <c r="B23" s="119" t="s">
        <v>117</v>
      </c>
      <c r="C23" s="113">
        <v>19.991303402543753</v>
      </c>
      <c r="D23" s="115">
        <v>12873</v>
      </c>
      <c r="E23" s="114">
        <v>12757</v>
      </c>
      <c r="F23" s="114">
        <v>12950</v>
      </c>
      <c r="G23" s="114">
        <v>12682</v>
      </c>
      <c r="H23" s="140">
        <v>12572</v>
      </c>
      <c r="I23" s="115">
        <v>301</v>
      </c>
      <c r="J23" s="116">
        <v>2.3942093541202674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85609</v>
      </c>
      <c r="E64" s="236">
        <v>86018</v>
      </c>
      <c r="F64" s="236">
        <v>86322</v>
      </c>
      <c r="G64" s="236">
        <v>85081</v>
      </c>
      <c r="H64" s="140">
        <v>85128</v>
      </c>
      <c r="I64" s="115">
        <v>481</v>
      </c>
      <c r="J64" s="116">
        <v>0.56503148200357112</v>
      </c>
    </row>
    <row r="65" spans="1:12" s="110" customFormat="1" ht="12" customHeight="1" x14ac:dyDescent="0.2">
      <c r="A65" s="118" t="s">
        <v>105</v>
      </c>
      <c r="B65" s="119" t="s">
        <v>106</v>
      </c>
      <c r="C65" s="113">
        <v>54.483757548855841</v>
      </c>
      <c r="D65" s="235">
        <v>46643</v>
      </c>
      <c r="E65" s="236">
        <v>46810</v>
      </c>
      <c r="F65" s="236">
        <v>47089</v>
      </c>
      <c r="G65" s="236">
        <v>46462</v>
      </c>
      <c r="H65" s="140">
        <v>46454</v>
      </c>
      <c r="I65" s="115">
        <v>189</v>
      </c>
      <c r="J65" s="116">
        <v>0.40685409222026092</v>
      </c>
    </row>
    <row r="66" spans="1:12" s="110" customFormat="1" ht="12" customHeight="1" x14ac:dyDescent="0.2">
      <c r="A66" s="118"/>
      <c r="B66" s="119" t="s">
        <v>107</v>
      </c>
      <c r="C66" s="113">
        <v>45.516242451144159</v>
      </c>
      <c r="D66" s="235">
        <v>38966</v>
      </c>
      <c r="E66" s="236">
        <v>39208</v>
      </c>
      <c r="F66" s="236">
        <v>39233</v>
      </c>
      <c r="G66" s="236">
        <v>38619</v>
      </c>
      <c r="H66" s="140">
        <v>38674</v>
      </c>
      <c r="I66" s="115">
        <v>292</v>
      </c>
      <c r="J66" s="116">
        <v>0.7550292185964731</v>
      </c>
    </row>
    <row r="67" spans="1:12" s="110" customFormat="1" ht="12" customHeight="1" x14ac:dyDescent="0.2">
      <c r="A67" s="118" t="s">
        <v>105</v>
      </c>
      <c r="B67" s="121" t="s">
        <v>108</v>
      </c>
      <c r="C67" s="113">
        <v>11.385485170951652</v>
      </c>
      <c r="D67" s="235">
        <v>9747</v>
      </c>
      <c r="E67" s="236">
        <v>10090</v>
      </c>
      <c r="F67" s="236">
        <v>10289</v>
      </c>
      <c r="G67" s="236">
        <v>9485</v>
      </c>
      <c r="H67" s="140">
        <v>9691</v>
      </c>
      <c r="I67" s="115">
        <v>56</v>
      </c>
      <c r="J67" s="116">
        <v>0.57785574244144056</v>
      </c>
    </row>
    <row r="68" spans="1:12" s="110" customFormat="1" ht="12" customHeight="1" x14ac:dyDescent="0.2">
      <c r="A68" s="118"/>
      <c r="B68" s="121" t="s">
        <v>109</v>
      </c>
      <c r="C68" s="113">
        <v>65.420691749699216</v>
      </c>
      <c r="D68" s="235">
        <v>56006</v>
      </c>
      <c r="E68" s="236">
        <v>56178</v>
      </c>
      <c r="F68" s="236">
        <v>56479</v>
      </c>
      <c r="G68" s="236">
        <v>56424</v>
      </c>
      <c r="H68" s="140">
        <v>56529</v>
      </c>
      <c r="I68" s="115">
        <v>-523</v>
      </c>
      <c r="J68" s="116">
        <v>-0.9251888411257938</v>
      </c>
    </row>
    <row r="69" spans="1:12" s="110" customFormat="1" ht="12" customHeight="1" x14ac:dyDescent="0.2">
      <c r="A69" s="118"/>
      <c r="B69" s="121" t="s">
        <v>110</v>
      </c>
      <c r="C69" s="113">
        <v>21.960307911551357</v>
      </c>
      <c r="D69" s="235">
        <v>18800</v>
      </c>
      <c r="E69" s="236">
        <v>18666</v>
      </c>
      <c r="F69" s="236">
        <v>18486</v>
      </c>
      <c r="G69" s="236">
        <v>18144</v>
      </c>
      <c r="H69" s="140">
        <v>17908</v>
      </c>
      <c r="I69" s="115">
        <v>892</v>
      </c>
      <c r="J69" s="116">
        <v>4.9810140719231626</v>
      </c>
    </row>
    <row r="70" spans="1:12" s="110" customFormat="1" ht="12" customHeight="1" x14ac:dyDescent="0.2">
      <c r="A70" s="120"/>
      <c r="B70" s="121" t="s">
        <v>111</v>
      </c>
      <c r="C70" s="113">
        <v>1.2335151677977783</v>
      </c>
      <c r="D70" s="235">
        <v>1056</v>
      </c>
      <c r="E70" s="236">
        <v>1084</v>
      </c>
      <c r="F70" s="236">
        <v>1068</v>
      </c>
      <c r="G70" s="236">
        <v>1028</v>
      </c>
      <c r="H70" s="140">
        <v>1000</v>
      </c>
      <c r="I70" s="115">
        <v>56</v>
      </c>
      <c r="J70" s="116">
        <v>5.6</v>
      </c>
    </row>
    <row r="71" spans="1:12" s="110" customFormat="1" ht="12" customHeight="1" x14ac:dyDescent="0.2">
      <c r="A71" s="120"/>
      <c r="B71" s="121" t="s">
        <v>112</v>
      </c>
      <c r="C71" s="113">
        <v>0.31889170531135747</v>
      </c>
      <c r="D71" s="235">
        <v>273</v>
      </c>
      <c r="E71" s="236">
        <v>271</v>
      </c>
      <c r="F71" s="236">
        <v>274</v>
      </c>
      <c r="G71" s="236">
        <v>239</v>
      </c>
      <c r="H71" s="140">
        <v>218</v>
      </c>
      <c r="I71" s="115">
        <v>55</v>
      </c>
      <c r="J71" s="116">
        <v>25.229357798165136</v>
      </c>
    </row>
    <row r="72" spans="1:12" s="110" customFormat="1" ht="12" customHeight="1" x14ac:dyDescent="0.2">
      <c r="A72" s="118" t="s">
        <v>113</v>
      </c>
      <c r="B72" s="119" t="s">
        <v>181</v>
      </c>
      <c r="C72" s="113">
        <v>74.452452429067037</v>
      </c>
      <c r="D72" s="235">
        <v>63738</v>
      </c>
      <c r="E72" s="236">
        <v>64131</v>
      </c>
      <c r="F72" s="236">
        <v>64565</v>
      </c>
      <c r="G72" s="236">
        <v>63525</v>
      </c>
      <c r="H72" s="140">
        <v>63603</v>
      </c>
      <c r="I72" s="115">
        <v>135</v>
      </c>
      <c r="J72" s="116">
        <v>0.21225413895570963</v>
      </c>
    </row>
    <row r="73" spans="1:12" s="110" customFormat="1" ht="12" customHeight="1" x14ac:dyDescent="0.2">
      <c r="A73" s="118"/>
      <c r="B73" s="119" t="s">
        <v>182</v>
      </c>
      <c r="C73" s="113">
        <v>25.547547570932963</v>
      </c>
      <c r="D73" s="115">
        <v>21871</v>
      </c>
      <c r="E73" s="114">
        <v>21887</v>
      </c>
      <c r="F73" s="114">
        <v>21757</v>
      </c>
      <c r="G73" s="114">
        <v>21556</v>
      </c>
      <c r="H73" s="140">
        <v>21525</v>
      </c>
      <c r="I73" s="115">
        <v>346</v>
      </c>
      <c r="J73" s="116">
        <v>1.6074332171893146</v>
      </c>
    </row>
    <row r="74" spans="1:12" s="110" customFormat="1" ht="12" customHeight="1" x14ac:dyDescent="0.2">
      <c r="A74" s="118" t="s">
        <v>113</v>
      </c>
      <c r="B74" s="119" t="s">
        <v>116</v>
      </c>
      <c r="C74" s="113">
        <v>85.526054503615271</v>
      </c>
      <c r="D74" s="115">
        <v>73218</v>
      </c>
      <c r="E74" s="114">
        <v>73715</v>
      </c>
      <c r="F74" s="114">
        <v>73918</v>
      </c>
      <c r="G74" s="114">
        <v>72916</v>
      </c>
      <c r="H74" s="140">
        <v>73124</v>
      </c>
      <c r="I74" s="115">
        <v>94</v>
      </c>
      <c r="J74" s="116">
        <v>0.12854876647885782</v>
      </c>
    </row>
    <row r="75" spans="1:12" s="110" customFormat="1" ht="12" customHeight="1" x14ac:dyDescent="0.2">
      <c r="A75" s="142"/>
      <c r="B75" s="124" t="s">
        <v>117</v>
      </c>
      <c r="C75" s="125">
        <v>14.452919669660901</v>
      </c>
      <c r="D75" s="143">
        <v>12373</v>
      </c>
      <c r="E75" s="144">
        <v>12283</v>
      </c>
      <c r="F75" s="144">
        <v>12385</v>
      </c>
      <c r="G75" s="144">
        <v>12145</v>
      </c>
      <c r="H75" s="145">
        <v>11986</v>
      </c>
      <c r="I75" s="143">
        <v>387</v>
      </c>
      <c r="J75" s="146">
        <v>3.2287668947104957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64393</v>
      </c>
      <c r="G11" s="114">
        <v>64738</v>
      </c>
      <c r="H11" s="114">
        <v>65038</v>
      </c>
      <c r="I11" s="114">
        <v>64050</v>
      </c>
      <c r="J11" s="140">
        <v>64109</v>
      </c>
      <c r="K11" s="114">
        <v>284</v>
      </c>
      <c r="L11" s="116">
        <v>0.44299552324946573</v>
      </c>
    </row>
    <row r="12" spans="1:17" s="110" customFormat="1" ht="24.95" customHeight="1" x14ac:dyDescent="0.2">
      <c r="A12" s="604" t="s">
        <v>185</v>
      </c>
      <c r="B12" s="605"/>
      <c r="C12" s="605"/>
      <c r="D12" s="606"/>
      <c r="E12" s="113">
        <v>58.382122280372087</v>
      </c>
      <c r="F12" s="115">
        <v>37594</v>
      </c>
      <c r="G12" s="114">
        <v>37767</v>
      </c>
      <c r="H12" s="114">
        <v>38028</v>
      </c>
      <c r="I12" s="114">
        <v>37451</v>
      </c>
      <c r="J12" s="140">
        <v>37464</v>
      </c>
      <c r="K12" s="114">
        <v>130</v>
      </c>
      <c r="L12" s="116">
        <v>0.34699978646166985</v>
      </c>
    </row>
    <row r="13" spans="1:17" s="110" customFormat="1" ht="15" customHeight="1" x14ac:dyDescent="0.2">
      <c r="A13" s="120"/>
      <c r="B13" s="612" t="s">
        <v>107</v>
      </c>
      <c r="C13" s="612"/>
      <c r="E13" s="113">
        <v>41.617877719627913</v>
      </c>
      <c r="F13" s="115">
        <v>26799</v>
      </c>
      <c r="G13" s="114">
        <v>26971</v>
      </c>
      <c r="H13" s="114">
        <v>27010</v>
      </c>
      <c r="I13" s="114">
        <v>26599</v>
      </c>
      <c r="J13" s="140">
        <v>26645</v>
      </c>
      <c r="K13" s="114">
        <v>154</v>
      </c>
      <c r="L13" s="116">
        <v>0.57796960030024391</v>
      </c>
    </row>
    <row r="14" spans="1:17" s="110" customFormat="1" ht="24.95" customHeight="1" x14ac:dyDescent="0.2">
      <c r="A14" s="604" t="s">
        <v>186</v>
      </c>
      <c r="B14" s="605"/>
      <c r="C14" s="605"/>
      <c r="D14" s="606"/>
      <c r="E14" s="113">
        <v>10.682838196698398</v>
      </c>
      <c r="F14" s="115">
        <v>6879</v>
      </c>
      <c r="G14" s="114">
        <v>7095</v>
      </c>
      <c r="H14" s="114">
        <v>7306</v>
      </c>
      <c r="I14" s="114">
        <v>6816</v>
      </c>
      <c r="J14" s="140">
        <v>7004</v>
      </c>
      <c r="K14" s="114">
        <v>-125</v>
      </c>
      <c r="L14" s="116">
        <v>-1.7846944603083952</v>
      </c>
    </row>
    <row r="15" spans="1:17" s="110" customFormat="1" ht="15" customHeight="1" x14ac:dyDescent="0.2">
      <c r="A15" s="120"/>
      <c r="B15" s="119"/>
      <c r="C15" s="258" t="s">
        <v>106</v>
      </c>
      <c r="E15" s="113">
        <v>64.326210204971659</v>
      </c>
      <c r="F15" s="115">
        <v>4425</v>
      </c>
      <c r="G15" s="114">
        <v>4536</v>
      </c>
      <c r="H15" s="114">
        <v>4705</v>
      </c>
      <c r="I15" s="114">
        <v>4367</v>
      </c>
      <c r="J15" s="140">
        <v>4503</v>
      </c>
      <c r="K15" s="114">
        <v>-78</v>
      </c>
      <c r="L15" s="116">
        <v>-1.7321785476349101</v>
      </c>
    </row>
    <row r="16" spans="1:17" s="110" customFormat="1" ht="15" customHeight="1" x14ac:dyDescent="0.2">
      <c r="A16" s="120"/>
      <c r="B16" s="119"/>
      <c r="C16" s="258" t="s">
        <v>107</v>
      </c>
      <c r="E16" s="113">
        <v>35.673789795028348</v>
      </c>
      <c r="F16" s="115">
        <v>2454</v>
      </c>
      <c r="G16" s="114">
        <v>2559</v>
      </c>
      <c r="H16" s="114">
        <v>2601</v>
      </c>
      <c r="I16" s="114">
        <v>2449</v>
      </c>
      <c r="J16" s="140">
        <v>2501</v>
      </c>
      <c r="K16" s="114">
        <v>-47</v>
      </c>
      <c r="L16" s="116">
        <v>-1.879248300679728</v>
      </c>
    </row>
    <row r="17" spans="1:12" s="110" customFormat="1" ht="15" customHeight="1" x14ac:dyDescent="0.2">
      <c r="A17" s="120"/>
      <c r="B17" s="121" t="s">
        <v>109</v>
      </c>
      <c r="C17" s="258"/>
      <c r="E17" s="113">
        <v>66.344167844330912</v>
      </c>
      <c r="F17" s="115">
        <v>42721</v>
      </c>
      <c r="G17" s="114">
        <v>42917</v>
      </c>
      <c r="H17" s="114">
        <v>43139</v>
      </c>
      <c r="I17" s="114">
        <v>42991</v>
      </c>
      <c r="J17" s="140">
        <v>43053</v>
      </c>
      <c r="K17" s="114">
        <v>-332</v>
      </c>
      <c r="L17" s="116">
        <v>-0.77114254523494297</v>
      </c>
    </row>
    <row r="18" spans="1:12" s="110" customFormat="1" ht="15" customHeight="1" x14ac:dyDescent="0.2">
      <c r="A18" s="120"/>
      <c r="B18" s="119"/>
      <c r="C18" s="258" t="s">
        <v>106</v>
      </c>
      <c r="E18" s="113">
        <v>58.65265326186185</v>
      </c>
      <c r="F18" s="115">
        <v>25057</v>
      </c>
      <c r="G18" s="114">
        <v>25167</v>
      </c>
      <c r="H18" s="114">
        <v>25328</v>
      </c>
      <c r="I18" s="114">
        <v>25276</v>
      </c>
      <c r="J18" s="140">
        <v>25245</v>
      </c>
      <c r="K18" s="114">
        <v>-188</v>
      </c>
      <c r="L18" s="116">
        <v>-0.74470192117250944</v>
      </c>
    </row>
    <row r="19" spans="1:12" s="110" customFormat="1" ht="15" customHeight="1" x14ac:dyDescent="0.2">
      <c r="A19" s="120"/>
      <c r="B19" s="119"/>
      <c r="C19" s="258" t="s">
        <v>107</v>
      </c>
      <c r="E19" s="113">
        <v>41.34734673813815</v>
      </c>
      <c r="F19" s="115">
        <v>17664</v>
      </c>
      <c r="G19" s="114">
        <v>17750</v>
      </c>
      <c r="H19" s="114">
        <v>17811</v>
      </c>
      <c r="I19" s="114">
        <v>17715</v>
      </c>
      <c r="J19" s="140">
        <v>17808</v>
      </c>
      <c r="K19" s="114">
        <v>-144</v>
      </c>
      <c r="L19" s="116">
        <v>-0.80862533692722371</v>
      </c>
    </row>
    <row r="20" spans="1:12" s="110" customFormat="1" ht="15" customHeight="1" x14ac:dyDescent="0.2">
      <c r="A20" s="120"/>
      <c r="B20" s="121" t="s">
        <v>110</v>
      </c>
      <c r="C20" s="258"/>
      <c r="E20" s="113">
        <v>21.621915425589737</v>
      </c>
      <c r="F20" s="115">
        <v>13923</v>
      </c>
      <c r="G20" s="114">
        <v>13825</v>
      </c>
      <c r="H20" s="114">
        <v>13720</v>
      </c>
      <c r="I20" s="114">
        <v>13403</v>
      </c>
      <c r="J20" s="140">
        <v>13238</v>
      </c>
      <c r="K20" s="114">
        <v>685</v>
      </c>
      <c r="L20" s="116">
        <v>5.1744976582565343</v>
      </c>
    </row>
    <row r="21" spans="1:12" s="110" customFormat="1" ht="15" customHeight="1" x14ac:dyDescent="0.2">
      <c r="A21" s="120"/>
      <c r="B21" s="119"/>
      <c r="C21" s="258" t="s">
        <v>106</v>
      </c>
      <c r="E21" s="113">
        <v>54.420742656036772</v>
      </c>
      <c r="F21" s="115">
        <v>7577</v>
      </c>
      <c r="G21" s="114">
        <v>7508</v>
      </c>
      <c r="H21" s="114">
        <v>7446</v>
      </c>
      <c r="I21" s="114">
        <v>7281</v>
      </c>
      <c r="J21" s="140">
        <v>7199</v>
      </c>
      <c r="K21" s="114">
        <v>378</v>
      </c>
      <c r="L21" s="116">
        <v>5.2507292679538828</v>
      </c>
    </row>
    <row r="22" spans="1:12" s="110" customFormat="1" ht="15" customHeight="1" x14ac:dyDescent="0.2">
      <c r="A22" s="120"/>
      <c r="B22" s="119"/>
      <c r="C22" s="258" t="s">
        <v>107</v>
      </c>
      <c r="E22" s="113">
        <v>45.579257343963228</v>
      </c>
      <c r="F22" s="115">
        <v>6346</v>
      </c>
      <c r="G22" s="114">
        <v>6317</v>
      </c>
      <c r="H22" s="114">
        <v>6274</v>
      </c>
      <c r="I22" s="114">
        <v>6122</v>
      </c>
      <c r="J22" s="140">
        <v>6039</v>
      </c>
      <c r="K22" s="114">
        <v>307</v>
      </c>
      <c r="L22" s="116">
        <v>5.0836231164100019</v>
      </c>
    </row>
    <row r="23" spans="1:12" s="110" customFormat="1" ht="15" customHeight="1" x14ac:dyDescent="0.2">
      <c r="A23" s="120"/>
      <c r="B23" s="121" t="s">
        <v>111</v>
      </c>
      <c r="C23" s="258"/>
      <c r="E23" s="113">
        <v>1.3510785333809576</v>
      </c>
      <c r="F23" s="115">
        <v>870</v>
      </c>
      <c r="G23" s="114">
        <v>901</v>
      </c>
      <c r="H23" s="114">
        <v>873</v>
      </c>
      <c r="I23" s="114">
        <v>840</v>
      </c>
      <c r="J23" s="140">
        <v>814</v>
      </c>
      <c r="K23" s="114">
        <v>56</v>
      </c>
      <c r="L23" s="116">
        <v>6.8796068796068797</v>
      </c>
    </row>
    <row r="24" spans="1:12" s="110" customFormat="1" ht="15" customHeight="1" x14ac:dyDescent="0.2">
      <c r="A24" s="120"/>
      <c r="B24" s="119"/>
      <c r="C24" s="258" t="s">
        <v>106</v>
      </c>
      <c r="E24" s="113">
        <v>61.494252873563219</v>
      </c>
      <c r="F24" s="115">
        <v>535</v>
      </c>
      <c r="G24" s="114">
        <v>556</v>
      </c>
      <c r="H24" s="114">
        <v>549</v>
      </c>
      <c r="I24" s="114">
        <v>527</v>
      </c>
      <c r="J24" s="140">
        <v>517</v>
      </c>
      <c r="K24" s="114">
        <v>18</v>
      </c>
      <c r="L24" s="116">
        <v>3.4816247582205029</v>
      </c>
    </row>
    <row r="25" spans="1:12" s="110" customFormat="1" ht="15" customHeight="1" x14ac:dyDescent="0.2">
      <c r="A25" s="120"/>
      <c r="B25" s="119"/>
      <c r="C25" s="258" t="s">
        <v>107</v>
      </c>
      <c r="E25" s="113">
        <v>38.505747126436781</v>
      </c>
      <c r="F25" s="115">
        <v>335</v>
      </c>
      <c r="G25" s="114">
        <v>345</v>
      </c>
      <c r="H25" s="114">
        <v>324</v>
      </c>
      <c r="I25" s="114">
        <v>313</v>
      </c>
      <c r="J25" s="140">
        <v>297</v>
      </c>
      <c r="K25" s="114">
        <v>38</v>
      </c>
      <c r="L25" s="116">
        <v>12.794612794612794</v>
      </c>
    </row>
    <row r="26" spans="1:12" s="110" customFormat="1" ht="15" customHeight="1" x14ac:dyDescent="0.2">
      <c r="A26" s="120"/>
      <c r="C26" s="121" t="s">
        <v>187</v>
      </c>
      <c r="D26" s="110" t="s">
        <v>188</v>
      </c>
      <c r="E26" s="113">
        <v>0.36649946422747814</v>
      </c>
      <c r="F26" s="115">
        <v>236</v>
      </c>
      <c r="G26" s="114">
        <v>230</v>
      </c>
      <c r="H26" s="114">
        <v>214</v>
      </c>
      <c r="I26" s="114">
        <v>178</v>
      </c>
      <c r="J26" s="140">
        <v>164</v>
      </c>
      <c r="K26" s="114">
        <v>72</v>
      </c>
      <c r="L26" s="116">
        <v>43.902439024390247</v>
      </c>
    </row>
    <row r="27" spans="1:12" s="110" customFormat="1" ht="15" customHeight="1" x14ac:dyDescent="0.2">
      <c r="A27" s="120"/>
      <c r="B27" s="119"/>
      <c r="D27" s="259" t="s">
        <v>106</v>
      </c>
      <c r="E27" s="113">
        <v>54.237288135593218</v>
      </c>
      <c r="F27" s="115">
        <v>128</v>
      </c>
      <c r="G27" s="114">
        <v>122</v>
      </c>
      <c r="H27" s="114">
        <v>121</v>
      </c>
      <c r="I27" s="114">
        <v>97</v>
      </c>
      <c r="J27" s="140">
        <v>88</v>
      </c>
      <c r="K27" s="114">
        <v>40</v>
      </c>
      <c r="L27" s="116">
        <v>45.454545454545453</v>
      </c>
    </row>
    <row r="28" spans="1:12" s="110" customFormat="1" ht="15" customHeight="1" x14ac:dyDescent="0.2">
      <c r="A28" s="120"/>
      <c r="B28" s="119"/>
      <c r="D28" s="259" t="s">
        <v>107</v>
      </c>
      <c r="E28" s="113">
        <v>45.762711864406782</v>
      </c>
      <c r="F28" s="115">
        <v>108</v>
      </c>
      <c r="G28" s="114">
        <v>108</v>
      </c>
      <c r="H28" s="114">
        <v>93</v>
      </c>
      <c r="I28" s="114">
        <v>81</v>
      </c>
      <c r="J28" s="140">
        <v>76</v>
      </c>
      <c r="K28" s="114">
        <v>32</v>
      </c>
      <c r="L28" s="116">
        <v>42.10526315789474</v>
      </c>
    </row>
    <row r="29" spans="1:12" s="110" customFormat="1" ht="24.95" customHeight="1" x14ac:dyDescent="0.2">
      <c r="A29" s="604" t="s">
        <v>189</v>
      </c>
      <c r="B29" s="605"/>
      <c r="C29" s="605"/>
      <c r="D29" s="606"/>
      <c r="E29" s="113">
        <v>79.974531393163858</v>
      </c>
      <c r="F29" s="115">
        <v>51498</v>
      </c>
      <c r="G29" s="114">
        <v>51958</v>
      </c>
      <c r="H29" s="114">
        <v>52067</v>
      </c>
      <c r="I29" s="114">
        <v>51346</v>
      </c>
      <c r="J29" s="140">
        <v>51516</v>
      </c>
      <c r="K29" s="114">
        <v>-18</v>
      </c>
      <c r="L29" s="116">
        <v>-3.494060097833683E-2</v>
      </c>
    </row>
    <row r="30" spans="1:12" s="110" customFormat="1" ht="15" customHeight="1" x14ac:dyDescent="0.2">
      <c r="A30" s="120"/>
      <c r="B30" s="119"/>
      <c r="C30" s="258" t="s">
        <v>106</v>
      </c>
      <c r="E30" s="113">
        <v>56.470154180744885</v>
      </c>
      <c r="F30" s="115">
        <v>29081</v>
      </c>
      <c r="G30" s="114">
        <v>29354</v>
      </c>
      <c r="H30" s="114">
        <v>29459</v>
      </c>
      <c r="I30" s="114">
        <v>29035</v>
      </c>
      <c r="J30" s="140">
        <v>29111</v>
      </c>
      <c r="K30" s="114">
        <v>-30</v>
      </c>
      <c r="L30" s="116">
        <v>-0.10305382844972691</v>
      </c>
    </row>
    <row r="31" spans="1:12" s="110" customFormat="1" ht="15" customHeight="1" x14ac:dyDescent="0.2">
      <c r="A31" s="120"/>
      <c r="B31" s="119"/>
      <c r="C31" s="258" t="s">
        <v>107</v>
      </c>
      <c r="E31" s="113">
        <v>43.529845819255115</v>
      </c>
      <c r="F31" s="115">
        <v>22417</v>
      </c>
      <c r="G31" s="114">
        <v>22604</v>
      </c>
      <c r="H31" s="114">
        <v>22608</v>
      </c>
      <c r="I31" s="114">
        <v>22311</v>
      </c>
      <c r="J31" s="140">
        <v>22405</v>
      </c>
      <c r="K31" s="114">
        <v>12</v>
      </c>
      <c r="L31" s="116">
        <v>5.3559473331845568E-2</v>
      </c>
    </row>
    <row r="32" spans="1:12" s="110" customFormat="1" ht="15" customHeight="1" x14ac:dyDescent="0.2">
      <c r="A32" s="120"/>
      <c r="B32" s="119" t="s">
        <v>117</v>
      </c>
      <c r="C32" s="258"/>
      <c r="E32" s="113">
        <v>19.991303402543753</v>
      </c>
      <c r="F32" s="115">
        <v>12873</v>
      </c>
      <c r="G32" s="114">
        <v>12757</v>
      </c>
      <c r="H32" s="114">
        <v>12950</v>
      </c>
      <c r="I32" s="114">
        <v>12682</v>
      </c>
      <c r="J32" s="140">
        <v>12572</v>
      </c>
      <c r="K32" s="114">
        <v>301</v>
      </c>
      <c r="L32" s="116">
        <v>2.3942093541202674</v>
      </c>
    </row>
    <row r="33" spans="1:12" s="110" customFormat="1" ht="15" customHeight="1" x14ac:dyDescent="0.2">
      <c r="A33" s="120"/>
      <c r="B33" s="119"/>
      <c r="C33" s="258" t="s">
        <v>106</v>
      </c>
      <c r="E33" s="113">
        <v>65.990833527538257</v>
      </c>
      <c r="F33" s="115">
        <v>8495</v>
      </c>
      <c r="G33" s="114">
        <v>8394</v>
      </c>
      <c r="H33" s="114">
        <v>8550</v>
      </c>
      <c r="I33" s="114">
        <v>8398</v>
      </c>
      <c r="J33" s="140">
        <v>8337</v>
      </c>
      <c r="K33" s="114">
        <v>158</v>
      </c>
      <c r="L33" s="116">
        <v>1.8951661269041622</v>
      </c>
    </row>
    <row r="34" spans="1:12" s="110" customFormat="1" ht="15" customHeight="1" x14ac:dyDescent="0.2">
      <c r="A34" s="120"/>
      <c r="B34" s="119"/>
      <c r="C34" s="258" t="s">
        <v>107</v>
      </c>
      <c r="E34" s="113">
        <v>34.009166472461743</v>
      </c>
      <c r="F34" s="115">
        <v>4378</v>
      </c>
      <c r="G34" s="114">
        <v>4363</v>
      </c>
      <c r="H34" s="114">
        <v>4400</v>
      </c>
      <c r="I34" s="114">
        <v>4284</v>
      </c>
      <c r="J34" s="140">
        <v>4235</v>
      </c>
      <c r="K34" s="114">
        <v>143</v>
      </c>
      <c r="L34" s="116">
        <v>3.3766233766233764</v>
      </c>
    </row>
    <row r="35" spans="1:12" s="110" customFormat="1" ht="24.95" customHeight="1" x14ac:dyDescent="0.2">
      <c r="A35" s="604" t="s">
        <v>190</v>
      </c>
      <c r="B35" s="605"/>
      <c r="C35" s="605"/>
      <c r="D35" s="606"/>
      <c r="E35" s="113">
        <v>76.621682481015014</v>
      </c>
      <c r="F35" s="115">
        <v>49339</v>
      </c>
      <c r="G35" s="114">
        <v>49701</v>
      </c>
      <c r="H35" s="114">
        <v>50082</v>
      </c>
      <c r="I35" s="114">
        <v>49295</v>
      </c>
      <c r="J35" s="140">
        <v>49405</v>
      </c>
      <c r="K35" s="114">
        <v>-66</v>
      </c>
      <c r="L35" s="116">
        <v>-0.13358971763991498</v>
      </c>
    </row>
    <row r="36" spans="1:12" s="110" customFormat="1" ht="15" customHeight="1" x14ac:dyDescent="0.2">
      <c r="A36" s="120"/>
      <c r="B36" s="119"/>
      <c r="C36" s="258" t="s">
        <v>106</v>
      </c>
      <c r="E36" s="113">
        <v>71.637041691157094</v>
      </c>
      <c r="F36" s="115">
        <v>35345</v>
      </c>
      <c r="G36" s="114">
        <v>35533</v>
      </c>
      <c r="H36" s="114">
        <v>35811</v>
      </c>
      <c r="I36" s="114">
        <v>35275</v>
      </c>
      <c r="J36" s="140">
        <v>35277</v>
      </c>
      <c r="K36" s="114">
        <v>68</v>
      </c>
      <c r="L36" s="116">
        <v>0.19276015534200755</v>
      </c>
    </row>
    <row r="37" spans="1:12" s="110" customFormat="1" ht="15" customHeight="1" x14ac:dyDescent="0.2">
      <c r="A37" s="120"/>
      <c r="B37" s="119"/>
      <c r="C37" s="258" t="s">
        <v>107</v>
      </c>
      <c r="E37" s="113">
        <v>28.362958308842902</v>
      </c>
      <c r="F37" s="115">
        <v>13994</v>
      </c>
      <c r="G37" s="114">
        <v>14168</v>
      </c>
      <c r="H37" s="114">
        <v>14271</v>
      </c>
      <c r="I37" s="114">
        <v>14020</v>
      </c>
      <c r="J37" s="140">
        <v>14128</v>
      </c>
      <c r="K37" s="114">
        <v>-134</v>
      </c>
      <c r="L37" s="116">
        <v>-0.94847112117780297</v>
      </c>
    </row>
    <row r="38" spans="1:12" s="110" customFormat="1" ht="15" customHeight="1" x14ac:dyDescent="0.2">
      <c r="A38" s="120"/>
      <c r="B38" s="119" t="s">
        <v>182</v>
      </c>
      <c r="C38" s="258"/>
      <c r="E38" s="113">
        <v>23.378317518984982</v>
      </c>
      <c r="F38" s="115">
        <v>15054</v>
      </c>
      <c r="G38" s="114">
        <v>15037</v>
      </c>
      <c r="H38" s="114">
        <v>14956</v>
      </c>
      <c r="I38" s="114">
        <v>14755</v>
      </c>
      <c r="J38" s="140">
        <v>14704</v>
      </c>
      <c r="K38" s="114">
        <v>350</v>
      </c>
      <c r="L38" s="116">
        <v>2.380304678998912</v>
      </c>
    </row>
    <row r="39" spans="1:12" s="110" customFormat="1" ht="15" customHeight="1" x14ac:dyDescent="0.2">
      <c r="A39" s="120"/>
      <c r="B39" s="119"/>
      <c r="C39" s="258" t="s">
        <v>106</v>
      </c>
      <c r="E39" s="113">
        <v>14.939550949913643</v>
      </c>
      <c r="F39" s="115">
        <v>2249</v>
      </c>
      <c r="G39" s="114">
        <v>2234</v>
      </c>
      <c r="H39" s="114">
        <v>2217</v>
      </c>
      <c r="I39" s="114">
        <v>2176</v>
      </c>
      <c r="J39" s="140">
        <v>2187</v>
      </c>
      <c r="K39" s="114">
        <v>62</v>
      </c>
      <c r="L39" s="116">
        <v>2.8349336991312302</v>
      </c>
    </row>
    <row r="40" spans="1:12" s="110" customFormat="1" ht="15" customHeight="1" x14ac:dyDescent="0.2">
      <c r="A40" s="120"/>
      <c r="B40" s="119"/>
      <c r="C40" s="258" t="s">
        <v>107</v>
      </c>
      <c r="E40" s="113">
        <v>85.060449050086362</v>
      </c>
      <c r="F40" s="115">
        <v>12805</v>
      </c>
      <c r="G40" s="114">
        <v>12803</v>
      </c>
      <c r="H40" s="114">
        <v>12739</v>
      </c>
      <c r="I40" s="114">
        <v>12579</v>
      </c>
      <c r="J40" s="140">
        <v>12517</v>
      </c>
      <c r="K40" s="114">
        <v>288</v>
      </c>
      <c r="L40" s="116">
        <v>2.3008708156906605</v>
      </c>
    </row>
    <row r="41" spans="1:12" s="110" customFormat="1" ht="24.75" customHeight="1" x14ac:dyDescent="0.2">
      <c r="A41" s="604" t="s">
        <v>517</v>
      </c>
      <c r="B41" s="605"/>
      <c r="C41" s="605"/>
      <c r="D41" s="606"/>
      <c r="E41" s="113">
        <v>4.6355970369450095</v>
      </c>
      <c r="F41" s="115">
        <v>2985</v>
      </c>
      <c r="G41" s="114">
        <v>3317</v>
      </c>
      <c r="H41" s="114">
        <v>3344</v>
      </c>
      <c r="I41" s="114">
        <v>2833</v>
      </c>
      <c r="J41" s="140">
        <v>2943</v>
      </c>
      <c r="K41" s="114">
        <v>42</v>
      </c>
      <c r="L41" s="116">
        <v>1.4271151885830784</v>
      </c>
    </row>
    <row r="42" spans="1:12" s="110" customFormat="1" ht="15" customHeight="1" x14ac:dyDescent="0.2">
      <c r="A42" s="120"/>
      <c r="B42" s="119"/>
      <c r="C42" s="258" t="s">
        <v>106</v>
      </c>
      <c r="E42" s="113">
        <v>66.532663316582912</v>
      </c>
      <c r="F42" s="115">
        <v>1986</v>
      </c>
      <c r="G42" s="114">
        <v>2241</v>
      </c>
      <c r="H42" s="114">
        <v>2268</v>
      </c>
      <c r="I42" s="114">
        <v>1864</v>
      </c>
      <c r="J42" s="140">
        <v>1934</v>
      </c>
      <c r="K42" s="114">
        <v>52</v>
      </c>
      <c r="L42" s="116">
        <v>2.688728024819028</v>
      </c>
    </row>
    <row r="43" spans="1:12" s="110" customFormat="1" ht="15" customHeight="1" x14ac:dyDescent="0.2">
      <c r="A43" s="123"/>
      <c r="B43" s="124"/>
      <c r="C43" s="260" t="s">
        <v>107</v>
      </c>
      <c r="D43" s="261"/>
      <c r="E43" s="125">
        <v>33.467336683417088</v>
      </c>
      <c r="F43" s="143">
        <v>999</v>
      </c>
      <c r="G43" s="144">
        <v>1076</v>
      </c>
      <c r="H43" s="144">
        <v>1076</v>
      </c>
      <c r="I43" s="144">
        <v>969</v>
      </c>
      <c r="J43" s="145">
        <v>1009</v>
      </c>
      <c r="K43" s="144">
        <v>-10</v>
      </c>
      <c r="L43" s="146">
        <v>-0.99108027750247774</v>
      </c>
    </row>
    <row r="44" spans="1:12" s="110" customFormat="1" ht="45.75" customHeight="1" x14ac:dyDescent="0.2">
      <c r="A44" s="604" t="s">
        <v>191</v>
      </c>
      <c r="B44" s="605"/>
      <c r="C44" s="605"/>
      <c r="D44" s="606"/>
      <c r="E44" s="113">
        <v>0.1242371065177892</v>
      </c>
      <c r="F44" s="115">
        <v>80</v>
      </c>
      <c r="G44" s="114">
        <v>80</v>
      </c>
      <c r="H44" s="114">
        <v>78</v>
      </c>
      <c r="I44" s="114">
        <v>69</v>
      </c>
      <c r="J44" s="140">
        <v>70</v>
      </c>
      <c r="K44" s="114">
        <v>10</v>
      </c>
      <c r="L44" s="116">
        <v>14.285714285714286</v>
      </c>
    </row>
    <row r="45" spans="1:12" s="110" customFormat="1" ht="15" customHeight="1" x14ac:dyDescent="0.2">
      <c r="A45" s="120"/>
      <c r="B45" s="119"/>
      <c r="C45" s="258" t="s">
        <v>106</v>
      </c>
      <c r="E45" s="113">
        <v>38.75</v>
      </c>
      <c r="F45" s="115">
        <v>31</v>
      </c>
      <c r="G45" s="114">
        <v>31</v>
      </c>
      <c r="H45" s="114">
        <v>30</v>
      </c>
      <c r="I45" s="114">
        <v>28</v>
      </c>
      <c r="J45" s="140">
        <v>28</v>
      </c>
      <c r="K45" s="114">
        <v>3</v>
      </c>
      <c r="L45" s="116">
        <v>10.714285714285714</v>
      </c>
    </row>
    <row r="46" spans="1:12" s="110" customFormat="1" ht="15" customHeight="1" x14ac:dyDescent="0.2">
      <c r="A46" s="123"/>
      <c r="B46" s="124"/>
      <c r="C46" s="260" t="s">
        <v>107</v>
      </c>
      <c r="D46" s="261"/>
      <c r="E46" s="125">
        <v>61.25</v>
      </c>
      <c r="F46" s="143">
        <v>49</v>
      </c>
      <c r="G46" s="144">
        <v>49</v>
      </c>
      <c r="H46" s="144">
        <v>48</v>
      </c>
      <c r="I46" s="144">
        <v>41</v>
      </c>
      <c r="J46" s="145">
        <v>42</v>
      </c>
      <c r="K46" s="144">
        <v>7</v>
      </c>
      <c r="L46" s="146">
        <v>16.666666666666668</v>
      </c>
    </row>
    <row r="47" spans="1:12" s="110" customFormat="1" ht="39" customHeight="1" x14ac:dyDescent="0.2">
      <c r="A47" s="604" t="s">
        <v>518</v>
      </c>
      <c r="B47" s="607"/>
      <c r="C47" s="607"/>
      <c r="D47" s="608"/>
      <c r="E47" s="113">
        <v>0.23294457472085475</v>
      </c>
      <c r="F47" s="115">
        <v>150</v>
      </c>
      <c r="G47" s="114">
        <v>159</v>
      </c>
      <c r="H47" s="114">
        <v>142</v>
      </c>
      <c r="I47" s="114">
        <v>119</v>
      </c>
      <c r="J47" s="140">
        <v>122</v>
      </c>
      <c r="K47" s="114">
        <v>28</v>
      </c>
      <c r="L47" s="116">
        <v>22.950819672131146</v>
      </c>
    </row>
    <row r="48" spans="1:12" s="110" customFormat="1" ht="15" customHeight="1" x14ac:dyDescent="0.2">
      <c r="A48" s="120"/>
      <c r="B48" s="119"/>
      <c r="C48" s="258" t="s">
        <v>106</v>
      </c>
      <c r="E48" s="113">
        <v>37.333333333333336</v>
      </c>
      <c r="F48" s="115">
        <v>56</v>
      </c>
      <c r="G48" s="114">
        <v>60</v>
      </c>
      <c r="H48" s="114">
        <v>50</v>
      </c>
      <c r="I48" s="114">
        <v>32</v>
      </c>
      <c r="J48" s="140">
        <v>32</v>
      </c>
      <c r="K48" s="114">
        <v>24</v>
      </c>
      <c r="L48" s="116">
        <v>75</v>
      </c>
    </row>
    <row r="49" spans="1:12" s="110" customFormat="1" ht="15" customHeight="1" x14ac:dyDescent="0.2">
      <c r="A49" s="123"/>
      <c r="B49" s="124"/>
      <c r="C49" s="260" t="s">
        <v>107</v>
      </c>
      <c r="D49" s="261"/>
      <c r="E49" s="125">
        <v>62.666666666666664</v>
      </c>
      <c r="F49" s="143">
        <v>94</v>
      </c>
      <c r="G49" s="144">
        <v>99</v>
      </c>
      <c r="H49" s="144">
        <v>92</v>
      </c>
      <c r="I49" s="144">
        <v>87</v>
      </c>
      <c r="J49" s="145">
        <v>90</v>
      </c>
      <c r="K49" s="144">
        <v>4</v>
      </c>
      <c r="L49" s="146">
        <v>4.4444444444444446</v>
      </c>
    </row>
    <row r="50" spans="1:12" s="110" customFormat="1" ht="24.95" customHeight="1" x14ac:dyDescent="0.2">
      <c r="A50" s="609" t="s">
        <v>192</v>
      </c>
      <c r="B50" s="610"/>
      <c r="C50" s="610"/>
      <c r="D50" s="611"/>
      <c r="E50" s="262">
        <v>14.62270743714379</v>
      </c>
      <c r="F50" s="263">
        <v>9416</v>
      </c>
      <c r="G50" s="264">
        <v>9650</v>
      </c>
      <c r="H50" s="264">
        <v>9788</v>
      </c>
      <c r="I50" s="264">
        <v>9233</v>
      </c>
      <c r="J50" s="265">
        <v>9296</v>
      </c>
      <c r="K50" s="263">
        <v>120</v>
      </c>
      <c r="L50" s="266">
        <v>1.2908777969018932</v>
      </c>
    </row>
    <row r="51" spans="1:12" s="110" customFormat="1" ht="15" customHeight="1" x14ac:dyDescent="0.2">
      <c r="A51" s="120"/>
      <c r="B51" s="119"/>
      <c r="C51" s="258" t="s">
        <v>106</v>
      </c>
      <c r="E51" s="113">
        <v>61.098130841121495</v>
      </c>
      <c r="F51" s="115">
        <v>5753</v>
      </c>
      <c r="G51" s="114">
        <v>5858</v>
      </c>
      <c r="H51" s="114">
        <v>5981</v>
      </c>
      <c r="I51" s="114">
        <v>5614</v>
      </c>
      <c r="J51" s="140">
        <v>5635</v>
      </c>
      <c r="K51" s="114">
        <v>118</v>
      </c>
      <c r="L51" s="116">
        <v>2.0940550133096716</v>
      </c>
    </row>
    <row r="52" spans="1:12" s="110" customFormat="1" ht="15" customHeight="1" x14ac:dyDescent="0.2">
      <c r="A52" s="120"/>
      <c r="B52" s="119"/>
      <c r="C52" s="258" t="s">
        <v>107</v>
      </c>
      <c r="E52" s="113">
        <v>38.901869158878505</v>
      </c>
      <c r="F52" s="115">
        <v>3663</v>
      </c>
      <c r="G52" s="114">
        <v>3792</v>
      </c>
      <c r="H52" s="114">
        <v>3807</v>
      </c>
      <c r="I52" s="114">
        <v>3619</v>
      </c>
      <c r="J52" s="140">
        <v>3661</v>
      </c>
      <c r="K52" s="114">
        <v>2</v>
      </c>
      <c r="L52" s="116">
        <v>5.4629882545752524E-2</v>
      </c>
    </row>
    <row r="53" spans="1:12" s="110" customFormat="1" ht="15" customHeight="1" x14ac:dyDescent="0.2">
      <c r="A53" s="120"/>
      <c r="B53" s="119"/>
      <c r="C53" s="258" t="s">
        <v>187</v>
      </c>
      <c r="D53" s="110" t="s">
        <v>193</v>
      </c>
      <c r="E53" s="113">
        <v>23.417587085811384</v>
      </c>
      <c r="F53" s="115">
        <v>2205</v>
      </c>
      <c r="G53" s="114">
        <v>2496</v>
      </c>
      <c r="H53" s="114">
        <v>2579</v>
      </c>
      <c r="I53" s="114">
        <v>2028</v>
      </c>
      <c r="J53" s="140">
        <v>2167</v>
      </c>
      <c r="K53" s="114">
        <v>38</v>
      </c>
      <c r="L53" s="116">
        <v>1.753576372865713</v>
      </c>
    </row>
    <row r="54" spans="1:12" s="110" customFormat="1" ht="15" customHeight="1" x14ac:dyDescent="0.2">
      <c r="A54" s="120"/>
      <c r="B54" s="119"/>
      <c r="D54" s="267" t="s">
        <v>194</v>
      </c>
      <c r="E54" s="113">
        <v>70.158730158730165</v>
      </c>
      <c r="F54" s="115">
        <v>1547</v>
      </c>
      <c r="G54" s="114">
        <v>1716</v>
      </c>
      <c r="H54" s="114">
        <v>1795</v>
      </c>
      <c r="I54" s="114">
        <v>1411</v>
      </c>
      <c r="J54" s="140">
        <v>1492</v>
      </c>
      <c r="K54" s="114">
        <v>55</v>
      </c>
      <c r="L54" s="116">
        <v>3.6863270777479893</v>
      </c>
    </row>
    <row r="55" spans="1:12" s="110" customFormat="1" ht="15" customHeight="1" x14ac:dyDescent="0.2">
      <c r="A55" s="120"/>
      <c r="B55" s="119"/>
      <c r="D55" s="267" t="s">
        <v>195</v>
      </c>
      <c r="E55" s="113">
        <v>29.841269841269842</v>
      </c>
      <c r="F55" s="115">
        <v>658</v>
      </c>
      <c r="G55" s="114">
        <v>780</v>
      </c>
      <c r="H55" s="114">
        <v>784</v>
      </c>
      <c r="I55" s="114">
        <v>617</v>
      </c>
      <c r="J55" s="140">
        <v>675</v>
      </c>
      <c r="K55" s="114">
        <v>-17</v>
      </c>
      <c r="L55" s="116">
        <v>-2.5185185185185186</v>
      </c>
    </row>
    <row r="56" spans="1:12" s="110" customFormat="1" ht="15" customHeight="1" x14ac:dyDescent="0.2">
      <c r="A56" s="120"/>
      <c r="B56" s="119" t="s">
        <v>196</v>
      </c>
      <c r="C56" s="258"/>
      <c r="E56" s="113">
        <v>67.856754616184986</v>
      </c>
      <c r="F56" s="115">
        <v>43695</v>
      </c>
      <c r="G56" s="114">
        <v>43826</v>
      </c>
      <c r="H56" s="114">
        <v>43909</v>
      </c>
      <c r="I56" s="114">
        <v>43626</v>
      </c>
      <c r="J56" s="140">
        <v>43647</v>
      </c>
      <c r="K56" s="114">
        <v>48</v>
      </c>
      <c r="L56" s="116">
        <v>0.10997319403395422</v>
      </c>
    </row>
    <row r="57" spans="1:12" s="110" customFormat="1" ht="15" customHeight="1" x14ac:dyDescent="0.2">
      <c r="A57" s="120"/>
      <c r="B57" s="119"/>
      <c r="C57" s="258" t="s">
        <v>106</v>
      </c>
      <c r="E57" s="113">
        <v>57.217072891635198</v>
      </c>
      <c r="F57" s="115">
        <v>25001</v>
      </c>
      <c r="G57" s="114">
        <v>25088</v>
      </c>
      <c r="H57" s="114">
        <v>25150</v>
      </c>
      <c r="I57" s="114">
        <v>25035</v>
      </c>
      <c r="J57" s="140">
        <v>25035</v>
      </c>
      <c r="K57" s="114">
        <v>-34</v>
      </c>
      <c r="L57" s="116">
        <v>-0.13580986618733773</v>
      </c>
    </row>
    <row r="58" spans="1:12" s="110" customFormat="1" ht="15" customHeight="1" x14ac:dyDescent="0.2">
      <c r="A58" s="120"/>
      <c r="B58" s="119"/>
      <c r="C58" s="258" t="s">
        <v>107</v>
      </c>
      <c r="E58" s="113">
        <v>42.782927108364802</v>
      </c>
      <c r="F58" s="115">
        <v>18694</v>
      </c>
      <c r="G58" s="114">
        <v>18738</v>
      </c>
      <c r="H58" s="114">
        <v>18759</v>
      </c>
      <c r="I58" s="114">
        <v>18591</v>
      </c>
      <c r="J58" s="140">
        <v>18612</v>
      </c>
      <c r="K58" s="114">
        <v>82</v>
      </c>
      <c r="L58" s="116">
        <v>0.44057597249086611</v>
      </c>
    </row>
    <row r="59" spans="1:12" s="110" customFormat="1" ht="15" customHeight="1" x14ac:dyDescent="0.2">
      <c r="A59" s="120"/>
      <c r="B59" s="119"/>
      <c r="C59" s="258" t="s">
        <v>105</v>
      </c>
      <c r="D59" s="110" t="s">
        <v>197</v>
      </c>
      <c r="E59" s="113">
        <v>89.01018423160545</v>
      </c>
      <c r="F59" s="115">
        <v>38893</v>
      </c>
      <c r="G59" s="114">
        <v>38993</v>
      </c>
      <c r="H59" s="114">
        <v>39119</v>
      </c>
      <c r="I59" s="114">
        <v>38912</v>
      </c>
      <c r="J59" s="140">
        <v>38938</v>
      </c>
      <c r="K59" s="114">
        <v>-45</v>
      </c>
      <c r="L59" s="116">
        <v>-0.11556833941137193</v>
      </c>
    </row>
    <row r="60" spans="1:12" s="110" customFormat="1" ht="15" customHeight="1" x14ac:dyDescent="0.2">
      <c r="A60" s="120"/>
      <c r="B60" s="119"/>
      <c r="C60" s="258"/>
      <c r="D60" s="267" t="s">
        <v>198</v>
      </c>
      <c r="E60" s="113">
        <v>54.233409610983983</v>
      </c>
      <c r="F60" s="115">
        <v>21093</v>
      </c>
      <c r="G60" s="114">
        <v>21138</v>
      </c>
      <c r="H60" s="114">
        <v>21222</v>
      </c>
      <c r="I60" s="114">
        <v>21151</v>
      </c>
      <c r="J60" s="140">
        <v>21159</v>
      </c>
      <c r="K60" s="114">
        <v>-66</v>
      </c>
      <c r="L60" s="116">
        <v>-0.31192400396994185</v>
      </c>
    </row>
    <row r="61" spans="1:12" s="110" customFormat="1" ht="15" customHeight="1" x14ac:dyDescent="0.2">
      <c r="A61" s="120"/>
      <c r="B61" s="119"/>
      <c r="C61" s="258"/>
      <c r="D61" s="267" t="s">
        <v>199</v>
      </c>
      <c r="E61" s="113">
        <v>45.766590389016017</v>
      </c>
      <c r="F61" s="115">
        <v>17800</v>
      </c>
      <c r="G61" s="114">
        <v>17855</v>
      </c>
      <c r="H61" s="114">
        <v>17897</v>
      </c>
      <c r="I61" s="114">
        <v>17761</v>
      </c>
      <c r="J61" s="140">
        <v>17779</v>
      </c>
      <c r="K61" s="114">
        <v>21</v>
      </c>
      <c r="L61" s="116">
        <v>0.11811687946453682</v>
      </c>
    </row>
    <row r="62" spans="1:12" s="110" customFormat="1" ht="15" customHeight="1" x14ac:dyDescent="0.2">
      <c r="A62" s="120"/>
      <c r="B62" s="119"/>
      <c r="C62" s="258"/>
      <c r="D62" s="258" t="s">
        <v>200</v>
      </c>
      <c r="E62" s="113">
        <v>10.989815768394553</v>
      </c>
      <c r="F62" s="115">
        <v>4802</v>
      </c>
      <c r="G62" s="114">
        <v>4833</v>
      </c>
      <c r="H62" s="114">
        <v>4790</v>
      </c>
      <c r="I62" s="114">
        <v>4714</v>
      </c>
      <c r="J62" s="140">
        <v>4709</v>
      </c>
      <c r="K62" s="114">
        <v>93</v>
      </c>
      <c r="L62" s="116">
        <v>1.9749416011892122</v>
      </c>
    </row>
    <row r="63" spans="1:12" s="110" customFormat="1" ht="15" customHeight="1" x14ac:dyDescent="0.2">
      <c r="A63" s="120"/>
      <c r="B63" s="119"/>
      <c r="C63" s="258"/>
      <c r="D63" s="267" t="s">
        <v>198</v>
      </c>
      <c r="E63" s="113">
        <v>81.38275718450646</v>
      </c>
      <c r="F63" s="115">
        <v>3908</v>
      </c>
      <c r="G63" s="114">
        <v>3950</v>
      </c>
      <c r="H63" s="114">
        <v>3928</v>
      </c>
      <c r="I63" s="114">
        <v>3884</v>
      </c>
      <c r="J63" s="140">
        <v>3876</v>
      </c>
      <c r="K63" s="114">
        <v>32</v>
      </c>
      <c r="L63" s="116">
        <v>0.82559339525283792</v>
      </c>
    </row>
    <row r="64" spans="1:12" s="110" customFormat="1" ht="15" customHeight="1" x14ac:dyDescent="0.2">
      <c r="A64" s="120"/>
      <c r="B64" s="119"/>
      <c r="C64" s="258"/>
      <c r="D64" s="267" t="s">
        <v>199</v>
      </c>
      <c r="E64" s="113">
        <v>18.617242815493544</v>
      </c>
      <c r="F64" s="115">
        <v>894</v>
      </c>
      <c r="G64" s="114">
        <v>883</v>
      </c>
      <c r="H64" s="114">
        <v>862</v>
      </c>
      <c r="I64" s="114">
        <v>830</v>
      </c>
      <c r="J64" s="140">
        <v>833</v>
      </c>
      <c r="K64" s="114">
        <v>61</v>
      </c>
      <c r="L64" s="116">
        <v>7.3229291716686671</v>
      </c>
    </row>
    <row r="65" spans="1:12" s="110" customFormat="1" ht="15" customHeight="1" x14ac:dyDescent="0.2">
      <c r="A65" s="120"/>
      <c r="B65" s="119" t="s">
        <v>201</v>
      </c>
      <c r="C65" s="258"/>
      <c r="E65" s="113">
        <v>10.513565139067911</v>
      </c>
      <c r="F65" s="115">
        <v>6770</v>
      </c>
      <c r="G65" s="114">
        <v>6760</v>
      </c>
      <c r="H65" s="114">
        <v>6677</v>
      </c>
      <c r="I65" s="114">
        <v>6570</v>
      </c>
      <c r="J65" s="140">
        <v>6487</v>
      </c>
      <c r="K65" s="114">
        <v>283</v>
      </c>
      <c r="L65" s="116">
        <v>4.3625712964390315</v>
      </c>
    </row>
    <row r="66" spans="1:12" s="110" customFormat="1" ht="15" customHeight="1" x14ac:dyDescent="0.2">
      <c r="A66" s="120"/>
      <c r="B66" s="119"/>
      <c r="C66" s="258" t="s">
        <v>106</v>
      </c>
      <c r="E66" s="113">
        <v>61.491875923190548</v>
      </c>
      <c r="F66" s="115">
        <v>4163</v>
      </c>
      <c r="G66" s="114">
        <v>4183</v>
      </c>
      <c r="H66" s="114">
        <v>4140</v>
      </c>
      <c r="I66" s="114">
        <v>4061</v>
      </c>
      <c r="J66" s="140">
        <v>4041</v>
      </c>
      <c r="K66" s="114">
        <v>122</v>
      </c>
      <c r="L66" s="116">
        <v>3.0190546894333088</v>
      </c>
    </row>
    <row r="67" spans="1:12" s="110" customFormat="1" ht="15" customHeight="1" x14ac:dyDescent="0.2">
      <c r="A67" s="120"/>
      <c r="B67" s="119"/>
      <c r="C67" s="258" t="s">
        <v>107</v>
      </c>
      <c r="E67" s="113">
        <v>38.508124076809452</v>
      </c>
      <c r="F67" s="115">
        <v>2607</v>
      </c>
      <c r="G67" s="114">
        <v>2577</v>
      </c>
      <c r="H67" s="114">
        <v>2537</v>
      </c>
      <c r="I67" s="114">
        <v>2509</v>
      </c>
      <c r="J67" s="140">
        <v>2446</v>
      </c>
      <c r="K67" s="114">
        <v>161</v>
      </c>
      <c r="L67" s="116">
        <v>6.582174979558463</v>
      </c>
    </row>
    <row r="68" spans="1:12" s="110" customFormat="1" ht="15" customHeight="1" x14ac:dyDescent="0.2">
      <c r="A68" s="120"/>
      <c r="B68" s="119"/>
      <c r="C68" s="258" t="s">
        <v>105</v>
      </c>
      <c r="D68" s="110" t="s">
        <v>202</v>
      </c>
      <c r="E68" s="113">
        <v>24.313146233382572</v>
      </c>
      <c r="F68" s="115">
        <v>1646</v>
      </c>
      <c r="G68" s="114">
        <v>1626</v>
      </c>
      <c r="H68" s="114">
        <v>1604</v>
      </c>
      <c r="I68" s="114">
        <v>1533</v>
      </c>
      <c r="J68" s="140">
        <v>1471</v>
      </c>
      <c r="K68" s="114">
        <v>175</v>
      </c>
      <c r="L68" s="116">
        <v>11.896668932698844</v>
      </c>
    </row>
    <row r="69" spans="1:12" s="110" customFormat="1" ht="15" customHeight="1" x14ac:dyDescent="0.2">
      <c r="A69" s="120"/>
      <c r="B69" s="119"/>
      <c r="C69" s="258"/>
      <c r="D69" s="267" t="s">
        <v>198</v>
      </c>
      <c r="E69" s="113">
        <v>62.758201701093562</v>
      </c>
      <c r="F69" s="115">
        <v>1033</v>
      </c>
      <c r="G69" s="114">
        <v>1015</v>
      </c>
      <c r="H69" s="114">
        <v>1001</v>
      </c>
      <c r="I69" s="114">
        <v>948</v>
      </c>
      <c r="J69" s="140">
        <v>924</v>
      </c>
      <c r="K69" s="114">
        <v>109</v>
      </c>
      <c r="L69" s="116">
        <v>11.796536796536797</v>
      </c>
    </row>
    <row r="70" spans="1:12" s="110" customFormat="1" ht="15" customHeight="1" x14ac:dyDescent="0.2">
      <c r="A70" s="120"/>
      <c r="B70" s="119"/>
      <c r="C70" s="258"/>
      <c r="D70" s="267" t="s">
        <v>199</v>
      </c>
      <c r="E70" s="113">
        <v>37.241798298906438</v>
      </c>
      <c r="F70" s="115">
        <v>613</v>
      </c>
      <c r="G70" s="114">
        <v>611</v>
      </c>
      <c r="H70" s="114">
        <v>603</v>
      </c>
      <c r="I70" s="114">
        <v>585</v>
      </c>
      <c r="J70" s="140">
        <v>547</v>
      </c>
      <c r="K70" s="114">
        <v>66</v>
      </c>
      <c r="L70" s="116">
        <v>12.065813528336379</v>
      </c>
    </row>
    <row r="71" spans="1:12" s="110" customFormat="1" ht="15" customHeight="1" x14ac:dyDescent="0.2">
      <c r="A71" s="120"/>
      <c r="B71" s="119"/>
      <c r="C71" s="258"/>
      <c r="D71" s="110" t="s">
        <v>203</v>
      </c>
      <c r="E71" s="113">
        <v>69.926144756277694</v>
      </c>
      <c r="F71" s="115">
        <v>4734</v>
      </c>
      <c r="G71" s="114">
        <v>4748</v>
      </c>
      <c r="H71" s="114">
        <v>4702</v>
      </c>
      <c r="I71" s="114">
        <v>4673</v>
      </c>
      <c r="J71" s="140">
        <v>4657</v>
      </c>
      <c r="K71" s="114">
        <v>77</v>
      </c>
      <c r="L71" s="116">
        <v>1.6534249516856345</v>
      </c>
    </row>
    <row r="72" spans="1:12" s="110" customFormat="1" ht="15" customHeight="1" x14ac:dyDescent="0.2">
      <c r="A72" s="120"/>
      <c r="B72" s="119"/>
      <c r="C72" s="258"/>
      <c r="D72" s="267" t="s">
        <v>198</v>
      </c>
      <c r="E72" s="113">
        <v>61.723700887198987</v>
      </c>
      <c r="F72" s="115">
        <v>2922</v>
      </c>
      <c r="G72" s="114">
        <v>2959</v>
      </c>
      <c r="H72" s="114">
        <v>2945</v>
      </c>
      <c r="I72" s="114">
        <v>2917</v>
      </c>
      <c r="J72" s="140">
        <v>2922</v>
      </c>
      <c r="K72" s="114">
        <v>0</v>
      </c>
      <c r="L72" s="116">
        <v>0</v>
      </c>
    </row>
    <row r="73" spans="1:12" s="110" customFormat="1" ht="15" customHeight="1" x14ac:dyDescent="0.2">
      <c r="A73" s="120"/>
      <c r="B73" s="119"/>
      <c r="C73" s="258"/>
      <c r="D73" s="267" t="s">
        <v>199</v>
      </c>
      <c r="E73" s="113">
        <v>38.276299112801013</v>
      </c>
      <c r="F73" s="115">
        <v>1812</v>
      </c>
      <c r="G73" s="114">
        <v>1789</v>
      </c>
      <c r="H73" s="114">
        <v>1757</v>
      </c>
      <c r="I73" s="114">
        <v>1756</v>
      </c>
      <c r="J73" s="140">
        <v>1735</v>
      </c>
      <c r="K73" s="114">
        <v>77</v>
      </c>
      <c r="L73" s="116">
        <v>4.4380403458213253</v>
      </c>
    </row>
    <row r="74" spans="1:12" s="110" customFormat="1" ht="15" customHeight="1" x14ac:dyDescent="0.2">
      <c r="A74" s="120"/>
      <c r="B74" s="119"/>
      <c r="C74" s="258"/>
      <c r="D74" s="110" t="s">
        <v>204</v>
      </c>
      <c r="E74" s="113">
        <v>5.7607090103397338</v>
      </c>
      <c r="F74" s="115">
        <v>390</v>
      </c>
      <c r="G74" s="114">
        <v>386</v>
      </c>
      <c r="H74" s="114">
        <v>371</v>
      </c>
      <c r="I74" s="114">
        <v>364</v>
      </c>
      <c r="J74" s="140">
        <v>359</v>
      </c>
      <c r="K74" s="114">
        <v>31</v>
      </c>
      <c r="L74" s="116">
        <v>8.635097493036211</v>
      </c>
    </row>
    <row r="75" spans="1:12" s="110" customFormat="1" ht="15" customHeight="1" x14ac:dyDescent="0.2">
      <c r="A75" s="120"/>
      <c r="B75" s="119"/>
      <c r="C75" s="258"/>
      <c r="D75" s="267" t="s">
        <v>198</v>
      </c>
      <c r="E75" s="113">
        <v>53.333333333333336</v>
      </c>
      <c r="F75" s="115">
        <v>208</v>
      </c>
      <c r="G75" s="114">
        <v>209</v>
      </c>
      <c r="H75" s="114">
        <v>194</v>
      </c>
      <c r="I75" s="114">
        <v>196</v>
      </c>
      <c r="J75" s="140">
        <v>195</v>
      </c>
      <c r="K75" s="114">
        <v>13</v>
      </c>
      <c r="L75" s="116">
        <v>6.666666666666667</v>
      </c>
    </row>
    <row r="76" spans="1:12" s="110" customFormat="1" ht="15" customHeight="1" x14ac:dyDescent="0.2">
      <c r="A76" s="120"/>
      <c r="B76" s="119"/>
      <c r="C76" s="258"/>
      <c r="D76" s="267" t="s">
        <v>199</v>
      </c>
      <c r="E76" s="113">
        <v>46.666666666666664</v>
      </c>
      <c r="F76" s="115">
        <v>182</v>
      </c>
      <c r="G76" s="114">
        <v>177</v>
      </c>
      <c r="H76" s="114">
        <v>177</v>
      </c>
      <c r="I76" s="114">
        <v>168</v>
      </c>
      <c r="J76" s="140">
        <v>164</v>
      </c>
      <c r="K76" s="114">
        <v>18</v>
      </c>
      <c r="L76" s="116">
        <v>10.975609756097562</v>
      </c>
    </row>
    <row r="77" spans="1:12" s="110" customFormat="1" ht="15" customHeight="1" x14ac:dyDescent="0.2">
      <c r="A77" s="534"/>
      <c r="B77" s="119" t="s">
        <v>205</v>
      </c>
      <c r="C77" s="268"/>
      <c r="D77" s="182"/>
      <c r="E77" s="113">
        <v>7.0069728076033106</v>
      </c>
      <c r="F77" s="115">
        <v>4512</v>
      </c>
      <c r="G77" s="114">
        <v>4502</v>
      </c>
      <c r="H77" s="114">
        <v>4664</v>
      </c>
      <c r="I77" s="114">
        <v>4621</v>
      </c>
      <c r="J77" s="140">
        <v>4679</v>
      </c>
      <c r="K77" s="114">
        <v>-167</v>
      </c>
      <c r="L77" s="116">
        <v>-3.569138704851464</v>
      </c>
    </row>
    <row r="78" spans="1:12" s="110" customFormat="1" ht="15" customHeight="1" x14ac:dyDescent="0.2">
      <c r="A78" s="120"/>
      <c r="B78" s="119"/>
      <c r="C78" s="268" t="s">
        <v>106</v>
      </c>
      <c r="D78" s="182"/>
      <c r="E78" s="113">
        <v>59.330673758865245</v>
      </c>
      <c r="F78" s="115">
        <v>2677</v>
      </c>
      <c r="G78" s="114">
        <v>2638</v>
      </c>
      <c r="H78" s="114">
        <v>2757</v>
      </c>
      <c r="I78" s="114">
        <v>2741</v>
      </c>
      <c r="J78" s="140">
        <v>2753</v>
      </c>
      <c r="K78" s="114">
        <v>-76</v>
      </c>
      <c r="L78" s="116">
        <v>-2.7606247729749365</v>
      </c>
    </row>
    <row r="79" spans="1:12" s="110" customFormat="1" ht="15" customHeight="1" x14ac:dyDescent="0.2">
      <c r="A79" s="123"/>
      <c r="B79" s="124"/>
      <c r="C79" s="260" t="s">
        <v>107</v>
      </c>
      <c r="D79" s="261"/>
      <c r="E79" s="125">
        <v>40.669326241134755</v>
      </c>
      <c r="F79" s="143">
        <v>1835</v>
      </c>
      <c r="G79" s="144">
        <v>1864</v>
      </c>
      <c r="H79" s="144">
        <v>1907</v>
      </c>
      <c r="I79" s="144">
        <v>1880</v>
      </c>
      <c r="J79" s="145">
        <v>1926</v>
      </c>
      <c r="K79" s="144">
        <v>-91</v>
      </c>
      <c r="L79" s="146">
        <v>-4.7248182762201454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64393</v>
      </c>
      <c r="E11" s="114">
        <v>64738</v>
      </c>
      <c r="F11" s="114">
        <v>65038</v>
      </c>
      <c r="G11" s="114">
        <v>64050</v>
      </c>
      <c r="H11" s="140">
        <v>64109</v>
      </c>
      <c r="I11" s="115">
        <v>284</v>
      </c>
      <c r="J11" s="116">
        <v>0.44299552324946573</v>
      </c>
    </row>
    <row r="12" spans="1:15" s="110" customFormat="1" ht="24.95" customHeight="1" x14ac:dyDescent="0.2">
      <c r="A12" s="193" t="s">
        <v>132</v>
      </c>
      <c r="B12" s="194" t="s">
        <v>133</v>
      </c>
      <c r="C12" s="113">
        <v>0.24692124920410605</v>
      </c>
      <c r="D12" s="115">
        <v>159</v>
      </c>
      <c r="E12" s="114">
        <v>148</v>
      </c>
      <c r="F12" s="114">
        <v>166</v>
      </c>
      <c r="G12" s="114">
        <v>165</v>
      </c>
      <c r="H12" s="140">
        <v>153</v>
      </c>
      <c r="I12" s="115">
        <v>6</v>
      </c>
      <c r="J12" s="116">
        <v>3.9215686274509802</v>
      </c>
    </row>
    <row r="13" spans="1:15" s="110" customFormat="1" ht="24.95" customHeight="1" x14ac:dyDescent="0.2">
      <c r="A13" s="193" t="s">
        <v>134</v>
      </c>
      <c r="B13" s="199" t="s">
        <v>214</v>
      </c>
      <c r="C13" s="113">
        <v>0.96904943083875572</v>
      </c>
      <c r="D13" s="115">
        <v>624</v>
      </c>
      <c r="E13" s="114">
        <v>623</v>
      </c>
      <c r="F13" s="114">
        <v>633</v>
      </c>
      <c r="G13" s="114">
        <v>606</v>
      </c>
      <c r="H13" s="140">
        <v>607</v>
      </c>
      <c r="I13" s="115">
        <v>17</v>
      </c>
      <c r="J13" s="116">
        <v>2.8006589785831961</v>
      </c>
    </row>
    <row r="14" spans="1:15" s="287" customFormat="1" ht="24" customHeight="1" x14ac:dyDescent="0.2">
      <c r="A14" s="193" t="s">
        <v>215</v>
      </c>
      <c r="B14" s="199" t="s">
        <v>137</v>
      </c>
      <c r="C14" s="113">
        <v>47.543987700526458</v>
      </c>
      <c r="D14" s="115">
        <v>30615</v>
      </c>
      <c r="E14" s="114">
        <v>30935</v>
      </c>
      <c r="F14" s="114">
        <v>31041</v>
      </c>
      <c r="G14" s="114">
        <v>30818</v>
      </c>
      <c r="H14" s="140">
        <v>31010</v>
      </c>
      <c r="I14" s="115">
        <v>-395</v>
      </c>
      <c r="J14" s="116">
        <v>-1.27378265075782</v>
      </c>
      <c r="K14" s="110"/>
      <c r="L14" s="110"/>
      <c r="M14" s="110"/>
      <c r="N14" s="110"/>
      <c r="O14" s="110"/>
    </row>
    <row r="15" spans="1:15" s="110" customFormat="1" ht="24.75" customHeight="1" x14ac:dyDescent="0.2">
      <c r="A15" s="193" t="s">
        <v>216</v>
      </c>
      <c r="B15" s="199" t="s">
        <v>217</v>
      </c>
      <c r="C15" s="113">
        <v>4.1805786343236067</v>
      </c>
      <c r="D15" s="115">
        <v>2692</v>
      </c>
      <c r="E15" s="114">
        <v>2695</v>
      </c>
      <c r="F15" s="114">
        <v>2719</v>
      </c>
      <c r="G15" s="114">
        <v>2667</v>
      </c>
      <c r="H15" s="140">
        <v>2736</v>
      </c>
      <c r="I15" s="115">
        <v>-44</v>
      </c>
      <c r="J15" s="116">
        <v>-1.6081871345029239</v>
      </c>
    </row>
    <row r="16" spans="1:15" s="287" customFormat="1" ht="24.95" customHeight="1" x14ac:dyDescent="0.2">
      <c r="A16" s="193" t="s">
        <v>218</v>
      </c>
      <c r="B16" s="199" t="s">
        <v>141</v>
      </c>
      <c r="C16" s="113">
        <v>39.369186091655926</v>
      </c>
      <c r="D16" s="115">
        <v>25351</v>
      </c>
      <c r="E16" s="114">
        <v>25641</v>
      </c>
      <c r="F16" s="114">
        <v>25746</v>
      </c>
      <c r="G16" s="114">
        <v>25573</v>
      </c>
      <c r="H16" s="140">
        <v>25730</v>
      </c>
      <c r="I16" s="115">
        <v>-379</v>
      </c>
      <c r="J16" s="116">
        <v>-1.4729887291099883</v>
      </c>
      <c r="K16" s="110"/>
      <c r="L16" s="110"/>
      <c r="M16" s="110"/>
      <c r="N16" s="110"/>
      <c r="O16" s="110"/>
    </row>
    <row r="17" spans="1:15" s="110" customFormat="1" ht="24.95" customHeight="1" x14ac:dyDescent="0.2">
      <c r="A17" s="193" t="s">
        <v>219</v>
      </c>
      <c r="B17" s="199" t="s">
        <v>220</v>
      </c>
      <c r="C17" s="113">
        <v>3.9942229745469229</v>
      </c>
      <c r="D17" s="115">
        <v>2572</v>
      </c>
      <c r="E17" s="114">
        <v>2599</v>
      </c>
      <c r="F17" s="114">
        <v>2576</v>
      </c>
      <c r="G17" s="114">
        <v>2578</v>
      </c>
      <c r="H17" s="140">
        <v>2544</v>
      </c>
      <c r="I17" s="115">
        <v>28</v>
      </c>
      <c r="J17" s="116">
        <v>1.10062893081761</v>
      </c>
    </row>
    <row r="18" spans="1:15" s="287" customFormat="1" ht="24.95" customHeight="1" x14ac:dyDescent="0.2">
      <c r="A18" s="201" t="s">
        <v>144</v>
      </c>
      <c r="B18" s="202" t="s">
        <v>145</v>
      </c>
      <c r="C18" s="113">
        <v>4.6713152050688738</v>
      </c>
      <c r="D18" s="115">
        <v>3008</v>
      </c>
      <c r="E18" s="114">
        <v>2913</v>
      </c>
      <c r="F18" s="114">
        <v>3068</v>
      </c>
      <c r="G18" s="114">
        <v>2995</v>
      </c>
      <c r="H18" s="140">
        <v>2939</v>
      </c>
      <c r="I18" s="115">
        <v>69</v>
      </c>
      <c r="J18" s="116">
        <v>2.3477373256209595</v>
      </c>
      <c r="K18" s="110"/>
      <c r="L18" s="110"/>
      <c r="M18" s="110"/>
      <c r="N18" s="110"/>
      <c r="O18" s="110"/>
    </row>
    <row r="19" spans="1:15" s="110" customFormat="1" ht="24.95" customHeight="1" x14ac:dyDescent="0.2">
      <c r="A19" s="193" t="s">
        <v>146</v>
      </c>
      <c r="B19" s="199" t="s">
        <v>147</v>
      </c>
      <c r="C19" s="113">
        <v>13.583774633888776</v>
      </c>
      <c r="D19" s="115">
        <v>8747</v>
      </c>
      <c r="E19" s="114">
        <v>8753</v>
      </c>
      <c r="F19" s="114">
        <v>8732</v>
      </c>
      <c r="G19" s="114">
        <v>8529</v>
      </c>
      <c r="H19" s="140">
        <v>8472</v>
      </c>
      <c r="I19" s="115">
        <v>275</v>
      </c>
      <c r="J19" s="116">
        <v>3.2459867799811142</v>
      </c>
    </row>
    <row r="20" spans="1:15" s="287" customFormat="1" ht="24.95" customHeight="1" x14ac:dyDescent="0.2">
      <c r="A20" s="193" t="s">
        <v>148</v>
      </c>
      <c r="B20" s="199" t="s">
        <v>149</v>
      </c>
      <c r="C20" s="113">
        <v>4.1572841768515207</v>
      </c>
      <c r="D20" s="115">
        <v>2677</v>
      </c>
      <c r="E20" s="114">
        <v>2691</v>
      </c>
      <c r="F20" s="114">
        <v>2664</v>
      </c>
      <c r="G20" s="114">
        <v>2552</v>
      </c>
      <c r="H20" s="140">
        <v>2568</v>
      </c>
      <c r="I20" s="115">
        <v>109</v>
      </c>
      <c r="J20" s="116">
        <v>4.2445482866043616</v>
      </c>
      <c r="K20" s="110"/>
      <c r="L20" s="110"/>
      <c r="M20" s="110"/>
      <c r="N20" s="110"/>
      <c r="O20" s="110"/>
    </row>
    <row r="21" spans="1:15" s="110" customFormat="1" ht="24.95" customHeight="1" x14ac:dyDescent="0.2">
      <c r="A21" s="201" t="s">
        <v>150</v>
      </c>
      <c r="B21" s="202" t="s">
        <v>151</v>
      </c>
      <c r="C21" s="113">
        <v>1.7455313465749382</v>
      </c>
      <c r="D21" s="115">
        <v>1124</v>
      </c>
      <c r="E21" s="114">
        <v>1144</v>
      </c>
      <c r="F21" s="114">
        <v>1155</v>
      </c>
      <c r="G21" s="114">
        <v>1164</v>
      </c>
      <c r="H21" s="140">
        <v>1146</v>
      </c>
      <c r="I21" s="115">
        <v>-22</v>
      </c>
      <c r="J21" s="116">
        <v>-1.9197207678883073</v>
      </c>
    </row>
    <row r="22" spans="1:15" s="110" customFormat="1" ht="24.95" customHeight="1" x14ac:dyDescent="0.2">
      <c r="A22" s="201" t="s">
        <v>152</v>
      </c>
      <c r="B22" s="199" t="s">
        <v>153</v>
      </c>
      <c r="C22" s="113">
        <v>0.74386967527526282</v>
      </c>
      <c r="D22" s="115">
        <v>479</v>
      </c>
      <c r="E22" s="114">
        <v>445</v>
      </c>
      <c r="F22" s="114">
        <v>440</v>
      </c>
      <c r="G22" s="114">
        <v>423</v>
      </c>
      <c r="H22" s="140">
        <v>425</v>
      </c>
      <c r="I22" s="115">
        <v>54</v>
      </c>
      <c r="J22" s="116">
        <v>12.705882352941176</v>
      </c>
    </row>
    <row r="23" spans="1:15" s="110" customFormat="1" ht="24.95" customHeight="1" x14ac:dyDescent="0.2">
      <c r="A23" s="193" t="s">
        <v>154</v>
      </c>
      <c r="B23" s="199" t="s">
        <v>155</v>
      </c>
      <c r="C23" s="113">
        <v>1.5156926995170283</v>
      </c>
      <c r="D23" s="115">
        <v>976</v>
      </c>
      <c r="E23" s="114">
        <v>984</v>
      </c>
      <c r="F23" s="114">
        <v>980</v>
      </c>
      <c r="G23" s="114">
        <v>944</v>
      </c>
      <c r="H23" s="140">
        <v>943</v>
      </c>
      <c r="I23" s="115">
        <v>33</v>
      </c>
      <c r="J23" s="116">
        <v>3.4994697773064689</v>
      </c>
    </row>
    <row r="24" spans="1:15" s="110" customFormat="1" ht="24.95" customHeight="1" x14ac:dyDescent="0.2">
      <c r="A24" s="193" t="s">
        <v>156</v>
      </c>
      <c r="B24" s="199" t="s">
        <v>221</v>
      </c>
      <c r="C24" s="113">
        <v>4.7147981923501003</v>
      </c>
      <c r="D24" s="115">
        <v>3036</v>
      </c>
      <c r="E24" s="114">
        <v>3054</v>
      </c>
      <c r="F24" s="114">
        <v>3036</v>
      </c>
      <c r="G24" s="114">
        <v>2933</v>
      </c>
      <c r="H24" s="140">
        <v>2968</v>
      </c>
      <c r="I24" s="115">
        <v>68</v>
      </c>
      <c r="J24" s="116">
        <v>2.2911051212938007</v>
      </c>
    </row>
    <row r="25" spans="1:15" s="110" customFormat="1" ht="24.95" customHeight="1" x14ac:dyDescent="0.2">
      <c r="A25" s="193" t="s">
        <v>222</v>
      </c>
      <c r="B25" s="204" t="s">
        <v>159</v>
      </c>
      <c r="C25" s="113">
        <v>2.9847964840898857</v>
      </c>
      <c r="D25" s="115">
        <v>1922</v>
      </c>
      <c r="E25" s="114">
        <v>1890</v>
      </c>
      <c r="F25" s="114">
        <v>1994</v>
      </c>
      <c r="G25" s="114">
        <v>2036</v>
      </c>
      <c r="H25" s="140">
        <v>1996</v>
      </c>
      <c r="I25" s="115">
        <v>-74</v>
      </c>
      <c r="J25" s="116">
        <v>-3.7074148296593186</v>
      </c>
    </row>
    <row r="26" spans="1:15" s="110" customFormat="1" ht="24.95" customHeight="1" x14ac:dyDescent="0.2">
      <c r="A26" s="201">
        <v>782.78300000000002</v>
      </c>
      <c r="B26" s="203" t="s">
        <v>160</v>
      </c>
      <c r="C26" s="113">
        <v>0.28574534499091514</v>
      </c>
      <c r="D26" s="115">
        <v>184</v>
      </c>
      <c r="E26" s="114">
        <v>251</v>
      </c>
      <c r="F26" s="114">
        <v>292</v>
      </c>
      <c r="G26" s="114">
        <v>224</v>
      </c>
      <c r="H26" s="140">
        <v>238</v>
      </c>
      <c r="I26" s="115">
        <v>-54</v>
      </c>
      <c r="J26" s="116">
        <v>-22.689075630252102</v>
      </c>
    </row>
    <row r="27" spans="1:15" s="110" customFormat="1" ht="24.95" customHeight="1" x14ac:dyDescent="0.2">
      <c r="A27" s="193" t="s">
        <v>161</v>
      </c>
      <c r="B27" s="199" t="s">
        <v>223</v>
      </c>
      <c r="C27" s="113">
        <v>3.6851831720839221</v>
      </c>
      <c r="D27" s="115">
        <v>2373</v>
      </c>
      <c r="E27" s="114">
        <v>2369</v>
      </c>
      <c r="F27" s="114">
        <v>2372</v>
      </c>
      <c r="G27" s="114">
        <v>2305</v>
      </c>
      <c r="H27" s="140">
        <v>2286</v>
      </c>
      <c r="I27" s="115">
        <v>87</v>
      </c>
      <c r="J27" s="116">
        <v>3.8057742782152233</v>
      </c>
    </row>
    <row r="28" spans="1:15" s="110" customFormat="1" ht="24.95" customHeight="1" x14ac:dyDescent="0.2">
      <c r="A28" s="193" t="s">
        <v>163</v>
      </c>
      <c r="B28" s="199" t="s">
        <v>164</v>
      </c>
      <c r="C28" s="113">
        <v>2.4443650707375024</v>
      </c>
      <c r="D28" s="115">
        <v>1574</v>
      </c>
      <c r="E28" s="114">
        <v>1557</v>
      </c>
      <c r="F28" s="114">
        <v>1554</v>
      </c>
      <c r="G28" s="114">
        <v>1525</v>
      </c>
      <c r="H28" s="140">
        <v>1539</v>
      </c>
      <c r="I28" s="115">
        <v>35</v>
      </c>
      <c r="J28" s="116">
        <v>2.2742040285899936</v>
      </c>
    </row>
    <row r="29" spans="1:15" s="110" customFormat="1" ht="24.95" customHeight="1" x14ac:dyDescent="0.2">
      <c r="A29" s="193">
        <v>86</v>
      </c>
      <c r="B29" s="199" t="s">
        <v>165</v>
      </c>
      <c r="C29" s="113">
        <v>3.8016554594443495</v>
      </c>
      <c r="D29" s="115">
        <v>2448</v>
      </c>
      <c r="E29" s="114">
        <v>2442</v>
      </c>
      <c r="F29" s="114">
        <v>2451</v>
      </c>
      <c r="G29" s="114">
        <v>2441</v>
      </c>
      <c r="H29" s="140">
        <v>2447</v>
      </c>
      <c r="I29" s="115">
        <v>1</v>
      </c>
      <c r="J29" s="116">
        <v>4.0866366979975477E-2</v>
      </c>
    </row>
    <row r="30" spans="1:15" s="110" customFormat="1" ht="24.95" customHeight="1" x14ac:dyDescent="0.2">
      <c r="A30" s="193">
        <v>87.88</v>
      </c>
      <c r="B30" s="204" t="s">
        <v>166</v>
      </c>
      <c r="C30" s="113">
        <v>4.9648253692171513</v>
      </c>
      <c r="D30" s="115">
        <v>3197</v>
      </c>
      <c r="E30" s="114">
        <v>3245</v>
      </c>
      <c r="F30" s="114">
        <v>3182</v>
      </c>
      <c r="G30" s="114">
        <v>3107</v>
      </c>
      <c r="H30" s="140">
        <v>3079</v>
      </c>
      <c r="I30" s="115">
        <v>118</v>
      </c>
      <c r="J30" s="116">
        <v>3.8324131211432282</v>
      </c>
    </row>
    <row r="31" spans="1:15" s="110" customFormat="1" ht="24.95" customHeight="1" x14ac:dyDescent="0.2">
      <c r="A31" s="193" t="s">
        <v>167</v>
      </c>
      <c r="B31" s="199" t="s">
        <v>168</v>
      </c>
      <c r="C31" s="113">
        <v>1.9396518255089839</v>
      </c>
      <c r="D31" s="115">
        <v>1249</v>
      </c>
      <c r="E31" s="114">
        <v>1293</v>
      </c>
      <c r="F31" s="114">
        <v>1277</v>
      </c>
      <c r="G31" s="114">
        <v>1282</v>
      </c>
      <c r="H31" s="140">
        <v>1292</v>
      </c>
      <c r="I31" s="115">
        <v>-43</v>
      </c>
      <c r="J31" s="116">
        <v>-3.3281733746130029</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0.24692124920410605</v>
      </c>
      <c r="D34" s="115">
        <v>159</v>
      </c>
      <c r="E34" s="114">
        <v>148</v>
      </c>
      <c r="F34" s="114">
        <v>166</v>
      </c>
      <c r="G34" s="114">
        <v>165</v>
      </c>
      <c r="H34" s="140">
        <v>153</v>
      </c>
      <c r="I34" s="115">
        <v>6</v>
      </c>
      <c r="J34" s="116">
        <v>3.9215686274509802</v>
      </c>
    </row>
    <row r="35" spans="1:10" s="110" customFormat="1" ht="24.95" customHeight="1" x14ac:dyDescent="0.2">
      <c r="A35" s="292" t="s">
        <v>171</v>
      </c>
      <c r="B35" s="293" t="s">
        <v>172</v>
      </c>
      <c r="C35" s="113">
        <v>53.184352336434081</v>
      </c>
      <c r="D35" s="115">
        <v>34247</v>
      </c>
      <c r="E35" s="114">
        <v>34471</v>
      </c>
      <c r="F35" s="114">
        <v>34742</v>
      </c>
      <c r="G35" s="114">
        <v>34419</v>
      </c>
      <c r="H35" s="140">
        <v>34556</v>
      </c>
      <c r="I35" s="115">
        <v>-309</v>
      </c>
      <c r="J35" s="116">
        <v>-0.8942007176756569</v>
      </c>
    </row>
    <row r="36" spans="1:10" s="110" customFormat="1" ht="24.95" customHeight="1" x14ac:dyDescent="0.2">
      <c r="A36" s="294" t="s">
        <v>173</v>
      </c>
      <c r="B36" s="295" t="s">
        <v>174</v>
      </c>
      <c r="C36" s="125">
        <v>46.567173450530341</v>
      </c>
      <c r="D36" s="143">
        <v>29986</v>
      </c>
      <c r="E36" s="144">
        <v>30118</v>
      </c>
      <c r="F36" s="144">
        <v>30129</v>
      </c>
      <c r="G36" s="144">
        <v>29465</v>
      </c>
      <c r="H36" s="145">
        <v>29399</v>
      </c>
      <c r="I36" s="143">
        <v>587</v>
      </c>
      <c r="J36" s="146">
        <v>1.9966665532841252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2020-09-25T10:09:44Z</dcterms:created>
  <dcterms:modified xsi:type="dcterms:W3CDTF">2020-09-28T08:10:02Z</dcterms:modified>
</cp:coreProperties>
</file>