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K57" i="15"/>
  <c r="L57" i="15" s="1"/>
  <c r="C38" i="24"/>
  <c r="C37" i="24"/>
  <c r="C35" i="24"/>
  <c r="C34" i="24"/>
  <c r="M34" i="24" s="1"/>
  <c r="C33" i="24"/>
  <c r="C32" i="24"/>
  <c r="M32" i="24" s="1"/>
  <c r="C31" i="24"/>
  <c r="C30" i="24"/>
  <c r="C29" i="24"/>
  <c r="C28" i="24"/>
  <c r="M28" i="24" s="1"/>
  <c r="C27" i="24"/>
  <c r="C26" i="24"/>
  <c r="M26" i="24" s="1"/>
  <c r="C25" i="24"/>
  <c r="C24" i="24"/>
  <c r="M24" i="24" s="1"/>
  <c r="C23" i="24"/>
  <c r="C22" i="24"/>
  <c r="C21" i="24"/>
  <c r="C20" i="24"/>
  <c r="M20" i="24" s="1"/>
  <c r="C19" i="24"/>
  <c r="C18" i="24"/>
  <c r="M18" i="24" s="1"/>
  <c r="C17" i="24"/>
  <c r="C16" i="24"/>
  <c r="M16" i="24" s="1"/>
  <c r="C15" i="24"/>
  <c r="C9" i="24"/>
  <c r="C8" i="24"/>
  <c r="M8" i="24" s="1"/>
  <c r="C7" i="24"/>
  <c r="B38" i="24"/>
  <c r="B37" i="24"/>
  <c r="B35" i="24"/>
  <c r="B34" i="24"/>
  <c r="B33" i="24"/>
  <c r="K33" i="24" s="1"/>
  <c r="B32" i="24"/>
  <c r="B31" i="24"/>
  <c r="B30" i="24"/>
  <c r="B29" i="24"/>
  <c r="B28" i="24"/>
  <c r="B27" i="24"/>
  <c r="B26" i="24"/>
  <c r="B25" i="24"/>
  <c r="B24" i="24"/>
  <c r="B23" i="24"/>
  <c r="B22" i="24"/>
  <c r="B21" i="24"/>
  <c r="B20" i="24"/>
  <c r="B19" i="24"/>
  <c r="B18" i="24"/>
  <c r="B17" i="24"/>
  <c r="K17" i="24" s="1"/>
  <c r="B16" i="24"/>
  <c r="B15" i="24"/>
  <c r="B9" i="24"/>
  <c r="B8" i="24"/>
  <c r="B7" i="24"/>
  <c r="G20" i="24" l="1"/>
  <c r="G28" i="24"/>
  <c r="G8" i="24"/>
  <c r="K8" i="24"/>
  <c r="J8" i="24"/>
  <c r="H8" i="24"/>
  <c r="F8" i="24"/>
  <c r="D8" i="24"/>
  <c r="K16" i="24"/>
  <c r="J16" i="24"/>
  <c r="H16" i="24"/>
  <c r="F16" i="24"/>
  <c r="D16" i="24"/>
  <c r="G23" i="24"/>
  <c r="M23" i="24"/>
  <c r="E23" i="24"/>
  <c r="L23" i="24"/>
  <c r="I23" i="24"/>
  <c r="G9" i="24"/>
  <c r="M9" i="24"/>
  <c r="E9" i="24"/>
  <c r="L9" i="24"/>
  <c r="I9" i="24"/>
  <c r="F7" i="24"/>
  <c r="D7" i="24"/>
  <c r="J7" i="24"/>
  <c r="H7" i="24"/>
  <c r="K7" i="24"/>
  <c r="F9" i="24"/>
  <c r="D9" i="24"/>
  <c r="J9" i="24"/>
  <c r="H9" i="24"/>
  <c r="K9" i="24"/>
  <c r="G15" i="24"/>
  <c r="M15" i="24"/>
  <c r="E15" i="24"/>
  <c r="L15" i="24"/>
  <c r="I15" i="24"/>
  <c r="G31" i="24"/>
  <c r="M31" i="24"/>
  <c r="E31" i="24"/>
  <c r="L31" i="24"/>
  <c r="I31" i="24"/>
  <c r="K30" i="24"/>
  <c r="J30" i="24"/>
  <c r="H30" i="24"/>
  <c r="F30" i="24"/>
  <c r="D30" i="24"/>
  <c r="G25" i="24"/>
  <c r="M25" i="24"/>
  <c r="E25" i="24"/>
  <c r="L25" i="24"/>
  <c r="I25" i="24"/>
  <c r="K66" i="24"/>
  <c r="I66" i="24"/>
  <c r="J66" i="24"/>
  <c r="G7" i="24"/>
  <c r="M7" i="24"/>
  <c r="E7" i="24"/>
  <c r="L7" i="24"/>
  <c r="I7" i="24"/>
  <c r="G19" i="24"/>
  <c r="M19" i="24"/>
  <c r="E19" i="24"/>
  <c r="L19" i="24"/>
  <c r="I19" i="24"/>
  <c r="I22" i="24"/>
  <c r="L22" i="24"/>
  <c r="G22" i="24"/>
  <c r="E22" i="24"/>
  <c r="M22" i="24"/>
  <c r="G35" i="24"/>
  <c r="M35" i="24"/>
  <c r="E35" i="24"/>
  <c r="L35" i="24"/>
  <c r="I35" i="24"/>
  <c r="C45" i="24"/>
  <c r="C39" i="24"/>
  <c r="F19" i="24"/>
  <c r="D19" i="24"/>
  <c r="J19" i="24"/>
  <c r="H19" i="24"/>
  <c r="K19" i="24"/>
  <c r="K28" i="24"/>
  <c r="J28" i="24"/>
  <c r="H28" i="24"/>
  <c r="F28" i="24"/>
  <c r="D28" i="24"/>
  <c r="F31" i="24"/>
  <c r="D31" i="24"/>
  <c r="J31" i="24"/>
  <c r="H31" i="24"/>
  <c r="K31" i="24"/>
  <c r="K34" i="24"/>
  <c r="J34" i="24"/>
  <c r="H34" i="24"/>
  <c r="F34" i="24"/>
  <c r="D34" i="24"/>
  <c r="D38" i="24"/>
  <c r="K38" i="24"/>
  <c r="J38" i="24"/>
  <c r="H38" i="24"/>
  <c r="F38" i="24"/>
  <c r="G29" i="24"/>
  <c r="M29" i="24"/>
  <c r="E29" i="24"/>
  <c r="L29" i="24"/>
  <c r="I29" i="24"/>
  <c r="K18" i="24"/>
  <c r="J18" i="24"/>
  <c r="H18" i="24"/>
  <c r="F18" i="24"/>
  <c r="D18" i="24"/>
  <c r="F25" i="24"/>
  <c r="D25" i="24"/>
  <c r="J25" i="24"/>
  <c r="H25" i="24"/>
  <c r="K22" i="24"/>
  <c r="J22" i="24"/>
  <c r="H22" i="24"/>
  <c r="F22" i="24"/>
  <c r="D22" i="24"/>
  <c r="K74" i="24"/>
  <c r="I74" i="24"/>
  <c r="J74" i="24"/>
  <c r="F15" i="24"/>
  <c r="D15" i="24"/>
  <c r="J15" i="24"/>
  <c r="H15" i="24"/>
  <c r="K15" i="24"/>
  <c r="F35" i="24"/>
  <c r="D35" i="24"/>
  <c r="J35" i="24"/>
  <c r="H35" i="24"/>
  <c r="K35" i="24"/>
  <c r="G17" i="24"/>
  <c r="M17" i="24"/>
  <c r="E17" i="24"/>
  <c r="L17" i="24"/>
  <c r="I17" i="24"/>
  <c r="G33" i="24"/>
  <c r="M33" i="24"/>
  <c r="E33" i="24"/>
  <c r="L33" i="24"/>
  <c r="I33" i="24"/>
  <c r="I37" i="24"/>
  <c r="G37" i="24"/>
  <c r="L37" i="24"/>
  <c r="M37" i="24"/>
  <c r="E37" i="24"/>
  <c r="F21" i="24"/>
  <c r="D21" i="24"/>
  <c r="J21" i="24"/>
  <c r="H21" i="24"/>
  <c r="K21" i="24"/>
  <c r="F17" i="24"/>
  <c r="D17" i="24"/>
  <c r="J17" i="24"/>
  <c r="H17" i="24"/>
  <c r="K20" i="24"/>
  <c r="J20" i="24"/>
  <c r="H20" i="24"/>
  <c r="F20" i="24"/>
  <c r="D20" i="24"/>
  <c r="F23" i="24"/>
  <c r="D23" i="24"/>
  <c r="J23" i="24"/>
  <c r="H23" i="24"/>
  <c r="K23" i="24"/>
  <c r="K26" i="24"/>
  <c r="J26" i="24"/>
  <c r="H26" i="24"/>
  <c r="F26" i="24"/>
  <c r="D26" i="24"/>
  <c r="F29" i="24"/>
  <c r="D29" i="24"/>
  <c r="J29" i="24"/>
  <c r="H29" i="24"/>
  <c r="K29" i="24"/>
  <c r="K32" i="24"/>
  <c r="J32" i="24"/>
  <c r="H32" i="24"/>
  <c r="F32" i="24"/>
  <c r="D32" i="24"/>
  <c r="B45" i="24"/>
  <c r="B39" i="24"/>
  <c r="C14" i="24"/>
  <c r="C6" i="24"/>
  <c r="G27" i="24"/>
  <c r="M27" i="24"/>
  <c r="E27" i="24"/>
  <c r="L27" i="24"/>
  <c r="I27" i="24"/>
  <c r="I30" i="24"/>
  <c r="L30" i="24"/>
  <c r="G30" i="24"/>
  <c r="E30" i="24"/>
  <c r="M30" i="24"/>
  <c r="K58" i="24"/>
  <c r="I58" i="24"/>
  <c r="J58" i="24"/>
  <c r="B14" i="24"/>
  <c r="B6" i="24"/>
  <c r="G21" i="24"/>
  <c r="M21" i="24"/>
  <c r="E21" i="24"/>
  <c r="L21" i="24"/>
  <c r="I21" i="24"/>
  <c r="M38" i="24"/>
  <c r="E38" i="24"/>
  <c r="L38" i="24"/>
  <c r="I38" i="24"/>
  <c r="G38" i="24"/>
  <c r="K24" i="24"/>
  <c r="J24" i="24"/>
  <c r="H24" i="24"/>
  <c r="F24" i="24"/>
  <c r="D24" i="24"/>
  <c r="F27" i="24"/>
  <c r="D27" i="24"/>
  <c r="J27" i="24"/>
  <c r="H27" i="24"/>
  <c r="K27" i="24"/>
  <c r="F33" i="24"/>
  <c r="D33" i="24"/>
  <c r="J33" i="24"/>
  <c r="H33" i="24"/>
  <c r="H37" i="24"/>
  <c r="F37" i="24"/>
  <c r="D37" i="24"/>
  <c r="J37" i="24"/>
  <c r="K37" i="24"/>
  <c r="K25" i="24"/>
  <c r="J77" i="24"/>
  <c r="E8" i="24"/>
  <c r="E20" i="24"/>
  <c r="E28" i="24"/>
  <c r="K53" i="24"/>
  <c r="I53" i="24"/>
  <c r="K61" i="24"/>
  <c r="I61" i="24"/>
  <c r="K69" i="24"/>
  <c r="I69" i="24"/>
  <c r="E18" i="24"/>
  <c r="E26" i="24"/>
  <c r="E34" i="24"/>
  <c r="I41" i="24"/>
  <c r="G41" i="24"/>
  <c r="L41" i="24"/>
  <c r="K55" i="24"/>
  <c r="I55" i="24"/>
  <c r="K63" i="24"/>
  <c r="I63" i="24"/>
  <c r="K71" i="24"/>
  <c r="I71" i="24"/>
  <c r="I20" i="24"/>
  <c r="L20" i="24"/>
  <c r="I28" i="24"/>
  <c r="L28" i="24"/>
  <c r="G18" i="24"/>
  <c r="G26" i="24"/>
  <c r="G34" i="24"/>
  <c r="K52" i="24"/>
  <c r="I52" i="24"/>
  <c r="K60" i="24"/>
  <c r="I60" i="24"/>
  <c r="K68" i="24"/>
  <c r="I68" i="24"/>
  <c r="E16" i="24"/>
  <c r="E24" i="24"/>
  <c r="E32" i="24"/>
  <c r="K57" i="24"/>
  <c r="I57" i="24"/>
  <c r="K65" i="24"/>
  <c r="I65" i="24"/>
  <c r="K73" i="24"/>
  <c r="I73" i="24"/>
  <c r="I8" i="24"/>
  <c r="L8" i="24"/>
  <c r="I18" i="24"/>
  <c r="L18" i="24"/>
  <c r="I26" i="24"/>
  <c r="L26" i="24"/>
  <c r="I34" i="24"/>
  <c r="L34" i="24"/>
  <c r="G16" i="24"/>
  <c r="G24" i="24"/>
  <c r="G32" i="24"/>
  <c r="K54" i="24"/>
  <c r="I54" i="24"/>
  <c r="K62" i="24"/>
  <c r="I62" i="24"/>
  <c r="K70" i="24"/>
  <c r="I70" i="24"/>
  <c r="I43" i="24"/>
  <c r="G43" i="24"/>
  <c r="L43" i="24"/>
  <c r="K51" i="24"/>
  <c r="I51" i="24"/>
  <c r="K59" i="24"/>
  <c r="I59" i="24"/>
  <c r="K67" i="24"/>
  <c r="I67" i="24"/>
  <c r="K75" i="24"/>
  <c r="I75" i="24"/>
  <c r="I77" i="24" s="1"/>
  <c r="I16" i="24"/>
  <c r="L16" i="24"/>
  <c r="I24" i="24"/>
  <c r="L24" i="24"/>
  <c r="I32" i="24"/>
  <c r="L32" i="24"/>
  <c r="K56" i="24"/>
  <c r="I56" i="24"/>
  <c r="K64" i="24"/>
  <c r="I64" i="24"/>
  <c r="K72" i="24"/>
  <c r="I72" i="24"/>
  <c r="F40" i="24"/>
  <c r="J41" i="24"/>
  <c r="F42" i="24"/>
  <c r="J43" i="24"/>
  <c r="F44" i="24"/>
  <c r="H40" i="24"/>
  <c r="H42" i="24"/>
  <c r="H44" i="24"/>
  <c r="J40" i="24"/>
  <c r="J42" i="24"/>
  <c r="J44" i="24"/>
  <c r="K40" i="24"/>
  <c r="K42" i="24"/>
  <c r="K44" i="24"/>
  <c r="L44" i="24"/>
  <c r="E40" i="24"/>
  <c r="E42" i="24"/>
  <c r="E44" i="24"/>
  <c r="J79" i="24" l="1"/>
  <c r="K14" i="24"/>
  <c r="J14" i="24"/>
  <c r="H14" i="24"/>
  <c r="F14" i="24"/>
  <c r="D14" i="24"/>
  <c r="H39" i="24"/>
  <c r="F39" i="24"/>
  <c r="D39" i="24"/>
  <c r="J39" i="24"/>
  <c r="K39" i="24"/>
  <c r="I78" i="24"/>
  <c r="I79" i="24"/>
  <c r="H45" i="24"/>
  <c r="F45" i="24"/>
  <c r="D45" i="24"/>
  <c r="J45" i="24"/>
  <c r="K45" i="24"/>
  <c r="K77" i="24"/>
  <c r="K6" i="24"/>
  <c r="J6" i="24"/>
  <c r="H6" i="24"/>
  <c r="F6" i="24"/>
  <c r="D6" i="24"/>
  <c r="I39" i="24"/>
  <c r="G39" i="24"/>
  <c r="L39" i="24"/>
  <c r="M39" i="24"/>
  <c r="E39" i="24"/>
  <c r="I14" i="24"/>
  <c r="L14" i="24"/>
  <c r="G14" i="24"/>
  <c r="E14" i="24"/>
  <c r="M14" i="24"/>
  <c r="I45" i="24"/>
  <c r="G45" i="24"/>
  <c r="M45" i="24"/>
  <c r="E45" i="24"/>
  <c r="L45" i="24"/>
  <c r="I6" i="24"/>
  <c r="L6" i="24"/>
  <c r="M6" i="24"/>
  <c r="G6" i="24"/>
  <c r="E6" i="24"/>
  <c r="K79" i="24" l="1"/>
  <c r="K78" i="24"/>
  <c r="I82" i="24"/>
  <c r="J78" i="24"/>
  <c r="I83" i="24" s="1"/>
  <c r="I81" i="24" l="1"/>
</calcChain>
</file>

<file path=xl/sharedStrings.xml><?xml version="1.0" encoding="utf-8"?>
<sst xmlns="http://schemas.openxmlformats.org/spreadsheetml/2006/main" count="1723" uniqueCount="521">
  <si>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</si>
  <si>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</si>
  <si>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</si>
  <si>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</si>
  <si>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</si>
  <si>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</si>
  <si>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</si>
  <si>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</si>
  <si>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</si>
  <si>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</si>
  <si>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</si>
  <si>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</si>
  <si>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</si>
  <si>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Freudenstadt (08237)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</si>
  <si>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</si>
  <si>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</si>
  <si>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</si>
  <si>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</si>
  <si>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</si>
  <si>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</si>
  <si>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</si>
  <si>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</si>
  <si>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</si>
  <si>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</si>
  <si>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</si>
  <si>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</si>
  <si>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</si>
  <si>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</si>
  <si>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</si>
  <si>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</si>
  <si>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</si>
  <si>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</si>
  <si>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</si>
  <si>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</si>
  <si>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</si>
  <si>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</si>
  <si>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</si>
  <si>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</si>
  <si>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</si>
  <si>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</si>
  <si>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</si>
  <si>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</si>
  <si>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</si>
  <si>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</si>
  <si>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</si>
  <si>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</si>
  <si>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</si>
  <si>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</si>
  <si>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</si>
  <si>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</si>
  <si>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</si>
  <si>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</si>
  <si>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</si>
  <si>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</si>
  <si>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</si>
  <si>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</si>
  <si>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</si>
  <si>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</si>
  <si>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</si>
  <si>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</si>
  <si>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</si>
  <si>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</si>
  <si>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</si>
  <si>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</si>
  <si>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</si>
  <si>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</si>
  <si>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</si>
  <si>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</si>
  <si>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</si>
  <si>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</si>
  <si>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</si>
  <si>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</si>
  <si>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</si>
  <si>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</si>
  <si>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</si>
  <si>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</si>
  <si>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</si>
  <si>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</si>
  <si>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</si>
  <si>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</si>
  <si>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</si>
  <si>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</si>
  <si>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</si>
  <si>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</si>
  <si>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</si>
  <si>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</si>
  <si>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</si>
  <si>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</si>
  <si>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</si>
  <si>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</si>
  <si>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</si>
  <si>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</si>
  <si>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Freudenstadt (08237);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</si>
  <si>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</si>
  <si>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</si>
  <si>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</si>
  <si>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</si>
  <si>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</si>
  <si>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</si>
  <si>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</si>
  <si>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</si>
  <si>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</si>
  <si>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</si>
  <si>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</si>
  <si>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</si>
  <si>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</si>
  <si>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</si>
  <si>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</si>
  <si>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</si>
  <si>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</si>
  <si>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</si>
  <si>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</si>
  <si>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</si>
  <si>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</si>
  <si>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</si>
  <si>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</si>
  <si>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</si>
  <si>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</si>
  <si>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</si>
  <si>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</si>
  <si>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</si>
  <si>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</si>
  <si>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</si>
  <si>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</si>
  <si>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</si>
  <si>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</si>
  <si>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</si>
  <si>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</si>
  <si>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</si>
  <si>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</si>
  <si>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</si>
  <si>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</si>
  <si>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</si>
  <si>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</si>
  <si>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</si>
  <si>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</si>
  <si>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</si>
  <si>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</si>
  <si>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</si>
  <si>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</si>
  <si>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</si>
  <si>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</si>
  <si>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</si>
  <si>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</si>
  <si>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</si>
  <si>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</si>
  <si>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</si>
  <si>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</si>
  <si>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</si>
  <si>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</si>
  <si>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</si>
  <si>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</si>
  <si>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</si>
  <si>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</si>
  <si>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</si>
  <si>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</si>
  <si>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</si>
  <si>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</si>
  <si>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</si>
  <si>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</si>
  <si>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</si>
  <si>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</si>
  <si>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</si>
  <si>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</si>
  <si>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</si>
  <si>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</si>
  <si>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</si>
  <si>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</si>
  <si>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</si>
  <si>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</si>
  <si>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</si>
  <si>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</si>
  <si>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</si>
  <si>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</si>
  <si>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</si>
  <si>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</si>
  <si>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</si>
  <si>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</si>
  <si>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</si>
  <si>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</si>
  <si>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</si>
  <si>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</si>
  <si>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</si>
  <si>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Freudenstadt (08237)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</si>
  <si>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</si>
  <si>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</si>
  <si>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</si>
  <si>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</si>
  <si>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</si>
  <si>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</si>
  <si>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</si>
  <si>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</si>
  <si>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</si>
  <si>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</si>
  <si>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</si>
  <si>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</si>
  <si>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</si>
  <si>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</si>
  <si>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</si>
  <si>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</si>
  <si>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</si>
  <si>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</si>
  <si>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</si>
  <si>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</si>
  <si>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</si>
  <si>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</si>
  <si>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</si>
  <si>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</si>
  <si>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</si>
  <si>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</si>
  <si>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</si>
  <si>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</si>
  <si>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</si>
  <si>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</si>
  <si>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</si>
  <si>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</si>
  <si>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</si>
  <si>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</si>
  <si>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</si>
  <si>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</si>
  <si>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</si>
  <si>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</si>
  <si>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</si>
  <si>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</si>
  <si>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</si>
  <si>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</si>
  <si>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</si>
  <si>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</si>
  <si>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</si>
  <si>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</si>
  <si>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</si>
  <si>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</si>
  <si>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</si>
  <si>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</si>
  <si>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</si>
  <si>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</si>
  <si>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</si>
  <si>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</si>
  <si>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</si>
  <si>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</si>
  <si>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</si>
  <si>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</si>
  <si>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</si>
  <si>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</si>
  <si>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</si>
  <si>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</si>
  <si>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</si>
  <si>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</si>
  <si>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</si>
  <si>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</si>
  <si>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</si>
  <si>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</si>
  <si>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</si>
  <si>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</si>
  <si>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</si>
  <si>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</si>
  <si>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</si>
  <si>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</si>
  <si>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</si>
  <si>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</si>
  <si>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</si>
  <si>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</si>
  <si>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</si>
  <si>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</si>
  <si>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</si>
  <si>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</si>
  <si>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</si>
  <si>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</si>
  <si>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</si>
  <si>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</si>
  <si>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</si>
  <si>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</si>
  <si>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</si>
  <si>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</si>
  <si>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</si>
  <si>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</si>
  <si>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</si>
  <si>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</si>
  <si>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</si>
  <si>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</si>
  <si>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</si>
  <si>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</si>
  <si>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</si>
  <si>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</si>
  <si>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</si>
  <si>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</si>
  <si>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</si>
  <si>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</si>
  <si>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</si>
  <si>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</si>
  <si>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</si>
  <si>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</si>
  <si>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</si>
  <si>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</si>
  <si>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</si>
  <si>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</si>
  <si>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</si>
  <si>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</si>
  <si>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</si>
  <si>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</si>
  <si>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</si>
  <si>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</si>
  <si>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</si>
  <si>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</si>
  <si>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</si>
  <si>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</si>
  <si>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</si>
  <si>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</si>
  <si>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</si>
  <si>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</si>
  <si>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</si>
  <si>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</si>
  <si>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</si>
  <si>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</si>
  <si>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</si>
  <si>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</si>
  <si>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</si>
  <si>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</si>
  <si>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</si>
  <si>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</si>
  <si>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</si>
  <si>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</si>
  <si>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</si>
  <si>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</si>
  <si>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</si>
  <si>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</si>
  <si>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</si>
  <si>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</si>
  <si>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</si>
  <si>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</si>
  <si>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</si>
  <si>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</si>
  <si>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</si>
  <si>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</si>
  <si>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</si>
  <si>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</si>
  <si>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</si>
  <si>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</si>
  <si>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</si>
  <si>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</si>
  <si>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</si>
  <si>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</si>
  <si>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</si>
  <si>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</si>
  <si>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</si>
  <si>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</si>
  <si>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</si>
  <si>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</si>
  <si>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</si>
  <si>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</si>
  <si>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</si>
  <si>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</si>
  <si>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</si>
  <si>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</si>
  <si>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</si>
  <si>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</si>
  <si>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</si>
  <si>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</si>
  <si>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</si>
  <si>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</si>
  <si>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</si>
  <si>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</si>
  <si>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</si>
  <si>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</si>
  <si>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</si>
  <si>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</si>
  <si>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</si>
  <si>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</si>
  <si>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</si>
  <si>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</si>
  <si>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</si>
  <si>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</si>
  <si>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</si>
  <si>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Freudenstadt (08237);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</si>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</sst>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{45CE1A41-C869-4E45-A1B9-71A35CDD23FD}</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A1F7-47EB-9CE9-ADB62A7183A7}"/>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{F94406C6-1FB4-4C00-A965-25C6A4E0EBF9}</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A1F7-47EB-9CE9-ADB62A7183A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{4FBA2D96-2970-4A37-A7B1-623E1D54C818}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1F7-47EB-9CE9-ADB62A7183A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{D3A98D5D-22C7-4FFB-81C7-8F1F7BA8FAD8}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1F7-47EB-9CE9-ADB62A7183A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1.2569832402234637</c:v>
                </c:pt>
                <c:pt idx="1">
                  <c:v>0.77822269034374059</c:v>
                </c:pt>
                <c:pt idx="2">
                  <c:v>1.1186464311118853</c:v>
                </c:pt>
                <c:pt idx="3">
                  <c:v>1.0875687030768</c:v>
                </c:pt>
              </c:numCache>
            </c:numRef>
          </c:val>
          <c:extLst>
            <c:ext xmlns:c16="http://schemas.microsoft.com/office/drawing/2014/chart" uri="{C3380CC4-5D6E-409C-BE32-E72D297353CC}">
              <c16:uniqueId val="{00000004-A1F7-47EB-9CE9-ADB62A7183A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{7CB8C3F0-3D1E-4949-ACB5-4F7C81C24150}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1F7-47EB-9CE9-ADB62A7183A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{648A2336-00EB-48B1-B011-2FAC5337E3D6}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1F7-47EB-9CE9-ADB62A7183A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{183DD807-2643-4500-8288-982EA317A1BB}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1F7-47EB-9CE9-ADB62A7183A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{B9328D6C-D363-42B6-A4F6-A54BC02F5ED1}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1F7-47EB-9CE9-ADB62A7183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1F7-47EB-9CE9-ADB62A7183A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1F7-47EB-9CE9-ADB62A7183A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{5DBDEDF2-BFD0-461F-85CB-B5B0288B243A}</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3A00-4E8D-9A8B-17C5C533487E}"/>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{04A0F101-6351-4FFF-ACC8-99DD72BFB167}</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3A00-4E8D-9A8B-17C5C533487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{B3650398-3682-4DA7-83B8-8B50F76D89FF}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A00-4E8D-9A8B-17C5C533487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{FDCD8DAB-4541-407A-B6D2-6D6D28CF8D6C}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A00-4E8D-9A8B-17C5C53348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-1.3631112822487486</c:v>
                </c:pt>
                <c:pt idx="1">
                  <c:v>-2.6975865719528453</c:v>
                </c:pt>
                <c:pt idx="2">
                  <c:v>-2.7637010795899166</c:v>
                </c:pt>
                <c:pt idx="3">
                  <c:v>-2.8655893304673015</c:v>
                </c:pt>
              </c:numCache>
            </c:numRef>
          </c:val>
          <c:extLst>
            <c:ext xmlns:c16="http://schemas.microsoft.com/office/drawing/2014/chart" uri="{C3380CC4-5D6E-409C-BE32-E72D297353CC}">
              <c16:uniqueId val="{00000004-3A00-4E8D-9A8B-17C5C533487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{03CAB34D-B1C9-40D4-90BD-177A607F33A1}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A00-4E8D-9A8B-17C5C533487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{2304E3A4-8A5A-4D95-B078-821586F212EF}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A00-4E8D-9A8B-17C5C533487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{8C43D36E-B1A9-4FC0-ACB5-EFAE2510BC6A}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A00-4E8D-9A8B-17C5C533487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{2233375D-024F-4376-9D77-3321CBE61C8D}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A00-4E8D-9A8B-17C5C53348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A00-4E8D-9A8B-17C5C533487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A00-4E8D-9A8B-17C5C533487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{F0BEA585-3FC2-442B-91CA-8E01C1184CE4}</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69C5-4EF1-9E9F-20A2D985A146}"/>
                </c:ext>
              </c:extLst>
            </c:dLbl>
            <c:dLbl>
              <c:idx val="1"/>
              <c:tx>
                <c:strRef>
                  <c:f>Daten_Diagramme!$D$15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{FC2C625B-DB46-4600-AFE7-59DDDD93D430}</c15:txfldGUID>
                      <c15:f>Daten_Diagramme!$D$15</c15:f>
                      <c15:dlblFieldTableCache>
                        <c:ptCount val="1"/>
                        <c:pt idx="0">
                          <c:v>6.9</c:v>
                        </c:pt>
                      </c15:dlblFieldTableCache>
                    </c15:dlblFTEntry>
                  </c15:dlblFieldTable>
                  <c15:showDataLabelsRange val="0"/>
                </c:ext>
                <c:ext xmlns:c16="http://schemas.microsoft.com/office/drawing/2014/chart" uri="{C3380CC4-5D6E-409C-BE32-E72D297353CC}">
                  <c16:uniqueId val="{00000001-69C5-4EF1-9E9F-20A2D985A146}"/>
                </c:ext>
              </c:extLst>
            </c:dLbl>
            <c:dLbl>
              <c:idx val="2"/>
              <c:tx>
                <c:strRef>
                  <c:f>Daten_Diagramme!$D$16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{00BAA041-9241-4A64-9C4B-3171A2864624}</c15:txfldGUID>
                      <c15:f>Daten_Diagramme!$D$16</c15:f>
                      <c15:dlblFieldTableCache>
                        <c:ptCount val="1"/>
                        <c:pt idx="0">
                          <c:v>5.2</c:v>
                        </c:pt>
                      </c15:dlblFieldTableCache>
                    </c15:dlblFTEntry>
                  </c15:dlblFieldTable>
                  <c15:showDataLabelsRange val="0"/>
                </c:ext>
                <c:ext xmlns:c16="http://schemas.microsoft.com/office/drawing/2014/chart" uri="{C3380CC4-5D6E-409C-BE32-E72D297353CC}">
                  <c16:uniqueId val="{00000002-69C5-4EF1-9E9F-20A2D985A146}"/>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{D7391712-8AA6-475B-B3B2-C5CF47404FA7}</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69C5-4EF1-9E9F-20A2D985A146}"/>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{B6C5F18D-8057-4C26-AB13-51742FD92F6D}</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69C5-4EF1-9E9F-20A2D985A146}"/>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{F91A7330-B1FF-4C24-AA1F-8EC23C559703}</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69C5-4EF1-9E9F-20A2D985A146}"/>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{01CF7E41-AF03-4658-8306-2B69CA15B0A8}</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69C5-4EF1-9E9F-20A2D985A146}"/>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{6F7871BC-3AAD-43D9-BC52-BD1DCD6991C7}</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69C5-4EF1-9E9F-20A2D985A146}"/>
                </c:ext>
              </c:extLst>
            </c:dLbl>
            <c:dLbl>
              <c:idx val="8"/>
              <c:tx>
                <c:strRef>
                  <c:f>Daten_Diagramme!$D$22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{864F38C5-0E37-48EE-AA08-518617A8BF4F}</c15:txfldGUID>
                      <c15:f>Daten_Diagramme!$D$22</c15:f>
                      <c15:dlblFieldTableCache>
                        <c:ptCount val="1"/>
                        <c:pt idx="0">
                          <c:v>4.7</c:v>
                        </c:pt>
                      </c15:dlblFieldTableCache>
                    </c15:dlblFTEntry>
                  </c15:dlblFieldTable>
                  <c15:showDataLabelsRange val="0"/>
                </c:ext>
                <c:ext xmlns:c16="http://schemas.microsoft.com/office/drawing/2014/chart" uri="{C3380CC4-5D6E-409C-BE32-E72D297353CC}">
                  <c16:uniqueId val="{00000008-69C5-4EF1-9E9F-20A2D985A146}"/>
                </c:ext>
              </c:extLst>
            </c:dLbl>
            <c:dLbl>
              <c:idx val="9"/>
              <c:tx>
                <c:strRef>
                  <c:f>Daten_Diagramme!$D$23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{589A4199-E1EF-42B1-93C2-2C8C716077EE}</c15:txfldGUID>
                      <c15:f>Daten_Diagramme!$D$23</c15:f>
                      <c15:dlblFieldTableCache>
                        <c:ptCount val="1"/>
                        <c:pt idx="0">
                          <c:v>5.7</c:v>
                        </c:pt>
                      </c15:dlblFieldTableCache>
                    </c15:dlblFTEntry>
                  </c15:dlblFieldTable>
                  <c15:showDataLabelsRange val="0"/>
                </c:ext>
                <c:ext xmlns:c16="http://schemas.microsoft.com/office/drawing/2014/chart" uri="{C3380CC4-5D6E-409C-BE32-E72D297353CC}">
                  <c16:uniqueId val="{00000009-69C5-4EF1-9E9F-20A2D985A146}"/>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{B6AF0466-91A9-4F58-94C3-6D992EAB77DD}</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69C5-4EF1-9E9F-20A2D985A146}"/>
                </c:ext>
              </c:extLst>
            </c:dLbl>
            <c:dLbl>
              <c:idx val="11"/>
              <c:tx>
                <c:strRef>
                  <c:f>Daten_Diagramme!$D$25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{D712B762-6B0B-4C95-9C8E-6C2E0767DEB3}</c15:txfldGUID>
                      <c15:f>Daten_Diagramme!$D$25</c15:f>
                      <c15:dlblFieldTableCache>
                        <c:ptCount val="1"/>
                        <c:pt idx="0">
                          <c:v>-0.4</c:v>
                        </c:pt>
                      </c15:dlblFieldTableCache>
                    </c15:dlblFTEntry>
                  </c15:dlblFieldTable>
                  <c15:showDataLabelsRange val="0"/>
                </c:ext>
                <c:ext xmlns:c16="http://schemas.microsoft.com/office/drawing/2014/chart" uri="{C3380CC4-5D6E-409C-BE32-E72D297353CC}">
                  <c16:uniqueId val="{0000000B-69C5-4EF1-9E9F-20A2D985A146}"/>
                </c:ext>
              </c:extLst>
            </c:dLbl>
            <c:dLbl>
              <c:idx val="12"/>
              <c:tx>
                <c:strRef>
                  <c:f>Daten_Diagramme!$D$26</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{AB16A9B3-9AF6-4FA0-B864-A4B7875FC05C}</c15:txfldGUID>
                      <c15:f>Daten_Diagramme!$D$26</c15:f>
                      <c15:dlblFieldTableCache>
                        <c:ptCount val="1"/>
                        <c:pt idx="0">
                          <c:v>12.3</c:v>
                        </c:pt>
                      </c15:dlblFieldTableCache>
                    </c15:dlblFTEntry>
                  </c15:dlblFieldTable>
                  <c15:showDataLabelsRange val="0"/>
                </c:ext>
                <c:ext xmlns:c16="http://schemas.microsoft.com/office/drawing/2014/chart" uri="{C3380CC4-5D6E-409C-BE32-E72D297353CC}">
                  <c16:uniqueId val="{0000000C-69C5-4EF1-9E9F-20A2D985A146}"/>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{399B026D-5F66-4DD3-B129-8E02A86A511C}</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69C5-4EF1-9E9F-20A2D985A146}"/>
                </c:ext>
              </c:extLst>
            </c:dLbl>
            <c:dLbl>
              <c:idx val="14"/>
              <c:tx>
                <c:strRef>
                  <c:f>Daten_Diagramme!$D$28</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{E01721EF-8481-4261-B771-33B0ED4D51DA}</c15:txfldGUID>
                      <c15:f>Daten_Diagramme!$D$28</c15:f>
                      <c15:dlblFieldTableCache>
                        <c:ptCount val="1"/>
                        <c:pt idx="0">
                          <c:v>10.8</c:v>
                        </c:pt>
                      </c15:dlblFieldTableCache>
                    </c15:dlblFTEntry>
                  </c15:dlblFieldTable>
                  <c15:showDataLabelsRange val="0"/>
                </c:ext>
                <c:ext xmlns:c16="http://schemas.microsoft.com/office/drawing/2014/chart" uri="{C3380CC4-5D6E-409C-BE32-E72D297353CC}">
                  <c16:uniqueId val="{0000000E-69C5-4EF1-9E9F-20A2D985A146}"/>
                </c:ext>
              </c:extLst>
            </c:dLbl>
            <c:dLbl>
              <c:idx val="15"/>
              <c:tx>
                <c:strRef>
                  <c:f>Daten_Diagramme!$D$29</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{90ABB332-575E-4D5D-885E-05D195939B5E}</c15:txfldGUID>
                      <c15:f>Daten_Diagramme!$D$29</c15:f>
                      <c15:dlblFieldTableCache>
                        <c:ptCount val="1"/>
                        <c:pt idx="0">
                          <c:v>-16.2</c:v>
                        </c:pt>
                      </c15:dlblFieldTableCache>
                    </c15:dlblFTEntry>
                  </c15:dlblFieldTable>
                  <c15:showDataLabelsRange val="0"/>
                </c:ext>
                <c:ext xmlns:c16="http://schemas.microsoft.com/office/drawing/2014/chart" uri="{C3380CC4-5D6E-409C-BE32-E72D297353CC}">
                  <c16:uniqueId val="{0000000F-69C5-4EF1-9E9F-20A2D985A146}"/>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{A07955E2-ACB8-4BC2-9F59-A3B60E7C37EF}</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69C5-4EF1-9E9F-20A2D985A146}"/>
                </c:ext>
              </c:extLst>
            </c:dLbl>
            <c:dLbl>
              <c:idx val="17"/>
              <c:tx>
                <c:strRef>
                  <c:f>Daten_Diagramme!$D$31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{C7FC081E-0F1C-4B42-BA4B-55FC57302D03}</c15:txfldGUID>
                      <c15:f>Daten_Diagramme!$D$31</c15:f>
                      <c15:dlblFieldTableCache>
                        <c:ptCount val="1"/>
                        <c:pt idx="0">
                          <c:v>3.2</c:v>
                        </c:pt>
                      </c15:dlblFieldTableCache>
                    </c15:dlblFTEntry>
                  </c15:dlblFieldTable>
                  <c15:showDataLabelsRange val="0"/>
                </c:ext>
                <c:ext xmlns:c16="http://schemas.microsoft.com/office/drawing/2014/chart" uri="{C3380CC4-5D6E-409C-BE32-E72D297353CC}">
                  <c16:uniqueId val="{00000011-69C5-4EF1-9E9F-20A2D985A146}"/>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{3D864606-95BF-4E49-AE20-45A1FF5BDE95}</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69C5-4EF1-9E9F-20A2D985A146}"/>
                </c:ext>
              </c:extLst>
            </c:dLbl>
            <c:dLbl>
              <c:idx val="19"/>
              <c:tx>
                <c:strRef>
                  <c:f>Daten_Diagramme!$D$33</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{A9054CD2-5BB9-4D0C-8523-7C9AA1B12981}</c15:txfldGUID>
                      <c15:f>Daten_Diagramme!$D$33</c15:f>
                      <c15:dlblFieldTableCache>
                        <c:ptCount val="1"/>
                        <c:pt idx="0">
                          <c:v>7.3</c:v>
                        </c:pt>
                      </c15:dlblFieldTableCache>
                    </c15:dlblFTEntry>
                  </c15:dlblFieldTable>
                  <c15:showDataLabelsRange val="0"/>
                </c:ext>
                <c:ext xmlns:c16="http://schemas.microsoft.com/office/drawing/2014/chart" uri="{C3380CC4-5D6E-409C-BE32-E72D297353CC}">
                  <c16:uniqueId val="{00000013-69C5-4EF1-9E9F-20A2D985A146}"/>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{127E8D97-2190-4C0F-9D0B-C2681CBD711C}</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69C5-4EF1-9E9F-20A2D985A14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{9D5E16B2-294B-4EAE-B827-79C2930545D4}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9C5-4EF1-9E9F-20A2D985A14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{2B11A891-30D4-4F2F-B52C-860CE2C33527}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9C5-4EF1-9E9F-20A2D985A146}"/>
                </c:ext>
              </c:extLst>
            </c:dLbl>
            <c:dLbl>
              <c:idx val="23"/>
              <c:tx>
                <c:strRef>
                  <c:f>Daten_Diagramme!$D$37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{A1315254-32D7-4295-A609-570C0CFEC66E}</c15:txfldGUID>
                      <c15:f>Daten_Diagramme!$D$37</c15:f>
                      <c15:dlblFieldTableCache>
                        <c:ptCount val="1"/>
                        <c:pt idx="0">
                          <c:v>6.9</c:v>
                        </c:pt>
                      </c15:dlblFieldTableCache>
                    </c15:dlblFTEntry>
                  </c15:dlblFieldTable>
                  <c15:showDataLabelsRange val="0"/>
                </c:ext>
                <c:ext xmlns:c16="http://schemas.microsoft.com/office/drawing/2014/chart" uri="{C3380CC4-5D6E-409C-BE32-E72D297353CC}">
                  <c16:uniqueId val="{00000017-69C5-4EF1-9E9F-20A2D985A146}"/>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{C76BB3C3-7D43-4512-81DA-437F662DD9BA}</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69C5-4EF1-9E9F-20A2D985A146}"/>
                </c:ext>
              </c:extLst>
            </c:dLbl>
            <c:dLbl>
              <c:idx val="25"/>
              <c:tx>
                <c:strRef>
                  <c:f>Daten_Diagramme!$D$39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{6994411A-E180-455D-8DE3-E2D2FB656EAD}</c15:txfldGUID>
                      <c15:f>Daten_Diagramme!$D$39</c15:f>
                      <c15:dlblFieldTableCache>
                        <c:ptCount val="1"/>
                        <c:pt idx="0">
                          <c:v>3.1</c:v>
                        </c:pt>
                      </c15:dlblFieldTableCache>
                    </c15:dlblFTEntry>
                  </c15:dlblFieldTable>
                  <c15:showDataLabelsRange val="0"/>
                </c:ext>
                <c:ext xmlns:c16="http://schemas.microsoft.com/office/drawing/2014/chart" uri="{C3380CC4-5D6E-409C-BE32-E72D297353CC}">
                  <c16:uniqueId val="{00000019-69C5-4EF1-9E9F-20A2D985A14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{35804F50-8838-488E-ACE8-98E24DAACFCE}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9C5-4EF1-9E9F-20A2D985A14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{C2E69138-3256-47BD-99ED-9ACE350C0035}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9C5-4EF1-9E9F-20A2D985A14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{E8639178-94B2-425C-B0C7-4B551BC93536}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9C5-4EF1-9E9F-20A2D985A14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{F6EF0066-E6EA-4991-A41A-546E3934E827}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9C5-4EF1-9E9F-20A2D985A14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{6E8B2036-67DB-49F6-9B32-84986BB7483B}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9C5-4EF1-9E9F-20A2D985A146}"/>
                </c:ext>
              </c:extLst>
            </c:dLbl>
            <c:dLbl>
              <c:idx val="31"/>
              <c:tx>
                <c:strRef>
                  <c:f>Daten_Diagramme!$D$45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{434DBDCC-4B3E-4389-B7CD-92454589581A}</c15:txfldGUID>
                      <c15:f>Daten_Diagramme!$D$45</c15:f>
                      <c15:dlblFieldTableCache>
                        <c:ptCount val="1"/>
                        <c:pt idx="0">
                          <c:v>3.1</c:v>
                        </c:pt>
                      </c15:dlblFieldTableCache>
                    </c15:dlblFTEntry>
                  </c15:dlblFieldTable>
                  <c15:showDataLabelsRange val="0"/>
                </c:ext>
                <c:ext xmlns:c16="http://schemas.microsoft.com/office/drawing/2014/chart" uri="{C3380CC4-5D6E-409C-BE32-E72D297353CC}">
                  <c16:uniqueId val="{0000001F-69C5-4EF1-9E9F-20A2D985A1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1.2569832402234637</c:v>
                </c:pt>
                <c:pt idx="1">
                  <c:v>6.8702290076335881</c:v>
                </c:pt>
                <c:pt idx="2">
                  <c:v>5.1851851851851851</c:v>
                </c:pt>
                <c:pt idx="3">
                  <c:v>-1.0066090493136757</c:v>
                </c:pt>
                <c:pt idx="4">
                  <c:v>-0.28024287716020552</c:v>
                </c:pt>
                <c:pt idx="5">
                  <c:v>-1.8905693950177935</c:v>
                </c:pt>
                <c:pt idx="6">
                  <c:v>1.5590200445434299</c:v>
                </c:pt>
                <c:pt idx="7">
                  <c:v>0.17164435290078955</c:v>
                </c:pt>
                <c:pt idx="8">
                  <c:v>4.6846518410499449</c:v>
                </c:pt>
                <c:pt idx="9">
                  <c:v>5.6614349775784749</c:v>
                </c:pt>
                <c:pt idx="10">
                  <c:v>-0.35087719298245612</c:v>
                </c:pt>
                <c:pt idx="11">
                  <c:v>-0.37735849056603776</c:v>
                </c:pt>
                <c:pt idx="12">
                  <c:v>12.274774774774775</c:v>
                </c:pt>
                <c:pt idx="13">
                  <c:v>0.39772727272727271</c:v>
                </c:pt>
                <c:pt idx="14">
                  <c:v>10.818713450292398</c:v>
                </c:pt>
                <c:pt idx="15">
                  <c:v>-16.216216216216218</c:v>
                </c:pt>
                <c:pt idx="16">
                  <c:v>2.1721958925750395</c:v>
                </c:pt>
                <c:pt idx="17">
                  <c:v>3.159041394335512</c:v>
                </c:pt>
                <c:pt idx="18">
                  <c:v>3.8015930485155685</c:v>
                </c:pt>
                <c:pt idx="19">
                  <c:v>7.3463783041537933</c:v>
                </c:pt>
                <c:pt idx="20">
                  <c:v>1.3888888888888888</c:v>
                </c:pt>
                <c:pt idx="21">
                  <c:v>0</c:v>
                </c:pt>
                <c:pt idx="23">
                  <c:v>6.8702290076335881</c:v>
                </c:pt>
                <c:pt idx="24">
                  <c:v>-0.74821646076213677</c:v>
                </c:pt>
                <c:pt idx="25">
                  <c:v>3.0821228825493905</c:v>
                </c:pt>
              </c:numCache>
            </c:numRef>
          </c:val>
          <c:extLst>
            <c:ext xmlns:c16="http://schemas.microsoft.com/office/drawing/2014/chart" uri="{C3380CC4-5D6E-409C-BE32-E72D297353CC}">
              <c16:uniqueId val="{00000020-69C5-4EF1-9E9F-20A2D985A14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{3CDD5A9D-4032-460F-913A-6921D0BE3BA3}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9C5-4EF1-9E9F-20A2D985A14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{845A2662-0BBC-4391-BD3A-2877B401FA49}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9C5-4EF1-9E9F-20A2D985A14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{AC862C1F-E876-4D48-B635-5A29E39E9D55}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9C5-4EF1-9E9F-20A2D985A14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{B33EF9ED-2A3E-42A3-90B6-326F4FB328C2}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9C5-4EF1-9E9F-20A2D985A14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{ACDD0FBB-0916-499B-88B7-6BB18B9BE5C1}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9C5-4EF1-9E9F-20A2D985A14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{7059E396-A679-4341-BB7C-39B389463DA8}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9C5-4EF1-9E9F-20A2D985A14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{662B8A45-BEF6-4A1F-9B0D-CB4BA07796E3}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9C5-4EF1-9E9F-20A2D985A14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{F5C73389-944E-4259-A8BC-7EFF2FB2FF14}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9C5-4EF1-9E9F-20A2D985A14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{556A0E96-1837-4F26-BAFA-51D1463D0019}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9C5-4EF1-9E9F-20A2D985A14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{9F30048F-E879-472B-83B8-075B4688E69A}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9C5-4EF1-9E9F-20A2D985A14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{939598BB-49BE-41BE-A846-2B871C2C211B}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9C5-4EF1-9E9F-20A2D985A14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{A74B4819-2559-44CD-BB6A-91B0E838ECEF}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9C5-4EF1-9E9F-20A2D985A14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{76BEF6B0-9BF2-44F2-BD0F-84B6D1C6C42F}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9C5-4EF1-9E9F-20A2D985A14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{3EE088B7-4C22-4A29-8D6A-0211827B4C94}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9C5-4EF1-9E9F-20A2D985A14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{E7A1A003-1E4D-4530-84C2-D540BE6CA770}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9C5-4EF1-9E9F-20A2D985A14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{9A2F1909-5462-4C46-A3DE-440EC4653280}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9C5-4EF1-9E9F-20A2D985A14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{4357D16B-FD35-4137-9DD8-E616E3C887E2}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9C5-4EF1-9E9F-20A2D985A14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{27E21136-F90A-4F8E-9B9F-0927329A592D}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9C5-4EF1-9E9F-20A2D985A14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{745C762C-F71F-45F5-BD33-630D69BE618B}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9C5-4EF1-9E9F-20A2D985A14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{2A2B524E-FF65-4BCA-BBB5-1F49F438C89E}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9C5-4EF1-9E9F-20A2D985A14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{20B8E384-7D61-4BE5-9D5C-440BA8AA8902}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9C5-4EF1-9E9F-20A2D985A14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{20605209-ABCD-4B53-938E-E047E4AFB580}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9C5-4EF1-9E9F-20A2D985A14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{8A4B3A1A-662C-4CF0-9389-07D40D94B594}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9C5-4EF1-9E9F-20A2D985A14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{061DF580-AF3D-43C0-BB3A-CD18E3F15975}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9C5-4EF1-9E9F-20A2D985A14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{D6286FE7-F239-4907-BB30-A9E8F992E3CA}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9C5-4EF1-9E9F-20A2D985A14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{E065B6EC-745E-4C91-9E3A-FF5A5E5BB3EC}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9C5-4EF1-9E9F-20A2D985A14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{F887D3CE-88A9-454A-B4F3-6CBA257714CB}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9C5-4EF1-9E9F-20A2D985A14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{B33CE8D8-CD3E-41D6-A50C-0F5D0C921E08}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9C5-4EF1-9E9F-20A2D985A14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{F4ECCF1F-7EC9-4C6D-A909-0F2264190741}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9C5-4EF1-9E9F-20A2D985A14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{D3006366-4D79-4949-A560-6E71C7E99AA9}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9C5-4EF1-9E9F-20A2D985A14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{078AB0B7-A231-40EC-9BEE-68C1F9EA8470}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9C5-4EF1-9E9F-20A2D985A14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{8C4656E1-2C63-49C2-A316-8A67B1DFAD9A}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9C5-4EF1-9E9F-20A2D985A1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9C5-4EF1-9E9F-20A2D985A14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9C5-4EF1-9E9F-20A2D985A14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{BD11A7BB-725B-475C-ADDF-FED08C42105C}</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53B3-41C3-BA2B-1DFF948EBA80}"/>
                </c:ext>
              </c:extLst>
            </c:dLbl>
            <c:dLbl>
              <c:idx val="1"/>
              <c:tx>
                <c:strRef>
                  <c:f>Daten_Diagramme!$E$15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{CBC328E1-3BAF-4B6F-B8B0-BE0A474EA376}</c15:txfldGUID>
                      <c15:f>Daten_Diagramme!$E$15</c15:f>
                      <c15:dlblFieldTableCache>
                        <c:ptCount val="1"/>
                        <c:pt idx="0">
                          <c:v>5.7</c:v>
                        </c:pt>
                      </c15:dlblFieldTableCache>
                    </c15:dlblFTEntry>
                  </c15:dlblFieldTable>
                  <c15:showDataLabelsRange val="0"/>
                </c:ext>
                <c:ext xmlns:c16="http://schemas.microsoft.com/office/drawing/2014/chart" uri="{C3380CC4-5D6E-409C-BE32-E72D297353CC}">
                  <c16:uniqueId val="{00000001-53B3-41C3-BA2B-1DFF948EBA80}"/>
                </c:ext>
              </c:extLst>
            </c:dLbl>
            <c:dLbl>
              <c:idx val="2"/>
              <c:tx>
                <c:strRef>
                  <c:f>Daten_Diagramme!$E$16</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{B5E1877A-4546-487D-9A56-B49BE5E50168}</c15:txfldGUID>
                      <c15:f>Daten_Diagramme!$E$16</c15:f>
                      <c15:dlblFieldTableCache>
                        <c:ptCount val="1"/>
                        <c:pt idx="0">
                          <c:v>15.7</c:v>
                        </c:pt>
                      </c15:dlblFieldTableCache>
                    </c15:dlblFTEntry>
                  </c15:dlblFieldTable>
                  <c15:showDataLabelsRange val="0"/>
                </c:ext>
                <c:ext xmlns:c16="http://schemas.microsoft.com/office/drawing/2014/chart" uri="{C3380CC4-5D6E-409C-BE32-E72D297353CC}">
                  <c16:uniqueId val="{00000002-53B3-41C3-BA2B-1DFF948EBA80}"/>
                </c:ext>
              </c:extLst>
            </c:dLbl>
            <c:dLbl>
              <c:idx val="3"/>
              <c:tx>
                <c:strRef>
                  <c:f>Daten_Diagramme!$E$17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{F1AACA9D-1DF7-4BD9-BD56-81FC3FD8D9F0}</c15:txfldGUID>
                      <c15:f>Daten_Diagramme!$E$17</c15:f>
                      <c15:dlblFieldTableCache>
                        <c:ptCount val="1"/>
                        <c:pt idx="0">
                          <c:v>-0.5</c:v>
                        </c:pt>
                      </c15:dlblFieldTableCache>
                    </c15:dlblFTEntry>
                  </c15:dlblFieldTable>
                  <c15:showDataLabelsRange val="0"/>
                </c:ext>
                <c:ext xmlns:c16="http://schemas.microsoft.com/office/drawing/2014/chart" uri="{C3380CC4-5D6E-409C-BE32-E72D297353CC}">
                  <c16:uniqueId val="{00000003-53B3-41C3-BA2B-1DFF948EBA80}"/>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{E5E6F4DB-C8CE-42EF-963A-FA926B3FC824}</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53B3-41C3-BA2B-1DFF948EBA80}"/>
                </c:ext>
              </c:extLst>
            </c:dLbl>
            <c:dLbl>
              <c:idx val="5"/>
              <c:tx>
                <c:strRef>
                  <c:f>Daten_Diagramme!$E$19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{F50635E3-91A9-4C85-9E94-842682CF463F}</c15:txfldGUID>
                      <c15:f>Daten_Diagramme!$E$19</c15:f>
                      <c15:dlblFieldTableCache>
                        <c:ptCount val="1"/>
                        <c:pt idx="0">
                          <c:v>-4.2</c:v>
                        </c:pt>
                      </c15:dlblFieldTableCache>
                    </c15:dlblFTEntry>
                  </c15:dlblFieldTable>
                  <c15:showDataLabelsRange val="0"/>
                </c:ext>
                <c:ext xmlns:c16="http://schemas.microsoft.com/office/drawing/2014/chart" uri="{C3380CC4-5D6E-409C-BE32-E72D297353CC}">
                  <c16:uniqueId val="{00000005-53B3-41C3-BA2B-1DFF948EBA80}"/>
                </c:ext>
              </c:extLst>
            </c:dLbl>
            <c:dLbl>
              <c:idx val="6"/>
              <c:tx>
                <c:strRef>
                  <c:f>Daten_Diagramme!$E$20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{BE41F32F-60A9-4AEB-A7A6-19E6043D26E0}</c15:txfldGUID>
                      <c15:f>Daten_Diagramme!$E$20</c15:f>
                      <c15:dlblFieldTableCache>
                        <c:ptCount val="1"/>
                        <c:pt idx="0">
                          <c:v>-0.6</c:v>
                        </c:pt>
                      </c15:dlblFieldTableCache>
                    </c15:dlblFTEntry>
                  </c15:dlblFieldTable>
                  <c15:showDataLabelsRange val="0"/>
                </c:ext>
                <c:ext xmlns:c16="http://schemas.microsoft.com/office/drawing/2014/chart" uri="{C3380CC4-5D6E-409C-BE32-E72D297353CC}">
                  <c16:uniqueId val="{00000006-53B3-41C3-BA2B-1DFF948EBA80}"/>
                </c:ext>
              </c:extLst>
            </c:dLbl>
            <c:dLbl>
              <c:idx val="7"/>
              <c:tx>
                <c:strRef>
                  <c:f>Daten_Diagramme!$E$21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{64AA73C6-B3E3-4800-815A-95BFCC5A6EFC}</c15:txfldGUID>
                      <c15:f>Daten_Diagramme!$E$21</c15:f>
                      <c15:dlblFieldTableCache>
                        <c:ptCount val="1"/>
                        <c:pt idx="0">
                          <c:v>-0.9</c:v>
                        </c:pt>
                      </c15:dlblFieldTableCache>
                    </c15:dlblFTEntry>
                  </c15:dlblFieldTable>
                  <c15:showDataLabelsRange val="0"/>
                </c:ext>
                <c:ext xmlns:c16="http://schemas.microsoft.com/office/drawing/2014/chart" uri="{C3380CC4-5D6E-409C-BE32-E72D297353CC}">
                  <c16:uniqueId val="{00000007-53B3-41C3-BA2B-1DFF948EBA80}"/>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{2FD19D4B-122F-4A1E-9EB3-FE6CBF445BA0}</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53B3-41C3-BA2B-1DFF948EBA80}"/>
                </c:ext>
              </c:extLst>
            </c:dLbl>
            <c:dLbl>
              <c:idx val="9"/>
              <c:tx>
                <c:strRef>
                  <c:f>Daten_Diagramme!$E$23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{7F4660B5-C7F0-4575-9238-091E9E7E623A}</c15:txfldGUID>
                      <c15:f>Daten_Diagramme!$E$23</c15:f>
                      <c15:dlblFieldTableCache>
                        <c:ptCount val="1"/>
                        <c:pt idx="0">
                          <c:v>4.3</c:v>
                        </c:pt>
                      </c15:dlblFieldTableCache>
                    </c15:dlblFTEntry>
                  </c15:dlblFieldTable>
                  <c15:showDataLabelsRange val="0"/>
                </c:ext>
                <c:ext xmlns:c16="http://schemas.microsoft.com/office/drawing/2014/chart" uri="{C3380CC4-5D6E-409C-BE32-E72D297353CC}">
                  <c16:uniqueId val="{00000009-53B3-41C3-BA2B-1DFF948EBA80}"/>
                </c:ext>
              </c:extLst>
            </c:dLbl>
            <c:dLbl>
              <c:idx val="10"/>
              <c:tx>
                <c:strRef>
                  <c:f>Daten_Diagramme!$E$24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{CA485CBA-5549-42EE-8E9C-D6E1222BD4EE}</c15:txfldGUID>
                      <c15:f>Daten_Diagramme!$E$24</c15:f>
                      <c15:dlblFieldTableCache>
                        <c:ptCount val="1"/>
                        <c:pt idx="0">
                          <c:v>-9.3</c:v>
                        </c:pt>
                      </c15:dlblFieldTableCache>
                    </c15:dlblFTEntry>
                  </c15:dlblFieldTable>
                  <c15:showDataLabelsRange val="0"/>
                </c:ext>
                <c:ext xmlns:c16="http://schemas.microsoft.com/office/drawing/2014/chart" uri="{C3380CC4-5D6E-409C-BE32-E72D297353CC}">
                  <c16:uniqueId val="{0000000A-53B3-41C3-BA2B-1DFF948EBA80}"/>
                </c:ext>
              </c:extLst>
            </c:dLbl>
            <c:dLbl>
              <c:idx val="11"/>
              <c:tx>
                <c:strRef>
                  <c:f>Daten_Diagramme!$E$25</c:f>
                  <c:strCache>
                    <c:ptCount val="1"/>
                    <c:pt idx="0">
                      <c:v>-43.3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{33AA628A-FC17-417F-AD2B-8EB165B62630}</c15:txfldGUID>
                      <c15:f>Daten_Diagramme!$E$25</c15:f>
                      <c15:dlblFieldTableCache>
                        <c:ptCount val="1"/>
                        <c:pt idx="0">
                          <c:v>-43.3</c:v>
                        </c:pt>
                      </c15:dlblFieldTableCache>
                    </c15:dlblFTEntry>
                  </c15:dlblFieldTable>
                  <c15:showDataLabelsRange val="0"/>
                </c:ext>
                <c:ext xmlns:c16="http://schemas.microsoft.com/office/drawing/2014/chart" uri="{C3380CC4-5D6E-409C-BE32-E72D297353CC}">
                  <c16:uniqueId val="{0000000B-53B3-41C3-BA2B-1DFF948EBA80}"/>
                </c:ext>
              </c:extLst>
            </c:dLbl>
            <c:dLbl>
              <c:idx val="12"/>
              <c:tx>
                <c:strRef>
                  <c:f>Daten_Diagramme!$E$26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{18E36EDC-F6AA-4524-B660-4F5995EA2209}</c15:txfldGUID>
                      <c15:f>Daten_Diagramme!$E$26</c15:f>
                      <c15:dlblFieldTableCache>
                        <c:ptCount val="1"/>
                        <c:pt idx="0">
                          <c:v>4.5</c:v>
                        </c:pt>
                      </c15:dlblFieldTableCache>
                    </c15:dlblFTEntry>
                  </c15:dlblFieldTable>
                  <c15:showDataLabelsRange val="0"/>
                </c:ext>
                <c:ext xmlns:c16="http://schemas.microsoft.com/office/drawing/2014/chart" uri="{C3380CC4-5D6E-409C-BE32-E72D297353CC}">
                  <c16:uniqueId val="{0000000C-53B3-41C3-BA2B-1DFF948EBA80}"/>
                </c:ext>
              </c:extLst>
            </c:dLbl>
            <c:dLbl>
              <c:idx val="13"/>
              <c:tx>
                <c:strRef>
                  <c:f>Daten_Diagramme!$E$27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{71AAEA8C-6D4E-4373-92D7-6F61AF82E686}</c15:txfldGUID>
                      <c15:f>Daten_Diagramme!$E$27</c15:f>
                      <c15:dlblFieldTableCache>
                        <c:ptCount val="1"/>
                        <c:pt idx="0">
                          <c:v>2.0</c:v>
                        </c:pt>
                      </c15:dlblFieldTableCache>
                    </c15:dlblFTEntry>
                  </c15:dlblFieldTable>
                  <c15:showDataLabelsRange val="0"/>
                </c:ext>
                <c:ext xmlns:c16="http://schemas.microsoft.com/office/drawing/2014/chart" uri="{C3380CC4-5D6E-409C-BE32-E72D297353CC}">
                  <c16:uniqueId val="{0000000D-53B3-41C3-BA2B-1DFF948EBA80}"/>
                </c:ext>
              </c:extLst>
            </c:dLbl>
            <c:dLbl>
              <c:idx val="14"/>
              <c:tx>
                <c:strRef>
                  <c:f>Daten_Diagramme!$E$28</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{78BEAAA7-469B-4120-911D-E27CDF27E263}</c15:txfldGUID>
                      <c15:f>Daten_Diagramme!$E$28</c15:f>
                      <c15:dlblFieldTableCache>
                        <c:ptCount val="1"/>
                        <c:pt idx="0">
                          <c:v>6.8</c:v>
                        </c:pt>
                      </c15:dlblFieldTableCache>
                    </c15:dlblFTEntry>
                  </c15:dlblFieldTable>
                  <c15:showDataLabelsRange val="0"/>
                </c:ext>
                <c:ext xmlns:c16="http://schemas.microsoft.com/office/drawing/2014/chart" uri="{C3380CC4-5D6E-409C-BE32-E72D297353CC}">
                  <c16:uniqueId val="{0000000E-53B3-41C3-BA2B-1DFF948EBA80}"/>
                </c:ext>
              </c:extLst>
            </c:dLbl>
            <c:dLbl>
              <c:idx val="15"/>
              <c:tx>
                <c:strRef>
                  <c:f>Daten_Diagramme!$E$29</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{17FFFA83-E2F3-43C2-9B39-A3CBF68DB24B}</c15:txfldGUID>
                      <c15:f>Daten_Diagramme!$E$29</c15:f>
                      <c15:dlblFieldTableCache>
                        <c:ptCount val="1"/>
                        <c:pt idx="0">
                          <c:v>-12.8</c:v>
                        </c:pt>
                      </c15:dlblFieldTableCache>
                    </c15:dlblFTEntry>
                  </c15:dlblFieldTable>
                  <c15:showDataLabelsRange val="0"/>
                </c:ext>
                <c:ext xmlns:c16="http://schemas.microsoft.com/office/drawing/2014/chart" uri="{C3380CC4-5D6E-409C-BE32-E72D297353CC}">
                  <c16:uniqueId val="{0000000F-53B3-41C3-BA2B-1DFF948EBA80}"/>
                </c:ext>
              </c:extLst>
            </c:dLbl>
            <c:dLbl>
              <c:idx val="16"/>
              <c:tx>
                <c:strRef>
                  <c:f>Daten_Diagramme!$E$30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{B24C12A0-B522-44D7-9572-6F3E0FFE04A6}</c15:txfldGUID>
                      <c15:f>Daten_Diagramme!$E$30</c15:f>
                      <c15:dlblFieldTableCache>
                        <c:ptCount val="1"/>
                        <c:pt idx="0">
                          <c:v>-7.3</c:v>
                        </c:pt>
                      </c15:dlblFieldTableCache>
                    </c15:dlblFTEntry>
                  </c15:dlblFieldTable>
                  <c15:showDataLabelsRange val="0"/>
                </c:ext>
                <c:ext xmlns:c16="http://schemas.microsoft.com/office/drawing/2014/chart" uri="{C3380CC4-5D6E-409C-BE32-E72D297353CC}">
                  <c16:uniqueId val="{00000010-53B3-41C3-BA2B-1DFF948EBA80}"/>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{AEED42F6-6B34-44DE-9B9F-47BE16E1D8E6}</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53B3-41C3-BA2B-1DFF948EBA80}"/>
                </c:ext>
              </c:extLst>
            </c:dLbl>
            <c:dLbl>
              <c:idx val="18"/>
              <c:tx>
                <c:strRef>
                  <c:f>Daten_Diagramme!$E$32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{8FB44B2A-0A8A-4BB1-A427-216F2BEA4072}</c15:txfldGUID>
                      <c15:f>Daten_Diagramme!$E$32</c15:f>
                      <c15:dlblFieldTableCache>
                        <c:ptCount val="1"/>
                        <c:pt idx="0">
                          <c:v>-3.8</c:v>
                        </c:pt>
                      </c15:dlblFieldTableCache>
                    </c15:dlblFTEntry>
                  </c15:dlblFieldTable>
                  <c15:showDataLabelsRange val="0"/>
                </c:ext>
                <c:ext xmlns:c16="http://schemas.microsoft.com/office/drawing/2014/chart" uri="{C3380CC4-5D6E-409C-BE32-E72D297353CC}">
                  <c16:uniqueId val="{00000012-53B3-41C3-BA2B-1DFF948EBA80}"/>
                </c:ext>
              </c:extLst>
            </c:dLbl>
            <c:dLbl>
              <c:idx val="19"/>
              <c:tx>
                <c:strRef>
                  <c:f>Daten_Diagramme!$E$33</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{BBDE466D-BA64-40B1-8F87-DF32644A8873}</c15:txfldGUID>
                      <c15:f>Daten_Diagramme!$E$33</c15:f>
                      <c15:dlblFieldTableCache>
                        <c:ptCount val="1"/>
                        <c:pt idx="0">
                          <c:v>7.4</c:v>
                        </c:pt>
                      </c15:dlblFieldTableCache>
                    </c15:dlblFTEntry>
                  </c15:dlblFieldTable>
                  <c15:showDataLabelsRange val="0"/>
                </c:ext>
                <c:ext xmlns:c16="http://schemas.microsoft.com/office/drawing/2014/chart" uri="{C3380CC4-5D6E-409C-BE32-E72D297353CC}">
                  <c16:uniqueId val="{00000013-53B3-41C3-BA2B-1DFF948EBA80}"/>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{04A5BE87-0EFA-487A-B19E-BECDB323DBA3}</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53B3-41C3-BA2B-1DFF948EBA8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{C88D2853-59B7-4C5C-9B58-BE3C24A82825}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3B3-41C3-BA2B-1DFF948EBA8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{9B0CF229-D916-4545-8114-903A99D53A02}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3B3-41C3-BA2B-1DFF948EBA80}"/>
                </c:ext>
              </c:extLst>
            </c:dLbl>
            <c:dLbl>
              <c:idx val="23"/>
              <c:tx>
                <c:strRef>
                  <c:f>Daten_Diagramme!$E$37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{D2B59B0C-E7E0-4FB9-A7B2-51F1853BD30A}</c15:txfldGUID>
                      <c15:f>Daten_Diagramme!$E$37</c15:f>
                      <c15:dlblFieldTableCache>
                        <c:ptCount val="1"/>
                        <c:pt idx="0">
                          <c:v>5.7</c:v>
                        </c:pt>
                      </c15:dlblFieldTableCache>
                    </c15:dlblFTEntry>
                  </c15:dlblFieldTable>
                  <c15:showDataLabelsRange val="0"/>
                </c:ext>
                <c:ext xmlns:c16="http://schemas.microsoft.com/office/drawing/2014/chart" uri="{C3380CC4-5D6E-409C-BE32-E72D297353CC}">
                  <c16:uniqueId val="{00000017-53B3-41C3-BA2B-1DFF948EBA80}"/>
                </c:ext>
              </c:extLst>
            </c:dLbl>
            <c:dLbl>
              <c:idx val="24"/>
              <c:tx>
                <c:strRef>
                  <c:f>Daten_Diagramme!$E$38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{D178E116-F1DA-463C-A32B-14444AC5DF0A}</c15:txfldGUID>
                      <c15:f>Daten_Diagramme!$E$38</c15:f>
                      <c15:dlblFieldTableCache>
                        <c:ptCount val="1"/>
                        <c:pt idx="0">
                          <c:v>-0.1</c:v>
                        </c:pt>
                      </c15:dlblFieldTableCache>
                    </c15:dlblFTEntry>
                  </c15:dlblFieldTable>
                  <c15:showDataLabelsRange val="0"/>
                </c:ext>
                <c:ext xmlns:c16="http://schemas.microsoft.com/office/drawing/2014/chart" uri="{C3380CC4-5D6E-409C-BE32-E72D297353CC}">
                  <c16:uniqueId val="{00000018-53B3-41C3-BA2B-1DFF948EBA80}"/>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{85B84E90-C0CA-4E2F-917F-89C8784C3762}</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53B3-41C3-BA2B-1DFF948EBA8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{ED34CD7A-183F-46D0-AE60-736AB284B533}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3B3-41C3-BA2B-1DFF948EBA8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{A9A42C2E-A319-4CD2-AFB7-E12933510E16}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3B3-41C3-BA2B-1DFF948EBA8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{0DF6B9D9-E562-4687-BB0E-11C3C16F6FD4}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3B3-41C3-BA2B-1DFF948EBA8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{80216EF5-EE59-44C2-89E6-E82CC8A2F13F}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3B3-41C3-BA2B-1DFF948EBA8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{1AF45133-6E25-415F-B778-452EE3DD3174}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3B3-41C3-BA2B-1DFF948EBA80}"/>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{28313E96-42D4-4B4C-B2D6-164647C24D7B}</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53B3-41C3-BA2B-1DFF948EBA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-1.3631112822487486</c:v>
                </c:pt>
                <c:pt idx="1">
                  <c:v>5.6603773584905657</c:v>
                </c:pt>
                <c:pt idx="2">
                  <c:v>15.730337078651685</c:v>
                </c:pt>
                <c:pt idx="3">
                  <c:v>-0.48361096184846858</c:v>
                </c:pt>
                <c:pt idx="4">
                  <c:v>5.3016453382084094</c:v>
                </c:pt>
                <c:pt idx="5">
                  <c:v>-4.1816009557945044</c:v>
                </c:pt>
                <c:pt idx="6">
                  <c:v>-0.62893081761006286</c:v>
                </c:pt>
                <c:pt idx="7">
                  <c:v>-0.87623220153340631</c:v>
                </c:pt>
                <c:pt idx="8">
                  <c:v>-0.44994375703037121</c:v>
                </c:pt>
                <c:pt idx="9">
                  <c:v>4.3173862310385065</c:v>
                </c:pt>
                <c:pt idx="10">
                  <c:v>-9.3354430379746827</c:v>
                </c:pt>
                <c:pt idx="11">
                  <c:v>-43.262411347517734</c:v>
                </c:pt>
                <c:pt idx="12">
                  <c:v>4.4776119402985071</c:v>
                </c:pt>
                <c:pt idx="13">
                  <c:v>1.9924098671726755</c:v>
                </c:pt>
                <c:pt idx="14">
                  <c:v>6.756756756756757</c:v>
                </c:pt>
                <c:pt idx="15">
                  <c:v>-12.76595744680851</c:v>
                </c:pt>
                <c:pt idx="16">
                  <c:v>-7.3059360730593603</c:v>
                </c:pt>
                <c:pt idx="17">
                  <c:v>-2.3364485981308412</c:v>
                </c:pt>
                <c:pt idx="18">
                  <c:v>-3.792134831460674</c:v>
                </c:pt>
                <c:pt idx="19">
                  <c:v>7.355864811133201</c:v>
                </c:pt>
                <c:pt idx="20">
                  <c:v>-2.483974358974359</c:v>
                </c:pt>
                <c:pt idx="21">
                  <c:v>0</c:v>
                </c:pt>
                <c:pt idx="23">
                  <c:v>5.6603773584905657</c:v>
                </c:pt>
                <c:pt idx="24">
                  <c:v>-0.10478519035976248</c:v>
                </c:pt>
                <c:pt idx="25">
                  <c:v>-1.8768920282542887</c:v>
                </c:pt>
              </c:numCache>
            </c:numRef>
          </c:val>
          <c:extLst>
            <c:ext xmlns:c16="http://schemas.microsoft.com/office/drawing/2014/chart" uri="{C3380CC4-5D6E-409C-BE32-E72D297353CC}">
              <c16:uniqueId val="{00000020-53B3-41C3-BA2B-1DFF948EBA8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{493663B9-C200-42C2-9691-E64025629FBC}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3B3-41C3-BA2B-1DFF948EBA8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{8347E399-2B21-43E7-BF6B-4E39A754C563}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3B3-41C3-BA2B-1DFF948EBA8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{7208EDC1-7C21-47D9-B85C-B1973490B3ED}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3B3-41C3-BA2B-1DFF948EBA8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{B4BDC496-A01F-4FD3-B4D6-599DB1DE4BCC}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3B3-41C3-BA2B-1DFF948EBA8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{88635940-78B4-4179-9675-0172A8B48F6D}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3B3-41C3-BA2B-1DFF948EBA8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{F9B211A3-8BD5-4C0F-9892-00C6B43E404B}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3B3-41C3-BA2B-1DFF948EBA8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{C551423F-2607-4599-B984-348E1D27ACCA}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3B3-41C3-BA2B-1DFF948EBA8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{E2094B01-E954-4BBD-B378-422175C7FD39}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3B3-41C3-BA2B-1DFF948EBA8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{9A90C5A9-A9C1-421D-8810-C4DB3B30C220}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3B3-41C3-BA2B-1DFF948EBA8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{D6DF7FEA-4B63-48C5-8BA4-9CB830CB0B9B}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3B3-41C3-BA2B-1DFF948EBA8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{CCD2D83D-C999-43A8-A3A9-104F5795837D}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3B3-41C3-BA2B-1DFF948EBA8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{259437A8-C697-4F02-BEA8-CAF153E9B425}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3B3-41C3-BA2B-1DFF948EBA8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{0D9D607E-D098-4D7E-A056-42CE71AB90EB}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3B3-41C3-BA2B-1DFF948EBA8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{A724A468-FC19-426E-9944-CAB1848FF08F}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3B3-41C3-BA2B-1DFF948EBA8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{7648399A-71AC-49B1-A281-06F39B969A11}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3B3-41C3-BA2B-1DFF948EBA8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{9A474AA4-0336-4FF0-B579-DF26C85700A6}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3B3-41C3-BA2B-1DFF948EBA8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{A285CAB3-EACB-45D0-8F8E-2E800444E53F}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3B3-41C3-BA2B-1DFF948EBA8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{F541E142-9442-4949-ADBE-9B95966CB3DF}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3B3-41C3-BA2B-1DFF948EBA8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{95B1F0CD-BB63-41F7-9F97-9F291B14E0F8}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3B3-41C3-BA2B-1DFF948EBA8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{548739A5-FC2B-4565-9402-A2306877F671}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3B3-41C3-BA2B-1DFF948EBA8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{B31346F5-30C4-4F14-A15D-6618DD1F473C}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3B3-41C3-BA2B-1DFF948EBA8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{42A8423B-23F0-445F-B92E-BF02B3521F08}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3B3-41C3-BA2B-1DFF948EBA8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{DB3198CA-2C6E-4ADF-B509-ADBF86901762}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3B3-41C3-BA2B-1DFF948EBA8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{DDD6C079-DC79-40AC-A32C-911A68C379D9}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3B3-41C3-BA2B-1DFF948EBA8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{7CA15713-C3CE-45C9-8122-3F9308C8B23B}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3B3-41C3-BA2B-1DFF948EBA8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{1B17B6E5-12EA-4CA4-97D8-CC0AF08DEB9D}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3B3-41C3-BA2B-1DFF948EBA8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{9CBAF74F-D235-4146-B327-7A9D5D7C8933}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3B3-41C3-BA2B-1DFF948EBA8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{6111ED87-EC2F-4D37-ABC5-9048A2C799E6}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3B3-41C3-BA2B-1DFF948EBA8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{8082CE19-877C-48B8-B9B9-5BC15B24C1B4}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3B3-41C3-BA2B-1DFF948EBA8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{3796BAC0-1FC2-4E4D-901F-8ABE4392B0B9}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3B3-41C3-BA2B-1DFF948EBA8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{A32539EC-ADBB-4AD4-9E3E-CEBCCDF7BA8D}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3B3-41C3-BA2B-1DFF948EBA8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{590C026E-FDE8-4853-9D2C-E15A53BB6653}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3B3-41C3-BA2B-1DFF948EBA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3B3-41C3-BA2B-1DFF948EBA8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3B3-41C3-BA2B-1DFF948EBA8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{F4AEDBCC-3C5A-453C-93B0-0FE73B7F807A}</c15:txfldGUID>
                      <c15:f>Diagramm!$I$46</c15:f>
                      <c15:dlblFieldTableCache>
                        <c:ptCount val="1"/>
                      </c15:dlblFieldTableCache>
                    </c15:dlblFTEntry>
                  </c15:dlblFieldTable>
                  <c15:showDataLabelsRange val="0"/>
                </c:ext>
                <c:ext xmlns:c16="http://schemas.microsoft.com/office/drawing/2014/chart" uri="{C3380CC4-5D6E-409C-BE32-E72D297353CC}">
                  <c16:uniqueId val="{00000000-CD96-41C6-BB8C-30805DADD68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{0AFE20F0-8754-46A9-82C5-63EC3EDEA0F7}</c15:txfldGUID>
                      <c15:f>Diagramm!$I$47</c15:f>
                      <c15:dlblFieldTableCache>
                        <c:ptCount val="1"/>
                      </c15:dlblFieldTableCache>
                    </c15:dlblFTEntry>
                  </c15:dlblFieldTable>
                  <c15:showDataLabelsRange val="0"/>
                </c:ext>
                <c:ext xmlns:c16="http://schemas.microsoft.com/office/drawing/2014/chart" uri="{C3380CC4-5D6E-409C-BE32-E72D297353CC}">
                  <c16:uniqueId val="{00000001-CD96-41C6-BB8C-30805DADD68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{93A017E5-A36D-4D12-8A07-EE20CC1249D7}</c15:txfldGUID>
                      <c15:f>Diagramm!$I$48</c15:f>
                      <c15:dlblFieldTableCache>
                        <c:ptCount val="1"/>
                      </c15:dlblFieldTableCache>
                    </c15:dlblFTEntry>
                  </c15:dlblFieldTable>
                  <c15:showDataLabelsRange val="0"/>
                </c:ext>
                <c:ext xmlns:c16="http://schemas.microsoft.com/office/drawing/2014/chart" uri="{C3380CC4-5D6E-409C-BE32-E72D297353CC}">
                  <c16:uniqueId val="{00000002-CD96-41C6-BB8C-30805DADD68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{7103EC9E-396E-4C07-8738-BDB8985859C6}</c15:txfldGUID>
                      <c15:f>Diagramm!$I$49</c15:f>
                      <c15:dlblFieldTableCache>
                        <c:ptCount val="1"/>
                      </c15:dlblFieldTableCache>
                    </c15:dlblFTEntry>
                  </c15:dlblFieldTable>
                  <c15:showDataLabelsRange val="0"/>
                </c:ext>
                <c:ext xmlns:c16="http://schemas.microsoft.com/office/drawing/2014/chart" uri="{C3380CC4-5D6E-409C-BE32-E72D297353CC}">
                  <c16:uniqueId val="{00000003-CD96-41C6-BB8C-30805DADD68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{3BBF810F-E756-41B4-9A64-C2A2CC2749FA}</c15:txfldGUID>
                      <c15:f>Diagramm!$I$50</c15:f>
                      <c15:dlblFieldTableCache>
                        <c:ptCount val="1"/>
                      </c15:dlblFieldTableCache>
                    </c15:dlblFTEntry>
                  </c15:dlblFieldTable>
                  <c15:showDataLabelsRange val="0"/>
                </c:ext>
                <c:ext xmlns:c16="http://schemas.microsoft.com/office/drawing/2014/chart" uri="{C3380CC4-5D6E-409C-BE32-E72D297353CC}">
                  <c16:uniqueId val="{00000004-CD96-41C6-BB8C-30805DADD68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{BB181F2B-6A1B-4492-945E-4A7831AD5476}</c15:txfldGUID>
                      <c15:f>Diagramm!$I$51</c15:f>
                      <c15:dlblFieldTableCache>
                        <c:ptCount val="1"/>
                      </c15:dlblFieldTableCache>
                    </c15:dlblFTEntry>
                  </c15:dlblFieldTable>
                  <c15:showDataLabelsRange val="0"/>
                </c:ext>
                <c:ext xmlns:c16="http://schemas.microsoft.com/office/drawing/2014/chart" uri="{C3380CC4-5D6E-409C-BE32-E72D297353CC}">
                  <c16:uniqueId val="{00000005-CD96-41C6-BB8C-30805DADD68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{0D353121-F1E5-4F41-B5D7-E9B5DFC2F45F}</c15:txfldGUID>
                      <c15:f>Diagramm!$I$52</c15:f>
                      <c15:dlblFieldTableCache>
                        <c:ptCount val="1"/>
                      </c15:dlblFieldTableCache>
                    </c15:dlblFTEntry>
                  </c15:dlblFieldTable>
                  <c15:showDataLabelsRange val="0"/>
                </c:ext>
                <c:ext xmlns:c16="http://schemas.microsoft.com/office/drawing/2014/chart" uri="{C3380CC4-5D6E-409C-BE32-E72D297353CC}">
                  <c16:uniqueId val="{00000006-CD96-41C6-BB8C-30805DADD68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{6D4334F2-EF6A-46F8-85AA-2CB850B66528}</c15:txfldGUID>
                      <c15:f>Diagramm!$I$53</c15:f>
                      <c15:dlblFieldTableCache>
                        <c:ptCount val="1"/>
                      </c15:dlblFieldTableCache>
                    </c15:dlblFTEntry>
                  </c15:dlblFieldTable>
                  <c15:showDataLabelsRange val="0"/>
                </c:ext>
                <c:ext xmlns:c16="http://schemas.microsoft.com/office/drawing/2014/chart" uri="{C3380CC4-5D6E-409C-BE32-E72D297353CC}">
                  <c16:uniqueId val="{00000007-CD96-41C6-BB8C-30805DADD68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{58B82F04-C4DB-47F2-A64A-6F4AB552D438}</c15:txfldGUID>
                      <c15:f>Diagramm!$I$54</c15:f>
                      <c15:dlblFieldTableCache>
                        <c:ptCount val="1"/>
                      </c15:dlblFieldTableCache>
                    </c15:dlblFTEntry>
                  </c15:dlblFieldTable>
                  <c15:showDataLabelsRange val="0"/>
                </c:ext>
                <c:ext xmlns:c16="http://schemas.microsoft.com/office/drawing/2014/chart" uri="{C3380CC4-5D6E-409C-BE32-E72D297353CC}">
                  <c16:uniqueId val="{00000008-CD96-41C6-BB8C-30805DADD68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{3D97D739-B4C3-45F9-A360-6BED92F48D48}</c15:txfldGUID>
                      <c15:f>Diagramm!$I$55</c15:f>
                      <c15:dlblFieldTableCache>
                        <c:ptCount val="1"/>
                      </c15:dlblFieldTableCache>
                    </c15:dlblFTEntry>
                  </c15:dlblFieldTable>
                  <c15:showDataLabelsRange val="0"/>
                </c:ext>
                <c:ext xmlns:c16="http://schemas.microsoft.com/office/drawing/2014/chart" uri="{C3380CC4-5D6E-409C-BE32-E72D297353CC}">
                  <c16:uniqueId val="{00000009-CD96-41C6-BB8C-30805DADD68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{1FB67479-C5A3-4B0E-9D13-271DABDCA94D}</c15:txfldGUID>
                      <c15:f>Diagramm!$I$56</c15:f>
                      <c15:dlblFieldTableCache>
                        <c:ptCount val="1"/>
                      </c15:dlblFieldTableCache>
                    </c15:dlblFTEntry>
                  </c15:dlblFieldTable>
                  <c15:showDataLabelsRange val="0"/>
                </c:ext>
                <c:ext xmlns:c16="http://schemas.microsoft.com/office/drawing/2014/chart" uri="{C3380CC4-5D6E-409C-BE32-E72D297353CC}">
                  <c16:uniqueId val="{0000000A-CD96-41C6-BB8C-30805DADD68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{0CA64910-B5EF-4551-8B74-5492FD14308B}</c15:txfldGUID>
                      <c15:f>Diagramm!$I$57</c15:f>
                      <c15:dlblFieldTableCache>
                        <c:ptCount val="1"/>
                      </c15:dlblFieldTableCache>
                    </c15:dlblFTEntry>
                  </c15:dlblFieldTable>
                  <c15:showDataLabelsRange val="0"/>
                </c:ext>
                <c:ext xmlns:c16="http://schemas.microsoft.com/office/drawing/2014/chart" uri="{C3380CC4-5D6E-409C-BE32-E72D297353CC}">
                  <c16:uniqueId val="{0000000B-CD96-41C6-BB8C-30805DADD68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{56E93645-BA72-4B08-9864-32EB728C338F}</c15:txfldGUID>
                      <c15:f>Diagramm!$I$58</c15:f>
                      <c15:dlblFieldTableCache>
                        <c:ptCount val="1"/>
                      </c15:dlblFieldTableCache>
                    </c15:dlblFTEntry>
                  </c15:dlblFieldTable>
                  <c15:showDataLabelsRange val="0"/>
                </c:ext>
                <c:ext xmlns:c16="http://schemas.microsoft.com/office/drawing/2014/chart" uri="{C3380CC4-5D6E-409C-BE32-E72D297353CC}">
                  <c16:uniqueId val="{0000000C-CD96-41C6-BB8C-30805DADD68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{F89E6BDC-6C9E-4C28-A8FA-3689F2F2AB6B}</c15:txfldGUID>
                      <c15:f>Diagramm!$I$59</c15:f>
                      <c15:dlblFieldTableCache>
                        <c:ptCount val="1"/>
                      </c15:dlblFieldTableCache>
                    </c15:dlblFTEntry>
                  </c15:dlblFieldTable>
                  <c15:showDataLabelsRange val="0"/>
                </c:ext>
                <c:ext xmlns:c16="http://schemas.microsoft.com/office/drawing/2014/chart" uri="{C3380CC4-5D6E-409C-BE32-E72D297353CC}">
                  <c16:uniqueId val="{0000000D-CD96-41C6-BB8C-30805DADD68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{79769739-D280-41B8-8D76-5736A101DA75}</c15:txfldGUID>
                      <c15:f>Diagramm!$I$60</c15:f>
                      <c15:dlblFieldTableCache>
                        <c:ptCount val="1"/>
                      </c15:dlblFieldTableCache>
                    </c15:dlblFTEntry>
                  </c15:dlblFieldTable>
                  <c15:showDataLabelsRange val="0"/>
                </c:ext>
                <c:ext xmlns:c16="http://schemas.microsoft.com/office/drawing/2014/chart" uri="{C3380CC4-5D6E-409C-BE32-E72D297353CC}">
                  <c16:uniqueId val="{0000000E-CD96-41C6-BB8C-30805DADD68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{2639683C-8C5B-4599-925B-304C66C29643}</c15:txfldGUID>
                      <c15:f>Diagramm!$I$61</c15:f>
                      <c15:dlblFieldTableCache>
                        <c:ptCount val="1"/>
                      </c15:dlblFieldTableCache>
                    </c15:dlblFTEntry>
                  </c15:dlblFieldTable>
                  <c15:showDataLabelsRange val="0"/>
                </c:ext>
                <c:ext xmlns:c16="http://schemas.microsoft.com/office/drawing/2014/chart" uri="{C3380CC4-5D6E-409C-BE32-E72D297353CC}">
                  <c16:uniqueId val="{0000000F-CD96-41C6-BB8C-30805DADD68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{7E3FE9DF-B6B6-419D-B145-9C0AF952D75D}</c15:txfldGUID>
                      <c15:f>Diagramm!$I$62</c15:f>
                      <c15:dlblFieldTableCache>
                        <c:ptCount val="1"/>
                      </c15:dlblFieldTableCache>
                    </c15:dlblFTEntry>
                  </c15:dlblFieldTable>
                  <c15:showDataLabelsRange val="0"/>
                </c:ext>
                <c:ext xmlns:c16="http://schemas.microsoft.com/office/drawing/2014/chart" uri="{C3380CC4-5D6E-409C-BE32-E72D297353CC}">
                  <c16:uniqueId val="{00000010-CD96-41C6-BB8C-30805DADD68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{132FB599-D2D1-4A3C-90D4-4A988FAE1F4F}</c15:txfldGUID>
                      <c15:f>Diagramm!$I$63</c15:f>
                      <c15:dlblFieldTableCache>
                        <c:ptCount val="1"/>
                      </c15:dlblFieldTableCache>
                    </c15:dlblFTEntry>
                  </c15:dlblFieldTable>
                  <c15:showDataLabelsRange val="0"/>
                </c:ext>
                <c:ext xmlns:c16="http://schemas.microsoft.com/office/drawing/2014/chart" uri="{C3380CC4-5D6E-409C-BE32-E72D297353CC}">
                  <c16:uniqueId val="{00000011-CD96-41C6-BB8C-30805DADD68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{67D790E5-F576-4702-8E15-189B80AE7B67}</c15:txfldGUID>
                      <c15:f>Diagramm!$I$64</c15:f>
                      <c15:dlblFieldTableCache>
                        <c:ptCount val="1"/>
                      </c15:dlblFieldTableCache>
                    </c15:dlblFTEntry>
                  </c15:dlblFieldTable>
                  <c15:showDataLabelsRange val="0"/>
                </c:ext>
                <c:ext xmlns:c16="http://schemas.microsoft.com/office/drawing/2014/chart" uri="{C3380CC4-5D6E-409C-BE32-E72D297353CC}">
                  <c16:uniqueId val="{00000012-CD96-41C6-BB8C-30805DADD68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{093E0DDA-DBAB-45C8-A1B2-19B5FD6262E0}</c15:txfldGUID>
                      <c15:f>Diagramm!$I$65</c15:f>
                      <c15:dlblFieldTableCache>
                        <c:ptCount val="1"/>
                      </c15:dlblFieldTableCache>
                    </c15:dlblFTEntry>
                  </c15:dlblFieldTable>
                  <c15:showDataLabelsRange val="0"/>
                </c:ext>
                <c:ext xmlns:c16="http://schemas.microsoft.com/office/drawing/2014/chart" uri="{C3380CC4-5D6E-409C-BE32-E72D297353CC}">
                  <c16:uniqueId val="{00000013-CD96-41C6-BB8C-30805DADD68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{4C7378EE-649F-465D-8BB0-9EC06EBB6FEC}</c15:txfldGUID>
                      <c15:f>Diagramm!$I$66</c15:f>
                      <c15:dlblFieldTableCache>
                        <c:ptCount val="1"/>
                      </c15:dlblFieldTableCache>
                    </c15:dlblFTEntry>
                  </c15:dlblFieldTable>
                  <c15:showDataLabelsRange val="0"/>
                </c:ext>
                <c:ext xmlns:c16="http://schemas.microsoft.com/office/drawing/2014/chart" uri="{C3380CC4-5D6E-409C-BE32-E72D297353CC}">
                  <c16:uniqueId val="{00000014-CD96-41C6-BB8C-30805DADD68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{96C8AFD4-6C99-485A-ADD7-4CD50768EEC2}</c15:txfldGUID>
                      <c15:f>Diagramm!$I$67</c15:f>
                      <c15:dlblFieldTableCache>
                        <c:ptCount val="1"/>
                      </c15:dlblFieldTableCache>
                    </c15:dlblFTEntry>
                  </c15:dlblFieldTable>
                  <c15:showDataLabelsRange val="0"/>
                </c:ext>
                <c:ext xmlns:c16="http://schemas.microsoft.com/office/drawing/2014/chart" uri="{C3380CC4-5D6E-409C-BE32-E72D297353CC}">
                  <c16:uniqueId val="{00000015-CD96-41C6-BB8C-30805DADD6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D96-41C6-BB8C-30805DADD68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{84A8E082-F6DB-40E1-9C9D-BD4E96CC4472}</c15:txfldGUID>
                      <c15:f>Diagramm!$K$46</c15:f>
                      <c15:dlblFieldTableCache>
                        <c:ptCount val="1"/>
                      </c15:dlblFieldTableCache>
                    </c15:dlblFTEntry>
                  </c15:dlblFieldTable>
                  <c15:showDataLabelsRange val="0"/>
                </c:ext>
                <c:ext xmlns:c16="http://schemas.microsoft.com/office/drawing/2014/chart" uri="{C3380CC4-5D6E-409C-BE32-E72D297353CC}">
                  <c16:uniqueId val="{00000017-CD96-41C6-BB8C-30805DADD68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{EB5947DD-65CB-475B-BF3B-5FB853908D60}</c15:txfldGUID>
                      <c15:f>Diagramm!$K$47</c15:f>
                      <c15:dlblFieldTableCache>
                        <c:ptCount val="1"/>
                      </c15:dlblFieldTableCache>
                    </c15:dlblFTEntry>
                  </c15:dlblFieldTable>
                  <c15:showDataLabelsRange val="0"/>
                </c:ext>
                <c:ext xmlns:c16="http://schemas.microsoft.com/office/drawing/2014/chart" uri="{C3380CC4-5D6E-409C-BE32-E72D297353CC}">
                  <c16:uniqueId val="{00000018-CD96-41C6-BB8C-30805DADD68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{7A9C77FF-C5C4-4180-9DC3-D6AD40CB5132}</c15:txfldGUID>
                      <c15:f>Diagramm!$K$48</c15:f>
                      <c15:dlblFieldTableCache>
                        <c:ptCount val="1"/>
                      </c15:dlblFieldTableCache>
                    </c15:dlblFTEntry>
                  </c15:dlblFieldTable>
                  <c15:showDataLabelsRange val="0"/>
                </c:ext>
                <c:ext xmlns:c16="http://schemas.microsoft.com/office/drawing/2014/chart" uri="{C3380CC4-5D6E-409C-BE32-E72D297353CC}">
                  <c16:uniqueId val="{00000019-CD96-41C6-BB8C-30805DADD68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{744825E8-A8A0-49D8-B2E9-02279B5DA6E3}</c15:txfldGUID>
                      <c15:f>Diagramm!$K$49</c15:f>
                      <c15:dlblFieldTableCache>
                        <c:ptCount val="1"/>
                      </c15:dlblFieldTableCache>
                    </c15:dlblFTEntry>
                  </c15:dlblFieldTable>
                  <c15:showDataLabelsRange val="0"/>
                </c:ext>
                <c:ext xmlns:c16="http://schemas.microsoft.com/office/drawing/2014/chart" uri="{C3380CC4-5D6E-409C-BE32-E72D297353CC}">
                  <c16:uniqueId val="{0000001A-CD96-41C6-BB8C-30805DADD68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{E3B41195-D128-48A0-9371-DB4C085516FA}</c15:txfldGUID>
                      <c15:f>Diagramm!$K$50</c15:f>
                      <c15:dlblFieldTableCache>
                        <c:ptCount val="1"/>
                      </c15:dlblFieldTableCache>
                    </c15:dlblFTEntry>
                  </c15:dlblFieldTable>
                  <c15:showDataLabelsRange val="0"/>
                </c:ext>
                <c:ext xmlns:c16="http://schemas.microsoft.com/office/drawing/2014/chart" uri="{C3380CC4-5D6E-409C-BE32-E72D297353CC}">
                  <c16:uniqueId val="{0000001B-CD96-41C6-BB8C-30805DADD68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{2D2C9A4F-5B43-4058-854B-D579FD03B305}</c15:txfldGUID>
                      <c15:f>Diagramm!$K$51</c15:f>
                      <c15:dlblFieldTableCache>
                        <c:ptCount val="1"/>
                      </c15:dlblFieldTableCache>
                    </c15:dlblFTEntry>
                  </c15:dlblFieldTable>
                  <c15:showDataLabelsRange val="0"/>
                </c:ext>
                <c:ext xmlns:c16="http://schemas.microsoft.com/office/drawing/2014/chart" uri="{C3380CC4-5D6E-409C-BE32-E72D297353CC}">
                  <c16:uniqueId val="{0000001C-CD96-41C6-BB8C-30805DADD68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{9B6E68E1-84C3-4F81-BA56-5A052B24DD3C}</c15:txfldGUID>
                      <c15:f>Diagramm!$K$52</c15:f>
                      <c15:dlblFieldTableCache>
                        <c:ptCount val="1"/>
                      </c15:dlblFieldTableCache>
                    </c15:dlblFTEntry>
                  </c15:dlblFieldTable>
                  <c15:showDataLabelsRange val="0"/>
                </c:ext>
                <c:ext xmlns:c16="http://schemas.microsoft.com/office/drawing/2014/chart" uri="{C3380CC4-5D6E-409C-BE32-E72D297353CC}">
                  <c16:uniqueId val="{0000001D-CD96-41C6-BB8C-30805DADD68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{13B2419B-F5A3-4D64-A15D-1058A111350D}</c15:txfldGUID>
                      <c15:f>Diagramm!$K$53</c15:f>
                      <c15:dlblFieldTableCache>
                        <c:ptCount val="1"/>
                      </c15:dlblFieldTableCache>
                    </c15:dlblFTEntry>
                  </c15:dlblFieldTable>
                  <c15:showDataLabelsRange val="0"/>
                </c:ext>
                <c:ext xmlns:c16="http://schemas.microsoft.com/office/drawing/2014/chart" uri="{C3380CC4-5D6E-409C-BE32-E72D297353CC}">
                  <c16:uniqueId val="{0000001E-CD96-41C6-BB8C-30805DADD68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{7B26BAD5-BBF5-447B-9AF1-44C255795E47}</c15:txfldGUID>
                      <c15:f>Diagramm!$K$54</c15:f>
                      <c15:dlblFieldTableCache>
                        <c:ptCount val="1"/>
                      </c15:dlblFieldTableCache>
                    </c15:dlblFTEntry>
                  </c15:dlblFieldTable>
                  <c15:showDataLabelsRange val="0"/>
                </c:ext>
                <c:ext xmlns:c16="http://schemas.microsoft.com/office/drawing/2014/chart" uri="{C3380CC4-5D6E-409C-BE32-E72D297353CC}">
                  <c16:uniqueId val="{0000001F-CD96-41C6-BB8C-30805DADD68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{C982B492-F1FA-4950-8F83-5AE35A947DFD}</c15:txfldGUID>
                      <c15:f>Diagramm!$K$55</c15:f>
                      <c15:dlblFieldTableCache>
                        <c:ptCount val="1"/>
                      </c15:dlblFieldTableCache>
                    </c15:dlblFTEntry>
                  </c15:dlblFieldTable>
                  <c15:showDataLabelsRange val="0"/>
                </c:ext>
                <c:ext xmlns:c16="http://schemas.microsoft.com/office/drawing/2014/chart" uri="{C3380CC4-5D6E-409C-BE32-E72D297353CC}">
                  <c16:uniqueId val="{00000020-CD96-41C6-BB8C-30805DADD68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{4CB03D5A-AE7C-4B25-A026-45ECC3189B39}</c15:txfldGUID>
                      <c15:f>Diagramm!$K$56</c15:f>
                      <c15:dlblFieldTableCache>
                        <c:ptCount val="1"/>
                      </c15:dlblFieldTableCache>
                    </c15:dlblFTEntry>
                  </c15:dlblFieldTable>
                  <c15:showDataLabelsRange val="0"/>
                </c:ext>
                <c:ext xmlns:c16="http://schemas.microsoft.com/office/drawing/2014/chart" uri="{C3380CC4-5D6E-409C-BE32-E72D297353CC}">
                  <c16:uniqueId val="{00000021-CD96-41C6-BB8C-30805DADD68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{E5F18ADA-E511-450A-A058-F46D6D5AFED3}</c15:txfldGUID>
                      <c15:f>Diagramm!$K$57</c15:f>
                      <c15:dlblFieldTableCache>
                        <c:ptCount val="1"/>
                      </c15:dlblFieldTableCache>
                    </c15:dlblFTEntry>
                  </c15:dlblFieldTable>
                  <c15:showDataLabelsRange val="0"/>
                </c:ext>
                <c:ext xmlns:c16="http://schemas.microsoft.com/office/drawing/2014/chart" uri="{C3380CC4-5D6E-409C-BE32-E72D297353CC}">
                  <c16:uniqueId val="{00000022-CD96-41C6-BB8C-30805DADD68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{21474370-990A-47CE-ACFC-E861442F5F09}</c15:txfldGUID>
                      <c15:f>Diagramm!$K$58</c15:f>
                      <c15:dlblFieldTableCache>
                        <c:ptCount val="1"/>
                      </c15:dlblFieldTableCache>
                    </c15:dlblFTEntry>
                  </c15:dlblFieldTable>
                  <c15:showDataLabelsRange val="0"/>
                </c:ext>
                <c:ext xmlns:c16="http://schemas.microsoft.com/office/drawing/2014/chart" uri="{C3380CC4-5D6E-409C-BE32-E72D297353CC}">
                  <c16:uniqueId val="{00000023-CD96-41C6-BB8C-30805DADD68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{07CC5490-DBAE-41AC-8AF3-862690F4BA01}</c15:txfldGUID>
                      <c15:f>Diagramm!$K$59</c15:f>
                      <c15:dlblFieldTableCache>
                        <c:ptCount val="1"/>
                      </c15:dlblFieldTableCache>
                    </c15:dlblFTEntry>
                  </c15:dlblFieldTable>
                  <c15:showDataLabelsRange val="0"/>
                </c:ext>
                <c:ext xmlns:c16="http://schemas.microsoft.com/office/drawing/2014/chart" uri="{C3380CC4-5D6E-409C-BE32-E72D297353CC}">
                  <c16:uniqueId val="{00000024-CD96-41C6-BB8C-30805DADD68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{D31DFA77-7962-4365-8FCC-C09DE8FA1329}</c15:txfldGUID>
                      <c15:f>Diagramm!$K$60</c15:f>
                      <c15:dlblFieldTableCache>
                        <c:ptCount val="1"/>
                      </c15:dlblFieldTableCache>
                    </c15:dlblFTEntry>
                  </c15:dlblFieldTable>
                  <c15:showDataLabelsRange val="0"/>
                </c:ext>
                <c:ext xmlns:c16="http://schemas.microsoft.com/office/drawing/2014/chart" uri="{C3380CC4-5D6E-409C-BE32-E72D297353CC}">
                  <c16:uniqueId val="{00000025-CD96-41C6-BB8C-30805DADD68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{8E847B46-E9F8-4D7E-AA00-EB0582B77BCF}</c15:txfldGUID>
                      <c15:f>Diagramm!$K$61</c15:f>
                      <c15:dlblFieldTableCache>
                        <c:ptCount val="1"/>
                      </c15:dlblFieldTableCache>
                    </c15:dlblFTEntry>
                  </c15:dlblFieldTable>
                  <c15:showDataLabelsRange val="0"/>
                </c:ext>
                <c:ext xmlns:c16="http://schemas.microsoft.com/office/drawing/2014/chart" uri="{C3380CC4-5D6E-409C-BE32-E72D297353CC}">
                  <c16:uniqueId val="{00000026-CD96-41C6-BB8C-30805DADD68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{229A5375-A410-40EE-9A4B-FC3F26645490}</c15:txfldGUID>
                      <c15:f>Diagramm!$K$62</c15:f>
                      <c15:dlblFieldTableCache>
                        <c:ptCount val="1"/>
                      </c15:dlblFieldTableCache>
                    </c15:dlblFTEntry>
                  </c15:dlblFieldTable>
                  <c15:showDataLabelsRange val="0"/>
                </c:ext>
                <c:ext xmlns:c16="http://schemas.microsoft.com/office/drawing/2014/chart" uri="{C3380CC4-5D6E-409C-BE32-E72D297353CC}">
                  <c16:uniqueId val="{00000027-CD96-41C6-BB8C-30805DADD68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{5F389155-0DF8-4D77-914E-3DB7D083FFCE}</c15:txfldGUID>
                      <c15:f>Diagramm!$K$63</c15:f>
                      <c15:dlblFieldTableCache>
                        <c:ptCount val="1"/>
                      </c15:dlblFieldTableCache>
                    </c15:dlblFTEntry>
                  </c15:dlblFieldTable>
                  <c15:showDataLabelsRange val="0"/>
                </c:ext>
                <c:ext xmlns:c16="http://schemas.microsoft.com/office/drawing/2014/chart" uri="{C3380CC4-5D6E-409C-BE32-E72D297353CC}">
                  <c16:uniqueId val="{00000028-CD96-41C6-BB8C-30805DADD68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{1F9FCC13-4455-4662-8AA2-F1BAA239546E}</c15:txfldGUID>
                      <c15:f>Diagramm!$K$64</c15:f>
                      <c15:dlblFieldTableCache>
                        <c:ptCount val="1"/>
                      </c15:dlblFieldTableCache>
                    </c15:dlblFTEntry>
                  </c15:dlblFieldTable>
                  <c15:showDataLabelsRange val="0"/>
                </c:ext>
                <c:ext xmlns:c16="http://schemas.microsoft.com/office/drawing/2014/chart" uri="{C3380CC4-5D6E-409C-BE32-E72D297353CC}">
                  <c16:uniqueId val="{00000029-CD96-41C6-BB8C-30805DADD68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{8CB2D98B-508C-4A40-97DA-51F038B6E1F9}</c15:txfldGUID>
                      <c15:f>Diagramm!$K$65</c15:f>
                      <c15:dlblFieldTableCache>
                        <c:ptCount val="1"/>
                      </c15:dlblFieldTableCache>
                    </c15:dlblFTEntry>
                  </c15:dlblFieldTable>
                  <c15:showDataLabelsRange val="0"/>
                </c:ext>
                <c:ext xmlns:c16="http://schemas.microsoft.com/office/drawing/2014/chart" uri="{C3380CC4-5D6E-409C-BE32-E72D297353CC}">
                  <c16:uniqueId val="{0000002A-CD96-41C6-BB8C-30805DADD68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{A334C329-CD79-4694-8C9E-7B463E9C344E}</c15:txfldGUID>
                      <c15:f>Diagramm!$K$66</c15:f>
                      <c15:dlblFieldTableCache>
                        <c:ptCount val="1"/>
                      </c15:dlblFieldTableCache>
                    </c15:dlblFTEntry>
                  </c15:dlblFieldTable>
                  <c15:showDataLabelsRange val="0"/>
                </c:ext>
                <c:ext xmlns:c16="http://schemas.microsoft.com/office/drawing/2014/chart" uri="{C3380CC4-5D6E-409C-BE32-E72D297353CC}">
                  <c16:uniqueId val="{0000002B-CD96-41C6-BB8C-30805DADD68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{3BC82DF5-5029-4781-A82B-457E6FB4E75F}</c15:txfldGUID>
                      <c15:f>Diagramm!$K$67</c15:f>
                      <c15:dlblFieldTableCache>
                        <c:ptCount val="1"/>
                      </c15:dlblFieldTableCache>
                    </c15:dlblFTEntry>
                  </c15:dlblFieldTable>
                  <c15:showDataLabelsRange val="0"/>
                </c:ext>
                <c:ext xmlns:c16="http://schemas.microsoft.com/office/drawing/2014/chart" uri="{C3380CC4-5D6E-409C-BE32-E72D297353CC}">
                  <c16:uniqueId val="{0000002C-CD96-41C6-BB8C-30805DADD68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D96-41C6-BB8C-30805DADD68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{3836D5E0-A7C1-44BB-88E3-FA03FA3B0CB7}</c15:txfldGUID>
                      <c15:f>Diagramm!$J$46</c15:f>
                      <c15:dlblFieldTableCache>
                        <c:ptCount val="1"/>
                      </c15:dlblFieldTableCache>
                    </c15:dlblFTEntry>
                  </c15:dlblFieldTable>
                  <c15:showDataLabelsRange val="0"/>
                </c:ext>
                <c:ext xmlns:c16="http://schemas.microsoft.com/office/drawing/2014/chart" uri="{C3380CC4-5D6E-409C-BE32-E72D297353CC}">
                  <c16:uniqueId val="{0000002E-CD96-41C6-BB8C-30805DADD68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{26F08886-66F1-41E3-814D-2D73F3B457CB}</c15:txfldGUID>
                      <c15:f>Diagramm!$J$47</c15:f>
                      <c15:dlblFieldTableCache>
                        <c:ptCount val="1"/>
                      </c15:dlblFieldTableCache>
                    </c15:dlblFTEntry>
                  </c15:dlblFieldTable>
                  <c15:showDataLabelsRange val="0"/>
                </c:ext>
                <c:ext xmlns:c16="http://schemas.microsoft.com/office/drawing/2014/chart" uri="{C3380CC4-5D6E-409C-BE32-E72D297353CC}">
                  <c16:uniqueId val="{0000002F-CD96-41C6-BB8C-30805DADD68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{A1627A4B-486B-4D02-8D8C-93DB85A2E3B4}</c15:txfldGUID>
                      <c15:f>Diagramm!$J$48</c15:f>
                      <c15:dlblFieldTableCache>
                        <c:ptCount val="1"/>
                      </c15:dlblFieldTableCache>
                    </c15:dlblFTEntry>
                  </c15:dlblFieldTable>
                  <c15:showDataLabelsRange val="0"/>
                </c:ext>
                <c:ext xmlns:c16="http://schemas.microsoft.com/office/drawing/2014/chart" uri="{C3380CC4-5D6E-409C-BE32-E72D297353CC}">
                  <c16:uniqueId val="{00000030-CD96-41C6-BB8C-30805DADD68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{0A56B5EF-B288-458A-B52A-36148250A5AA}</c15:txfldGUID>
                      <c15:f>Diagramm!$J$49</c15:f>
                      <c15:dlblFieldTableCache>
                        <c:ptCount val="1"/>
                      </c15:dlblFieldTableCache>
                    </c15:dlblFTEntry>
                  </c15:dlblFieldTable>
                  <c15:showDataLabelsRange val="0"/>
                </c:ext>
                <c:ext xmlns:c16="http://schemas.microsoft.com/office/drawing/2014/chart" uri="{C3380CC4-5D6E-409C-BE32-E72D297353CC}">
                  <c16:uniqueId val="{00000031-CD96-41C6-BB8C-30805DADD68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{6B3BA398-587D-444C-B350-E8C282DBFCBE}</c15:txfldGUID>
                      <c15:f>Diagramm!$J$50</c15:f>
                      <c15:dlblFieldTableCache>
                        <c:ptCount val="1"/>
                      </c15:dlblFieldTableCache>
                    </c15:dlblFTEntry>
                  </c15:dlblFieldTable>
                  <c15:showDataLabelsRange val="0"/>
                </c:ext>
                <c:ext xmlns:c16="http://schemas.microsoft.com/office/drawing/2014/chart" uri="{C3380CC4-5D6E-409C-BE32-E72D297353CC}">
                  <c16:uniqueId val="{00000032-CD96-41C6-BB8C-30805DADD68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{60C4D5E7-D8CF-44B5-993C-3FC194BA9BF1}</c15:txfldGUID>
                      <c15:f>Diagramm!$J$51</c15:f>
                      <c15:dlblFieldTableCache>
                        <c:ptCount val="1"/>
                      </c15:dlblFieldTableCache>
                    </c15:dlblFTEntry>
                  </c15:dlblFieldTable>
                  <c15:showDataLabelsRange val="0"/>
                </c:ext>
                <c:ext xmlns:c16="http://schemas.microsoft.com/office/drawing/2014/chart" uri="{C3380CC4-5D6E-409C-BE32-E72D297353CC}">
                  <c16:uniqueId val="{00000033-CD96-41C6-BB8C-30805DADD68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{10CF86BF-1103-42F1-9F19-BBA30BC6CE54}</c15:txfldGUID>
                      <c15:f>Diagramm!$J$52</c15:f>
                      <c15:dlblFieldTableCache>
                        <c:ptCount val="1"/>
                      </c15:dlblFieldTableCache>
                    </c15:dlblFTEntry>
                  </c15:dlblFieldTable>
                  <c15:showDataLabelsRange val="0"/>
                </c:ext>
                <c:ext xmlns:c16="http://schemas.microsoft.com/office/drawing/2014/chart" uri="{C3380CC4-5D6E-409C-BE32-E72D297353CC}">
                  <c16:uniqueId val="{00000034-CD96-41C6-BB8C-30805DADD68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{B7BE792A-5A35-43DD-8DB1-1E3ED02AB819}</c15:txfldGUID>
                      <c15:f>Diagramm!$J$53</c15:f>
                      <c15:dlblFieldTableCache>
                        <c:ptCount val="1"/>
                      </c15:dlblFieldTableCache>
                    </c15:dlblFTEntry>
                  </c15:dlblFieldTable>
                  <c15:showDataLabelsRange val="0"/>
                </c:ext>
                <c:ext xmlns:c16="http://schemas.microsoft.com/office/drawing/2014/chart" uri="{C3380CC4-5D6E-409C-BE32-E72D297353CC}">
                  <c16:uniqueId val="{00000035-CD96-41C6-BB8C-30805DADD68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{9BB4E5F4-7544-445A-8DC0-4F8E97D55193}</c15:txfldGUID>
                      <c15:f>Diagramm!$J$54</c15:f>
                      <c15:dlblFieldTableCache>
                        <c:ptCount val="1"/>
                      </c15:dlblFieldTableCache>
                    </c15:dlblFTEntry>
                  </c15:dlblFieldTable>
                  <c15:showDataLabelsRange val="0"/>
                </c:ext>
                <c:ext xmlns:c16="http://schemas.microsoft.com/office/drawing/2014/chart" uri="{C3380CC4-5D6E-409C-BE32-E72D297353CC}">
                  <c16:uniqueId val="{00000036-CD96-41C6-BB8C-30805DADD68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{B972125C-8EF5-47C4-929D-26445E5AF040}</c15:txfldGUID>
                      <c15:f>Diagramm!$J$55</c15:f>
                      <c15:dlblFieldTableCache>
                        <c:ptCount val="1"/>
                      </c15:dlblFieldTableCache>
                    </c15:dlblFTEntry>
                  </c15:dlblFieldTable>
                  <c15:showDataLabelsRange val="0"/>
                </c:ext>
                <c:ext xmlns:c16="http://schemas.microsoft.com/office/drawing/2014/chart" uri="{C3380CC4-5D6E-409C-BE32-E72D297353CC}">
                  <c16:uniqueId val="{00000037-CD96-41C6-BB8C-30805DADD68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{F4C6AA41-FDC5-4BE4-9166-97E8508BB565}</c15:txfldGUID>
                      <c15:f>Diagramm!$J$56</c15:f>
                      <c15:dlblFieldTableCache>
                        <c:ptCount val="1"/>
                      </c15:dlblFieldTableCache>
                    </c15:dlblFTEntry>
                  </c15:dlblFieldTable>
                  <c15:showDataLabelsRange val="0"/>
                </c:ext>
                <c:ext xmlns:c16="http://schemas.microsoft.com/office/drawing/2014/chart" uri="{C3380CC4-5D6E-409C-BE32-E72D297353CC}">
                  <c16:uniqueId val="{00000038-CD96-41C6-BB8C-30805DADD68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{EE4C61F2-D1A4-4B5D-B3E9-6FAC018EAB2D}</c15:txfldGUID>
                      <c15:f>Diagramm!$J$57</c15:f>
                      <c15:dlblFieldTableCache>
                        <c:ptCount val="1"/>
                      </c15:dlblFieldTableCache>
                    </c15:dlblFTEntry>
                  </c15:dlblFieldTable>
                  <c15:showDataLabelsRange val="0"/>
                </c:ext>
                <c:ext xmlns:c16="http://schemas.microsoft.com/office/drawing/2014/chart" uri="{C3380CC4-5D6E-409C-BE32-E72D297353CC}">
                  <c16:uniqueId val="{00000039-CD96-41C6-BB8C-30805DADD68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{67B5D571-4F67-4EB9-A7CC-82CB6745C2D5}</c15:txfldGUID>
                      <c15:f>Diagramm!$J$58</c15:f>
                      <c15:dlblFieldTableCache>
                        <c:ptCount val="1"/>
                      </c15:dlblFieldTableCache>
                    </c15:dlblFTEntry>
                  </c15:dlblFieldTable>
                  <c15:showDataLabelsRange val="0"/>
                </c:ext>
                <c:ext xmlns:c16="http://schemas.microsoft.com/office/drawing/2014/chart" uri="{C3380CC4-5D6E-409C-BE32-E72D297353CC}">
                  <c16:uniqueId val="{0000003A-CD96-41C6-BB8C-30805DADD68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{449E7A9D-C911-4280-A9D5-952FE0196085}</c15:txfldGUID>
                      <c15:f>Diagramm!$J$59</c15:f>
                      <c15:dlblFieldTableCache>
                        <c:ptCount val="1"/>
                      </c15:dlblFieldTableCache>
                    </c15:dlblFTEntry>
                  </c15:dlblFieldTable>
                  <c15:showDataLabelsRange val="0"/>
                </c:ext>
                <c:ext xmlns:c16="http://schemas.microsoft.com/office/drawing/2014/chart" uri="{C3380CC4-5D6E-409C-BE32-E72D297353CC}">
                  <c16:uniqueId val="{0000003B-CD96-41C6-BB8C-30805DADD68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{0F7BC5CB-A705-48D5-A6D3-FAA17DF006E7}</c15:txfldGUID>
                      <c15:f>Diagramm!$J$60</c15:f>
                      <c15:dlblFieldTableCache>
                        <c:ptCount val="1"/>
                      </c15:dlblFieldTableCache>
                    </c15:dlblFTEntry>
                  </c15:dlblFieldTable>
                  <c15:showDataLabelsRange val="0"/>
                </c:ext>
                <c:ext xmlns:c16="http://schemas.microsoft.com/office/drawing/2014/chart" uri="{C3380CC4-5D6E-409C-BE32-E72D297353CC}">
                  <c16:uniqueId val="{0000003C-CD96-41C6-BB8C-30805DADD68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{E0E69BCA-628A-49A8-9644-789D86AC331D}</c15:txfldGUID>
                      <c15:f>Diagramm!$J$61</c15:f>
                      <c15:dlblFieldTableCache>
                        <c:ptCount val="1"/>
                      </c15:dlblFieldTableCache>
                    </c15:dlblFTEntry>
                  </c15:dlblFieldTable>
                  <c15:showDataLabelsRange val="0"/>
                </c:ext>
                <c:ext xmlns:c16="http://schemas.microsoft.com/office/drawing/2014/chart" uri="{C3380CC4-5D6E-409C-BE32-E72D297353CC}">
                  <c16:uniqueId val="{0000003D-CD96-41C6-BB8C-30805DADD68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{73D0A3DC-9A85-4D05-94ED-2EDC91A179FB}</c15:txfldGUID>
                      <c15:f>Diagramm!$J$62</c15:f>
                      <c15:dlblFieldTableCache>
                        <c:ptCount val="1"/>
                      </c15:dlblFieldTableCache>
                    </c15:dlblFTEntry>
                  </c15:dlblFieldTable>
                  <c15:showDataLabelsRange val="0"/>
                </c:ext>
                <c:ext xmlns:c16="http://schemas.microsoft.com/office/drawing/2014/chart" uri="{C3380CC4-5D6E-409C-BE32-E72D297353CC}">
                  <c16:uniqueId val="{0000003E-CD96-41C6-BB8C-30805DADD68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{1D89303C-4EB9-492B-9AA3-532BCD73B6E4}</c15:txfldGUID>
                      <c15:f>Diagramm!$J$63</c15:f>
                      <c15:dlblFieldTableCache>
                        <c:ptCount val="1"/>
                      </c15:dlblFieldTableCache>
                    </c15:dlblFTEntry>
                  </c15:dlblFieldTable>
                  <c15:showDataLabelsRange val="0"/>
                </c:ext>
                <c:ext xmlns:c16="http://schemas.microsoft.com/office/drawing/2014/chart" uri="{C3380CC4-5D6E-409C-BE32-E72D297353CC}">
                  <c16:uniqueId val="{0000003F-CD96-41C6-BB8C-30805DADD68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{53CDEF9E-1DEF-449A-B394-CC42713A17AA}</c15:txfldGUID>
                      <c15:f>Diagramm!$J$64</c15:f>
                      <c15:dlblFieldTableCache>
                        <c:ptCount val="1"/>
                      </c15:dlblFieldTableCache>
                    </c15:dlblFTEntry>
                  </c15:dlblFieldTable>
                  <c15:showDataLabelsRange val="0"/>
                </c:ext>
                <c:ext xmlns:c16="http://schemas.microsoft.com/office/drawing/2014/chart" uri="{C3380CC4-5D6E-409C-BE32-E72D297353CC}">
                  <c16:uniqueId val="{00000040-CD96-41C6-BB8C-30805DADD68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{B469A790-09A5-42D6-8D46-55BE46A7B177}</c15:txfldGUID>
                      <c15:f>Diagramm!$J$65</c15:f>
                      <c15:dlblFieldTableCache>
                        <c:ptCount val="1"/>
                      </c15:dlblFieldTableCache>
                    </c15:dlblFTEntry>
                  </c15:dlblFieldTable>
                  <c15:showDataLabelsRange val="0"/>
                </c:ext>
                <c:ext xmlns:c16="http://schemas.microsoft.com/office/drawing/2014/chart" uri="{C3380CC4-5D6E-409C-BE32-E72D297353CC}">
                  <c16:uniqueId val="{00000041-CD96-41C6-BB8C-30805DADD68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{053E4BFF-461A-4064-B38A-DD3CC3BE87F6}</c15:txfldGUID>
                      <c15:f>Diagramm!$J$66</c15:f>
                      <c15:dlblFieldTableCache>
                        <c:ptCount val="1"/>
                      </c15:dlblFieldTableCache>
                    </c15:dlblFTEntry>
                  </c15:dlblFieldTable>
                  <c15:showDataLabelsRange val="0"/>
                </c:ext>
                <c:ext xmlns:c16="http://schemas.microsoft.com/office/drawing/2014/chart" uri="{C3380CC4-5D6E-409C-BE32-E72D297353CC}">
                  <c16:uniqueId val="{00000042-CD96-41C6-BB8C-30805DADD68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{33AFE1B9-2380-425C-B8B1-D04C347E673D}</c15:txfldGUID>
                      <c15:f>Diagramm!$J$67</c15:f>
                      <c15:dlblFieldTableCache>
                        <c:ptCount val="1"/>
                      </c15:dlblFieldTableCache>
                    </c15:dlblFTEntry>
                  </c15:dlblFieldTable>
                  <c15:showDataLabelsRange val="0"/>
                </c:ext>
                <c:ext xmlns:c16="http://schemas.microsoft.com/office/drawing/2014/chart" uri="{C3380CC4-5D6E-409C-BE32-E72D297353CC}">
                  <c16:uniqueId val="{00000043-CD96-41C6-BB8C-30805DADD6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D96-41C6-BB8C-30805DADD68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A8-4798-9607-1CCCC8621C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A8-4798-9607-1CCCC8621C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A8-4798-9607-1CCCC8621C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A8-4798-9607-1CCCC8621C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A8-4798-9607-1CCCC8621C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A8-4798-9607-1CCCC8621C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CA8-4798-9607-1CCCC8621C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A8-4798-9607-1CCCC8621C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CA8-4798-9607-1CCCC8621C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CA8-4798-9607-1CCCC8621C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CA8-4798-9607-1CCCC8621C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CA8-4798-9607-1CCCC8621C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CA8-4798-9607-1CCCC8621C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CA8-4798-9607-1CCCC8621C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CA8-4798-9607-1CCCC8621C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CA8-4798-9607-1CCCC8621C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CA8-4798-9607-1CCCC8621C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CA8-4798-9607-1CCCC8621C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CA8-4798-9607-1CCCC8621C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CA8-4798-9607-1CCCC8621C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CA8-4798-9607-1CCCC8621C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CA8-4798-9607-1CCCC8621C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CA8-4798-9607-1CCCC8621CC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CA8-4798-9607-1CCCC8621C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CA8-4798-9607-1CCCC8621C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CA8-4798-9607-1CCCC8621C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CA8-4798-9607-1CCCC8621C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CA8-4798-9607-1CCCC8621C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CA8-4798-9607-1CCCC8621C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CA8-4798-9607-1CCCC8621C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CA8-4798-9607-1CCCC8621C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CA8-4798-9607-1CCCC8621C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CA8-4798-9607-1CCCC8621C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CA8-4798-9607-1CCCC8621C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CA8-4798-9607-1CCCC8621C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CA8-4798-9607-1CCCC8621C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CA8-4798-9607-1CCCC8621C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CA8-4798-9607-1CCCC8621C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CA8-4798-9607-1CCCC8621C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CA8-4798-9607-1CCCC8621C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CA8-4798-9607-1CCCC8621C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CA8-4798-9607-1CCCC8621C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CA8-4798-9607-1CCCC8621C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CA8-4798-9607-1CCCC8621C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CA8-4798-9607-1CCCC8621CC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CA8-4798-9607-1CCCC8621CC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CA8-4798-9607-1CCCC8621C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CA8-4798-9607-1CCCC8621C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CA8-4798-9607-1CCCC8621C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CA8-4798-9607-1CCCC8621C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CA8-4798-9607-1CCCC8621C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CA8-4798-9607-1CCCC8621C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CA8-4798-9607-1CCCC8621C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CA8-4798-9607-1CCCC8621C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CA8-4798-9607-1CCCC8621C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CA8-4798-9607-1CCCC8621C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CA8-4798-9607-1CCCC8621C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CA8-4798-9607-1CCCC8621C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CA8-4798-9607-1CCCC8621C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CA8-4798-9607-1CCCC8621C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CA8-4798-9607-1CCCC8621C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CA8-4798-9607-1CCCC8621C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CA8-4798-9607-1CCCC8621C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CA8-4798-9607-1CCCC8621C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CA8-4798-9607-1CCCC8621C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CA8-4798-9607-1CCCC8621C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CA8-4798-9607-1CCCC8621C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CA8-4798-9607-1CCCC8621C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CA8-4798-9607-1CCCC8621CC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100.460009246417</c:v>
                </c:pt>
                <c:pt idx="2">
                  <c:v>101.50716597318538</c:v>
                </c:pt>
                <c:pt idx="3">
                  <c:v>100.87609801202034</c:v>
                </c:pt>
                <c:pt idx="4">
                  <c:v>101.1950993989829</c:v>
                </c:pt>
                <c:pt idx="5">
                  <c:v>102.00647249190939</c:v>
                </c:pt>
                <c:pt idx="6">
                  <c:v>103.95515487748497</c:v>
                </c:pt>
                <c:pt idx="7">
                  <c:v>103.58529819694868</c:v>
                </c:pt>
                <c:pt idx="8">
                  <c:v>103.45815996301432</c:v>
                </c:pt>
                <c:pt idx="9">
                  <c:v>104.30651872399446</c:v>
                </c:pt>
                <c:pt idx="10">
                  <c:v>105.90846047156728</c:v>
                </c:pt>
                <c:pt idx="11">
                  <c:v>105.53166897827091</c:v>
                </c:pt>
                <c:pt idx="12">
                  <c:v>105.46925566343042</c:v>
                </c:pt>
                <c:pt idx="13">
                  <c:v>106.66666666666667</c:v>
                </c:pt>
                <c:pt idx="14">
                  <c:v>108.80258899676376</c:v>
                </c:pt>
                <c:pt idx="15">
                  <c:v>108.12528895053165</c:v>
                </c:pt>
                <c:pt idx="16">
                  <c:v>108.00277392510402</c:v>
                </c:pt>
                <c:pt idx="17">
                  <c:v>108.62690707350902</c:v>
                </c:pt>
                <c:pt idx="18">
                  <c:v>111.13730929264909</c:v>
                </c:pt>
                <c:pt idx="19">
                  <c:v>110.67730004623209</c:v>
                </c:pt>
                <c:pt idx="20">
                  <c:v>110.89227924179382</c:v>
                </c:pt>
                <c:pt idx="21">
                  <c:v>111.3869625520111</c:v>
                </c:pt>
                <c:pt idx="22">
                  <c:v>113.34951456310679</c:v>
                </c:pt>
                <c:pt idx="23">
                  <c:v>112.45030050855294</c:v>
                </c:pt>
                <c:pt idx="24">
                  <c:v>112.28617660656495</c:v>
                </c:pt>
              </c:numCache>
            </c:numRef>
          </c:val>
          <c:smooth val="0"/>
          <c:extLst>
            <c:ext xmlns:c16="http://schemas.microsoft.com/office/drawing/2014/chart" uri="{C3380CC4-5D6E-409C-BE32-E72D297353CC}">
              <c16:uniqueId val="{00000000-9D81-4DDD-8D65-DB32B99786F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102.41013071895424</c:v>
                </c:pt>
                <c:pt idx="2">
                  <c:v>104.96323529411764</c:v>
                </c:pt>
                <c:pt idx="3">
                  <c:v>104.53431372549021</c:v>
                </c:pt>
                <c:pt idx="4">
                  <c:v>102.34885620915033</c:v>
                </c:pt>
                <c:pt idx="5">
                  <c:v>104.53431372549021</c:v>
                </c:pt>
                <c:pt idx="6">
                  <c:v>107.65931372549021</c:v>
                </c:pt>
                <c:pt idx="7">
                  <c:v>108.2516339869281</c:v>
                </c:pt>
                <c:pt idx="8">
                  <c:v>108.8235294117647</c:v>
                </c:pt>
                <c:pt idx="9">
                  <c:v>111.15196078431373</c:v>
                </c:pt>
                <c:pt idx="10">
                  <c:v>114.99183006535947</c:v>
                </c:pt>
                <c:pt idx="11">
                  <c:v>113.15359477124183</c:v>
                </c:pt>
                <c:pt idx="12">
                  <c:v>116.01307189542484</c:v>
                </c:pt>
                <c:pt idx="13">
                  <c:v>118.70915032679738</c:v>
                </c:pt>
                <c:pt idx="14">
                  <c:v>120.64950980392157</c:v>
                </c:pt>
                <c:pt idx="15">
                  <c:v>119.46486928104576</c:v>
                </c:pt>
                <c:pt idx="16">
                  <c:v>117.19771241830065</c:v>
                </c:pt>
                <c:pt idx="17">
                  <c:v>122.22222222222223</c:v>
                </c:pt>
                <c:pt idx="18">
                  <c:v>124.30555555555556</c:v>
                </c:pt>
                <c:pt idx="19">
                  <c:v>121.83415032679738</c:v>
                </c:pt>
                <c:pt idx="20">
                  <c:v>120.69035947712419</c:v>
                </c:pt>
                <c:pt idx="21">
                  <c:v>122.83496732026144</c:v>
                </c:pt>
                <c:pt idx="22">
                  <c:v>126.02124183006535</c:v>
                </c:pt>
                <c:pt idx="23">
                  <c:v>125.65359477124183</c:v>
                </c:pt>
                <c:pt idx="24">
                  <c:v>121.89542483660132</c:v>
                </c:pt>
              </c:numCache>
            </c:numRef>
          </c:val>
          <c:smooth val="0"/>
          <c:extLst>
            <c:ext xmlns:c16="http://schemas.microsoft.com/office/drawing/2014/chart" uri="{C3380CC4-5D6E-409C-BE32-E72D297353CC}">
              <c16:uniqueId val="{00000001-9D81-4DDD-8D65-DB32B99786F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101.32743362831857</c:v>
                </c:pt>
                <c:pt idx="2">
                  <c:v>99.987357774968402</c:v>
                </c:pt>
                <c:pt idx="3">
                  <c:v>100.2022756005057</c:v>
                </c:pt>
                <c:pt idx="4">
                  <c:v>97.850821744627055</c:v>
                </c:pt>
                <c:pt idx="5">
                  <c:v>99.127686472819221</c:v>
                </c:pt>
                <c:pt idx="6">
                  <c:v>97.914032869785089</c:v>
                </c:pt>
                <c:pt idx="7">
                  <c:v>98.040455120101129</c:v>
                </c:pt>
                <c:pt idx="8">
                  <c:v>97.345132743362825</c:v>
                </c:pt>
                <c:pt idx="9">
                  <c:v>98.204804045512006</c:v>
                </c:pt>
                <c:pt idx="10">
                  <c:v>97.117572692793928</c:v>
                </c:pt>
                <c:pt idx="11">
                  <c:v>97.281921618204805</c:v>
                </c:pt>
                <c:pt idx="12">
                  <c:v>97.989886219974721</c:v>
                </c:pt>
                <c:pt idx="13">
                  <c:v>98.950695322376731</c:v>
                </c:pt>
                <c:pt idx="14">
                  <c:v>96.346396965865992</c:v>
                </c:pt>
                <c:pt idx="15">
                  <c:v>95.777496839443742</c:v>
                </c:pt>
                <c:pt idx="16">
                  <c:v>91.90897597977245</c:v>
                </c:pt>
                <c:pt idx="17">
                  <c:v>93.198482932996214</c:v>
                </c:pt>
                <c:pt idx="18">
                  <c:v>91.453855878634641</c:v>
                </c:pt>
                <c:pt idx="19">
                  <c:v>90.707964601769902</c:v>
                </c:pt>
                <c:pt idx="20">
                  <c:v>89.456384323640961</c:v>
                </c:pt>
                <c:pt idx="21">
                  <c:v>91.959544879898857</c:v>
                </c:pt>
                <c:pt idx="22">
                  <c:v>89.481668773704172</c:v>
                </c:pt>
                <c:pt idx="23">
                  <c:v>88.280657395701638</c:v>
                </c:pt>
                <c:pt idx="24">
                  <c:v>86.472819216182046</c:v>
                </c:pt>
              </c:numCache>
            </c:numRef>
          </c:val>
          <c:smooth val="0"/>
          <c:extLst>
            <c:ext xmlns:c16="http://schemas.microsoft.com/office/drawing/2014/chart" uri="{C3380CC4-5D6E-409C-BE32-E72D297353CC}">
              <c16:uniqueId val="{00000002-9D81-4DDD-8D65-DB32B99786F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D81-4DDD-8D65-DB32B99786F7}"/>
                </c:ext>
              </c:extLst>
            </c:dLbl>
            <c:dLbl>
              <c:idx val="1"/>
              <c:delete val="1"/>
              <c:extLst>
                <c:ext xmlns:c15="http://schemas.microsoft.com/office/drawing/2012/chart" uri="{CE6537A1-D6FC-4f65-9D91-7224C49458BB}"/>
                <c:ext xmlns:c16="http://schemas.microsoft.com/office/drawing/2014/chart" uri="{C3380CC4-5D6E-409C-BE32-E72D297353CC}">
                  <c16:uniqueId val="{00000004-9D81-4DDD-8D65-DB32B99786F7}"/>
                </c:ext>
              </c:extLst>
            </c:dLbl>
            <c:dLbl>
              <c:idx val="2"/>
              <c:delete val="1"/>
              <c:extLst>
                <c:ext xmlns:c15="http://schemas.microsoft.com/office/drawing/2012/chart" uri="{CE6537A1-D6FC-4f65-9D91-7224C49458BB}"/>
                <c:ext xmlns:c16="http://schemas.microsoft.com/office/drawing/2014/chart" uri="{C3380CC4-5D6E-409C-BE32-E72D297353CC}">
                  <c16:uniqueId val="{00000005-9D81-4DDD-8D65-DB32B99786F7}"/>
                </c:ext>
              </c:extLst>
            </c:dLbl>
            <c:dLbl>
              <c:idx val="3"/>
              <c:delete val="1"/>
              <c:extLst>
                <c:ext xmlns:c15="http://schemas.microsoft.com/office/drawing/2012/chart" uri="{CE6537A1-D6FC-4f65-9D91-7224C49458BB}"/>
                <c:ext xmlns:c16="http://schemas.microsoft.com/office/drawing/2014/chart" uri="{C3380CC4-5D6E-409C-BE32-E72D297353CC}">
                  <c16:uniqueId val="{00000006-9D81-4DDD-8D65-DB32B99786F7}"/>
                </c:ext>
              </c:extLst>
            </c:dLbl>
            <c:dLbl>
              <c:idx val="4"/>
              <c:delete val="1"/>
              <c:extLst>
                <c:ext xmlns:c15="http://schemas.microsoft.com/office/drawing/2012/chart" uri="{CE6537A1-D6FC-4f65-9D91-7224C49458BB}"/>
                <c:ext xmlns:c16="http://schemas.microsoft.com/office/drawing/2014/chart" uri="{C3380CC4-5D6E-409C-BE32-E72D297353CC}">
                  <c16:uniqueId val="{00000007-9D81-4DDD-8D65-DB32B99786F7}"/>
                </c:ext>
              </c:extLst>
            </c:dLbl>
            <c:dLbl>
              <c:idx val="5"/>
              <c:delete val="1"/>
              <c:extLst>
                <c:ext xmlns:c15="http://schemas.microsoft.com/office/drawing/2012/chart" uri="{CE6537A1-D6FC-4f65-9D91-7224C49458BB}"/>
                <c:ext xmlns:c16="http://schemas.microsoft.com/office/drawing/2014/chart" uri="{C3380CC4-5D6E-409C-BE32-E72D297353CC}">
                  <c16:uniqueId val="{00000008-9D81-4DDD-8D65-DB32B99786F7}"/>
                </c:ext>
              </c:extLst>
            </c:dLbl>
            <c:dLbl>
              <c:idx val="6"/>
              <c:delete val="1"/>
              <c:extLst>
                <c:ext xmlns:c15="http://schemas.microsoft.com/office/drawing/2012/chart" uri="{CE6537A1-D6FC-4f65-9D91-7224C49458BB}"/>
                <c:ext xmlns:c16="http://schemas.microsoft.com/office/drawing/2014/chart" uri="{C3380CC4-5D6E-409C-BE32-E72D297353CC}">
                  <c16:uniqueId val="{00000009-9D81-4DDD-8D65-DB32B99786F7}"/>
                </c:ext>
              </c:extLst>
            </c:dLbl>
            <c:dLbl>
              <c:idx val="7"/>
              <c:delete val="1"/>
              <c:extLst>
                <c:ext xmlns:c15="http://schemas.microsoft.com/office/drawing/2012/chart" uri="{CE6537A1-D6FC-4f65-9D91-7224C49458BB}"/>
                <c:ext xmlns:c16="http://schemas.microsoft.com/office/drawing/2014/chart" uri="{C3380CC4-5D6E-409C-BE32-E72D297353CC}">
                  <c16:uniqueId val="{0000000A-9D81-4DDD-8D65-DB32B99786F7}"/>
                </c:ext>
              </c:extLst>
            </c:dLbl>
            <c:dLbl>
              <c:idx val="8"/>
              <c:delete val="1"/>
              <c:extLst>
                <c:ext xmlns:c15="http://schemas.microsoft.com/office/drawing/2012/chart" uri="{CE6537A1-D6FC-4f65-9D91-7224C49458BB}"/>
                <c:ext xmlns:c16="http://schemas.microsoft.com/office/drawing/2014/chart" uri="{C3380CC4-5D6E-409C-BE32-E72D297353CC}">
                  <c16:uniqueId val="{0000000B-9D81-4DDD-8D65-DB32B99786F7}"/>
                </c:ext>
              </c:extLst>
            </c:dLbl>
            <c:dLbl>
              <c:idx val="9"/>
              <c:delete val="1"/>
              <c:extLst>
                <c:ext xmlns:c15="http://schemas.microsoft.com/office/drawing/2012/chart" uri="{CE6537A1-D6FC-4f65-9D91-7224C49458BB}"/>
                <c:ext xmlns:c16="http://schemas.microsoft.com/office/drawing/2014/chart" uri="{C3380CC4-5D6E-409C-BE32-E72D297353CC}">
                  <c16:uniqueId val="{0000000C-9D81-4DDD-8D65-DB32B99786F7}"/>
                </c:ext>
              </c:extLst>
            </c:dLbl>
            <c:dLbl>
              <c:idx val="10"/>
              <c:delete val="1"/>
              <c:extLst>
                <c:ext xmlns:c15="http://schemas.microsoft.com/office/drawing/2012/chart" uri="{CE6537A1-D6FC-4f65-9D91-7224C49458BB}"/>
                <c:ext xmlns:c16="http://schemas.microsoft.com/office/drawing/2014/chart" uri="{C3380CC4-5D6E-409C-BE32-E72D297353CC}">
                  <c16:uniqueId val="{0000000D-9D81-4DDD-8D65-DB32B99786F7}"/>
                </c:ext>
              </c:extLst>
            </c:dLbl>
            <c:dLbl>
              <c:idx val="11"/>
              <c:delete val="1"/>
              <c:extLst>
                <c:ext xmlns:c15="http://schemas.microsoft.com/office/drawing/2012/chart" uri="{CE6537A1-D6FC-4f65-9D91-7224C49458BB}"/>
                <c:ext xmlns:c16="http://schemas.microsoft.com/office/drawing/2014/chart" uri="{C3380CC4-5D6E-409C-BE32-E72D297353CC}">
                  <c16:uniqueId val="{0000000E-9D81-4DDD-8D65-DB32B99786F7}"/>
                </c:ext>
              </c:extLst>
            </c:dLbl>
            <c:dLbl>
              <c:idx val="12"/>
              <c:delete val="1"/>
              <c:extLst>
                <c:ext xmlns:c15="http://schemas.microsoft.com/office/drawing/2012/chart" uri="{CE6537A1-D6FC-4f65-9D91-7224C49458BB}"/>
                <c:ext xmlns:c16="http://schemas.microsoft.com/office/drawing/2014/chart" uri="{C3380CC4-5D6E-409C-BE32-E72D297353CC}">
                  <c16:uniqueId val="{0000000F-9D81-4DDD-8D65-DB32B99786F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D81-4DDD-8D65-DB32B99786F7}"/>
                </c:ext>
              </c:extLst>
            </c:dLbl>
            <c:dLbl>
              <c:idx val="14"/>
              <c:delete val="1"/>
              <c:extLst>
                <c:ext xmlns:c15="http://schemas.microsoft.com/office/drawing/2012/chart" uri="{CE6537A1-D6FC-4f65-9D91-7224C49458BB}"/>
                <c:ext xmlns:c16="http://schemas.microsoft.com/office/drawing/2014/chart" uri="{C3380CC4-5D6E-409C-BE32-E72D297353CC}">
                  <c16:uniqueId val="{00000011-9D81-4DDD-8D65-DB32B99786F7}"/>
                </c:ext>
              </c:extLst>
            </c:dLbl>
            <c:dLbl>
              <c:idx val="15"/>
              <c:delete val="1"/>
              <c:extLst>
                <c:ext xmlns:c15="http://schemas.microsoft.com/office/drawing/2012/chart" uri="{CE6537A1-D6FC-4f65-9D91-7224C49458BB}"/>
                <c:ext xmlns:c16="http://schemas.microsoft.com/office/drawing/2014/chart" uri="{C3380CC4-5D6E-409C-BE32-E72D297353CC}">
                  <c16:uniqueId val="{00000012-9D81-4DDD-8D65-DB32B99786F7}"/>
                </c:ext>
              </c:extLst>
            </c:dLbl>
            <c:dLbl>
              <c:idx val="16"/>
              <c:delete val="1"/>
              <c:extLst>
                <c:ext xmlns:c15="http://schemas.microsoft.com/office/drawing/2012/chart" uri="{CE6537A1-D6FC-4f65-9D91-7224C49458BB}"/>
                <c:ext xmlns:c16="http://schemas.microsoft.com/office/drawing/2014/chart" uri="{C3380CC4-5D6E-409C-BE32-E72D297353CC}">
                  <c16:uniqueId val="{00000013-9D81-4DDD-8D65-DB32B99786F7}"/>
                </c:ext>
              </c:extLst>
            </c:dLbl>
            <c:dLbl>
              <c:idx val="17"/>
              <c:delete val="1"/>
              <c:extLst>
                <c:ext xmlns:c15="http://schemas.microsoft.com/office/drawing/2012/chart" uri="{CE6537A1-D6FC-4f65-9D91-7224C49458BB}"/>
                <c:ext xmlns:c16="http://schemas.microsoft.com/office/drawing/2014/chart" uri="{C3380CC4-5D6E-409C-BE32-E72D297353CC}">
                  <c16:uniqueId val="{00000014-9D81-4DDD-8D65-DB32B99786F7}"/>
                </c:ext>
              </c:extLst>
            </c:dLbl>
            <c:dLbl>
              <c:idx val="18"/>
              <c:delete val="1"/>
              <c:extLst>
                <c:ext xmlns:c15="http://schemas.microsoft.com/office/drawing/2012/chart" uri="{CE6537A1-D6FC-4f65-9D91-7224C49458BB}"/>
                <c:ext xmlns:c16="http://schemas.microsoft.com/office/drawing/2014/chart" uri="{C3380CC4-5D6E-409C-BE32-E72D297353CC}">
                  <c16:uniqueId val="{00000015-9D81-4DDD-8D65-DB32B99786F7}"/>
                </c:ext>
              </c:extLst>
            </c:dLbl>
            <c:dLbl>
              <c:idx val="19"/>
              <c:delete val="1"/>
              <c:extLst>
                <c:ext xmlns:c15="http://schemas.microsoft.com/office/drawing/2012/chart" uri="{CE6537A1-D6FC-4f65-9D91-7224C49458BB}"/>
                <c:ext xmlns:c16="http://schemas.microsoft.com/office/drawing/2014/chart" uri="{C3380CC4-5D6E-409C-BE32-E72D297353CC}">
                  <c16:uniqueId val="{00000016-9D81-4DDD-8D65-DB32B99786F7}"/>
                </c:ext>
              </c:extLst>
            </c:dLbl>
            <c:dLbl>
              <c:idx val="20"/>
              <c:delete val="1"/>
              <c:extLst>
                <c:ext xmlns:c15="http://schemas.microsoft.com/office/drawing/2012/chart" uri="{CE6537A1-D6FC-4f65-9D91-7224C49458BB}"/>
                <c:ext xmlns:c16="http://schemas.microsoft.com/office/drawing/2014/chart" uri="{C3380CC4-5D6E-409C-BE32-E72D297353CC}">
                  <c16:uniqueId val="{00000017-9D81-4DDD-8D65-DB32B99786F7}"/>
                </c:ext>
              </c:extLst>
            </c:dLbl>
            <c:dLbl>
              <c:idx val="21"/>
              <c:delete val="1"/>
              <c:extLst>
                <c:ext xmlns:c15="http://schemas.microsoft.com/office/drawing/2012/chart" uri="{CE6537A1-D6FC-4f65-9D91-7224C49458BB}"/>
                <c:ext xmlns:c16="http://schemas.microsoft.com/office/drawing/2014/chart" uri="{C3380CC4-5D6E-409C-BE32-E72D297353CC}">
                  <c16:uniqueId val="{00000018-9D81-4DDD-8D65-DB32B99786F7}"/>
                </c:ext>
              </c:extLst>
            </c:dLbl>
            <c:dLbl>
              <c:idx val="22"/>
              <c:delete val="1"/>
              <c:extLst>
                <c:ext xmlns:c15="http://schemas.microsoft.com/office/drawing/2012/chart" uri="{CE6537A1-D6FC-4f65-9D91-7224C49458BB}"/>
                <c:ext xmlns:c16="http://schemas.microsoft.com/office/drawing/2014/chart" uri="{C3380CC4-5D6E-409C-BE32-E72D297353CC}">
                  <c16:uniqueId val="{00000019-9D81-4DDD-8D65-DB32B99786F7}"/>
                </c:ext>
              </c:extLst>
            </c:dLbl>
            <c:dLbl>
              <c:idx val="23"/>
              <c:delete val="1"/>
              <c:extLst>
                <c:ext xmlns:c15="http://schemas.microsoft.com/office/drawing/2012/chart" uri="{CE6537A1-D6FC-4f65-9D91-7224C49458BB}"/>
                <c:ext xmlns:c16="http://schemas.microsoft.com/office/drawing/2014/chart" uri="{C3380CC4-5D6E-409C-BE32-E72D297353CC}">
                  <c16:uniqueId val="{0000001A-9D81-4DDD-8D65-DB32B99786F7}"/>
                </c:ext>
              </c:extLst>
            </c:dLbl>
            <c:dLbl>
              <c:idx val="24"/>
              <c:delete val="1"/>
              <c:extLst>
                <c:ext xmlns:c15="http://schemas.microsoft.com/office/drawing/2012/chart" uri="{CE6537A1-D6FC-4f65-9D91-7224C49458BB}"/>
                <c:ext xmlns:c16="http://schemas.microsoft.com/office/drawing/2014/chart" uri="{C3380CC4-5D6E-409C-BE32-E72D297353CC}">
                  <c16:uniqueId val="{0000001B-9D81-4DDD-8D65-DB32B99786F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D81-4DDD-8D65-DB32B99786F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Freudenstadt (08237)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48575</v>
      </c>
      <c r="F11" s="238">
        <v>48646</v>
      </c>
      <c r="G11" s="238">
        <v>49035</v>
      </c>
      <c r="H11" s="238">
        <v>48186</v>
      </c>
      <c r="I11" s="265">
        <v>47972</v>
      </c>
      <c r="J11" s="263">
        <v>603</v>
      </c>
      <c r="K11" s="266">
        <v>1.2569832402234637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17.638703036541429</v>
      </c>
      <c r="E13" s="115">
        <v>8568</v>
      </c>
      <c r="F13" s="114">
        <v>8583</v>
      </c>
      <c r="G13" s="114">
        <v>8803</v>
      </c>
      <c r="H13" s="114">
        <v>8718</v>
      </c>
      <c r="I13" s="140">
        <v>8568</v>
      </c>
      <c r="J13" s="115">
        <v>0</v>
      </c>
      <c r="K13" s="116">
        <v>0</v>
      </c>
    </row>
    <row r="14" spans="1:255" ht="14.1" customHeight="1" x14ac:dyDescent="0.2">
      <c r="A14" s="306" t="s">
        <v>230</v>
      </c>
      <c r="B14" s="307"/>
      <c r="C14" s="308"/>
      <c r="D14" s="113">
        <v>61.237261966031909</v>
      </c>
      <c r="E14" s="115">
        <v>29746</v>
      </c>
      <c r="F14" s="114">
        <v>29862</v>
      </c>
      <c r="G14" s="114">
        <v>30050</v>
      </c>
      <c r="H14" s="114">
        <v>29376</v>
      </c>
      <c r="I14" s="140">
        <v>29340</v>
      </c>
      <c r="J14" s="115">
        <v>406</v>
      </c>
      <c r="K14" s="116">
        <v>1.383776414451261</v>
      </c>
    </row>
    <row r="15" spans="1:255" ht="14.1" customHeight="1" x14ac:dyDescent="0.2">
      <c r="A15" s="306" t="s">
        <v>231</v>
      </c>
      <c r="B15" s="307"/>
      <c r="C15" s="308"/>
      <c r="D15" s="113">
        <v>12.500257334019558</v>
      </c>
      <c r="E15" s="115">
        <v>6072</v>
      </c>
      <c r="F15" s="114">
        <v>6060</v>
      </c>
      <c r="G15" s="114">
        <v>6081</v>
      </c>
      <c r="H15" s="114">
        <v>5977</v>
      </c>
      <c r="I15" s="140">
        <v>5966</v>
      </c>
      <c r="J15" s="115">
        <v>106</v>
      </c>
      <c r="K15" s="116">
        <v>1.7767348307073416</v>
      </c>
    </row>
    <row r="16" spans="1:255" ht="14.1" customHeight="1" x14ac:dyDescent="0.2">
      <c r="A16" s="306" t="s">
        <v>232</v>
      </c>
      <c r="B16" s="307"/>
      <c r="C16" s="308"/>
      <c r="D16" s="113">
        <v>8.5290787442099845</v>
      </c>
      <c r="E16" s="115">
        <v>4143</v>
      </c>
      <c r="F16" s="114">
        <v>4090</v>
      </c>
      <c r="G16" s="114">
        <v>4050</v>
      </c>
      <c r="H16" s="114">
        <v>4071</v>
      </c>
      <c r="I16" s="140">
        <v>4050</v>
      </c>
      <c r="J16" s="115">
        <v>93</v>
      </c>
      <c r="K16" s="116">
        <v>2.2962962962962963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0.42408646423057128</v>
      </c>
      <c r="E18" s="115">
        <v>206</v>
      </c>
      <c r="F18" s="114">
        <v>238</v>
      </c>
      <c r="G18" s="114">
        <v>255</v>
      </c>
      <c r="H18" s="114">
        <v>255</v>
      </c>
      <c r="I18" s="140">
        <v>244</v>
      </c>
      <c r="J18" s="115">
        <v>-38</v>
      </c>
      <c r="K18" s="116">
        <v>-15.573770491803279</v>
      </c>
    </row>
    <row r="19" spans="1:255" ht="14.1" customHeight="1" x14ac:dyDescent="0.2">
      <c r="A19" s="306" t="s">
        <v>235</v>
      </c>
      <c r="B19" s="307" t="s">
        <v>236</v>
      </c>
      <c r="C19" s="308"/>
      <c r="D19" s="113">
        <v>0.11940298507462686</v>
      </c>
      <c r="E19" s="115">
        <v>58</v>
      </c>
      <c r="F19" s="114">
        <v>53</v>
      </c>
      <c r="G19" s="114">
        <v>55</v>
      </c>
      <c r="H19" s="114">
        <v>58</v>
      </c>
      <c r="I19" s="140">
        <v>53</v>
      </c>
      <c r="J19" s="115">
        <v>5</v>
      </c>
      <c r="K19" s="116">
        <v>9.433962264150944</v>
      </c>
    </row>
    <row r="20" spans="1:255" ht="14.1" customHeight="1" x14ac:dyDescent="0.2">
      <c r="A20" s="306">
        <v>12</v>
      </c>
      <c r="B20" s="307" t="s">
        <v>237</v>
      </c>
      <c r="C20" s="308"/>
      <c r="D20" s="113">
        <v>0.54760679361811626</v>
      </c>
      <c r="E20" s="115">
        <v>266</v>
      </c>
      <c r="F20" s="114">
        <v>271</v>
      </c>
      <c r="G20" s="114">
        <v>284</v>
      </c>
      <c r="H20" s="114">
        <v>279</v>
      </c>
      <c r="I20" s="140">
        <v>273</v>
      </c>
      <c r="J20" s="115">
        <v>-7</v>
      </c>
      <c r="K20" s="116">
        <v>-2.5641025641025643</v>
      </c>
    </row>
    <row r="21" spans="1:255" ht="14.1" customHeight="1" x14ac:dyDescent="0.2">
      <c r="A21" s="306">
        <v>21</v>
      </c>
      <c r="B21" s="307" t="s">
        <v>238</v>
      </c>
      <c r="C21" s="308"/>
      <c r="D21" s="113">
        <v>0.18322182192485847</v>
      </c>
      <c r="E21" s="115">
        <v>89</v>
      </c>
      <c r="F21" s="114">
        <v>84</v>
      </c>
      <c r="G21" s="114">
        <v>84</v>
      </c>
      <c r="H21" s="114">
        <v>87</v>
      </c>
      <c r="I21" s="140">
        <v>87</v>
      </c>
      <c r="J21" s="115">
        <v>2</v>
      </c>
      <c r="K21" s="116">
        <v>2.2988505747126435</v>
      </c>
    </row>
    <row r="22" spans="1:255" ht="14.1" customHeight="1" x14ac:dyDescent="0.2">
      <c r="A22" s="306">
        <v>22</v>
      </c>
      <c r="B22" s="307" t="s">
        <v>239</v>
      </c>
      <c r="C22" s="308"/>
      <c r="D22" s="113">
        <v>3.7529593412249098</v>
      </c>
      <c r="E22" s="115">
        <v>1823</v>
      </c>
      <c r="F22" s="114">
        <v>1822</v>
      </c>
      <c r="G22" s="114">
        <v>1870</v>
      </c>
      <c r="H22" s="114">
        <v>1811</v>
      </c>
      <c r="I22" s="140">
        <v>1807</v>
      </c>
      <c r="J22" s="115">
        <v>16</v>
      </c>
      <c r="K22" s="116">
        <v>0.88544548976203652</v>
      </c>
    </row>
    <row r="23" spans="1:255" ht="14.1" customHeight="1" x14ac:dyDescent="0.2">
      <c r="A23" s="306">
        <v>23</v>
      </c>
      <c r="B23" s="307" t="s">
        <v>240</v>
      </c>
      <c r="C23" s="308"/>
      <c r="D23" s="113">
        <v>0.99433865156973755</v>
      </c>
      <c r="E23" s="115">
        <v>483</v>
      </c>
      <c r="F23" s="114">
        <v>479</v>
      </c>
      <c r="G23" s="114">
        <v>510</v>
      </c>
      <c r="H23" s="114">
        <v>511</v>
      </c>
      <c r="I23" s="140">
        <v>491</v>
      </c>
      <c r="J23" s="115">
        <v>-8</v>
      </c>
      <c r="K23" s="116">
        <v>-1.629327902240326</v>
      </c>
    </row>
    <row r="24" spans="1:255" ht="14.1" customHeight="1" x14ac:dyDescent="0.2">
      <c r="A24" s="306">
        <v>24</v>
      </c>
      <c r="B24" s="307" t="s">
        <v>241</v>
      </c>
      <c r="C24" s="308"/>
      <c r="D24" s="113">
        <v>6.3633556356150285</v>
      </c>
      <c r="E24" s="115">
        <v>3091</v>
      </c>
      <c r="F24" s="114">
        <v>3145</v>
      </c>
      <c r="G24" s="114">
        <v>3255</v>
      </c>
      <c r="H24" s="114">
        <v>3228</v>
      </c>
      <c r="I24" s="140">
        <v>3257</v>
      </c>
      <c r="J24" s="115">
        <v>-166</v>
      </c>
      <c r="K24" s="116">
        <v>-5.0967147681915872</v>
      </c>
    </row>
    <row r="25" spans="1:255" ht="14.1" customHeight="1" x14ac:dyDescent="0.2">
      <c r="A25" s="306">
        <v>25</v>
      </c>
      <c r="B25" s="307" t="s">
        <v>242</v>
      </c>
      <c r="C25" s="308"/>
      <c r="D25" s="113">
        <v>9.0211013896037056</v>
      </c>
      <c r="E25" s="115">
        <v>4382</v>
      </c>
      <c r="F25" s="114">
        <v>4409</v>
      </c>
      <c r="G25" s="114">
        <v>4512</v>
      </c>
      <c r="H25" s="114">
        <v>4417</v>
      </c>
      <c r="I25" s="140">
        <v>4396</v>
      </c>
      <c r="J25" s="115">
        <v>-14</v>
      </c>
      <c r="K25" s="116">
        <v>-0.31847133757961782</v>
      </c>
    </row>
    <row r="26" spans="1:255" ht="14.1" customHeight="1" x14ac:dyDescent="0.2">
      <c r="A26" s="306">
        <v>26</v>
      </c>
      <c r="B26" s="307" t="s">
        <v>243</v>
      </c>
      <c r="C26" s="308"/>
      <c r="D26" s="113">
        <v>4.5496654657745754</v>
      </c>
      <c r="E26" s="115">
        <v>2210</v>
      </c>
      <c r="F26" s="114">
        <v>2265</v>
      </c>
      <c r="G26" s="114">
        <v>2293</v>
      </c>
      <c r="H26" s="114">
        <v>2242</v>
      </c>
      <c r="I26" s="140">
        <v>2241</v>
      </c>
      <c r="J26" s="115">
        <v>-31</v>
      </c>
      <c r="K26" s="116">
        <v>-1.3833110218652387</v>
      </c>
    </row>
    <row r="27" spans="1:255" ht="14.1" customHeight="1" x14ac:dyDescent="0.2">
      <c r="A27" s="306">
        <v>27</v>
      </c>
      <c r="B27" s="307" t="s">
        <v>244</v>
      </c>
      <c r="C27" s="308"/>
      <c r="D27" s="113">
        <v>4.5146680391147713</v>
      </c>
      <c r="E27" s="115">
        <v>2193</v>
      </c>
      <c r="F27" s="114">
        <v>2201</v>
      </c>
      <c r="G27" s="114">
        <v>2195</v>
      </c>
      <c r="H27" s="114">
        <v>2211</v>
      </c>
      <c r="I27" s="140">
        <v>2223</v>
      </c>
      <c r="J27" s="115">
        <v>-30</v>
      </c>
      <c r="K27" s="116">
        <v>-1.3495276653171391</v>
      </c>
    </row>
    <row r="28" spans="1:255" ht="14.1" customHeight="1" x14ac:dyDescent="0.2">
      <c r="A28" s="306">
        <v>28</v>
      </c>
      <c r="B28" s="307" t="s">
        <v>245</v>
      </c>
      <c r="C28" s="308"/>
      <c r="D28" s="113">
        <v>0.26556870818322181</v>
      </c>
      <c r="E28" s="115">
        <v>129</v>
      </c>
      <c r="F28" s="114">
        <v>142</v>
      </c>
      <c r="G28" s="114">
        <v>143</v>
      </c>
      <c r="H28" s="114">
        <v>154</v>
      </c>
      <c r="I28" s="140">
        <v>150</v>
      </c>
      <c r="J28" s="115">
        <v>-21</v>
      </c>
      <c r="K28" s="116">
        <v>-14</v>
      </c>
    </row>
    <row r="29" spans="1:255" ht="14.1" customHeight="1" x14ac:dyDescent="0.2">
      <c r="A29" s="306">
        <v>29</v>
      </c>
      <c r="B29" s="307" t="s">
        <v>246</v>
      </c>
      <c r="C29" s="308"/>
      <c r="D29" s="113">
        <v>3.4544518785383427</v>
      </c>
      <c r="E29" s="115">
        <v>1678</v>
      </c>
      <c r="F29" s="114">
        <v>1753</v>
      </c>
      <c r="G29" s="114">
        <v>1766</v>
      </c>
      <c r="H29" s="114">
        <v>1748</v>
      </c>
      <c r="I29" s="140">
        <v>1746</v>
      </c>
      <c r="J29" s="115">
        <v>-68</v>
      </c>
      <c r="K29" s="116">
        <v>-3.8946162657502863</v>
      </c>
    </row>
    <row r="30" spans="1:255" ht="14.1" customHeight="1" x14ac:dyDescent="0.2">
      <c r="A30" s="306" t="s">
        <v>247</v>
      </c>
      <c r="B30" s="307" t="s">
        <v>248</v>
      </c>
      <c r="C30" s="308"/>
      <c r="D30" s="113">
        <v>1.5172413793103448</v>
      </c>
      <c r="E30" s="115">
        <v>737</v>
      </c>
      <c r="F30" s="114">
        <v>763</v>
      </c>
      <c r="G30" s="114">
        <v>770</v>
      </c>
      <c r="H30" s="114">
        <v>770</v>
      </c>
      <c r="I30" s="140">
        <v>770</v>
      </c>
      <c r="J30" s="115">
        <v>-33</v>
      </c>
      <c r="K30" s="116">
        <v>-4.2857142857142856</v>
      </c>
    </row>
    <row r="31" spans="1:255" ht="14.1" customHeight="1" x14ac:dyDescent="0.2">
      <c r="A31" s="306" t="s">
        <v>249</v>
      </c>
      <c r="B31" s="307" t="s">
        <v>250</v>
      </c>
      <c r="C31" s="308"/>
      <c r="D31" s="113">
        <v>1.8775090066906845</v>
      </c>
      <c r="E31" s="115">
        <v>912</v>
      </c>
      <c r="F31" s="114">
        <v>960</v>
      </c>
      <c r="G31" s="114">
        <v>966</v>
      </c>
      <c r="H31" s="114">
        <v>949</v>
      </c>
      <c r="I31" s="140">
        <v>947</v>
      </c>
      <c r="J31" s="115">
        <v>-35</v>
      </c>
      <c r="K31" s="116">
        <v>-3.6958817317845827</v>
      </c>
    </row>
    <row r="32" spans="1:255" ht="14.1" customHeight="1" x14ac:dyDescent="0.2">
      <c r="A32" s="306">
        <v>31</v>
      </c>
      <c r="B32" s="307" t="s">
        <v>251</v>
      </c>
      <c r="C32" s="308"/>
      <c r="D32" s="113">
        <v>0.72465259907359758</v>
      </c>
      <c r="E32" s="115">
        <v>352</v>
      </c>
      <c r="F32" s="114">
        <v>348</v>
      </c>
      <c r="G32" s="114">
        <v>351</v>
      </c>
      <c r="H32" s="114">
        <v>347</v>
      </c>
      <c r="I32" s="140">
        <v>341</v>
      </c>
      <c r="J32" s="115">
        <v>11</v>
      </c>
      <c r="K32" s="116">
        <v>3.225806451612903</v>
      </c>
    </row>
    <row r="33" spans="1:11" ht="14.1" customHeight="1" x14ac:dyDescent="0.2">
      <c r="A33" s="306">
        <v>32</v>
      </c>
      <c r="B33" s="307" t="s">
        <v>252</v>
      </c>
      <c r="C33" s="308"/>
      <c r="D33" s="113">
        <v>1.6654657745753989</v>
      </c>
      <c r="E33" s="115">
        <v>809</v>
      </c>
      <c r="F33" s="114">
        <v>806</v>
      </c>
      <c r="G33" s="114">
        <v>814</v>
      </c>
      <c r="H33" s="114">
        <v>805</v>
      </c>
      <c r="I33" s="140">
        <v>774</v>
      </c>
      <c r="J33" s="115">
        <v>35</v>
      </c>
      <c r="K33" s="116">
        <v>4.521963824289406</v>
      </c>
    </row>
    <row r="34" spans="1:11" ht="14.1" customHeight="1" x14ac:dyDescent="0.2">
      <c r="A34" s="306">
        <v>33</v>
      </c>
      <c r="B34" s="307" t="s">
        <v>253</v>
      </c>
      <c r="C34" s="308"/>
      <c r="D34" s="113">
        <v>1.6551724137931034</v>
      </c>
      <c r="E34" s="115">
        <v>804</v>
      </c>
      <c r="F34" s="114">
        <v>821</v>
      </c>
      <c r="G34" s="114">
        <v>842</v>
      </c>
      <c r="H34" s="114">
        <v>834</v>
      </c>
      <c r="I34" s="140">
        <v>805</v>
      </c>
      <c r="J34" s="115">
        <v>-1</v>
      </c>
      <c r="K34" s="116">
        <v>-0.12422360248447205</v>
      </c>
    </row>
    <row r="35" spans="1:11" ht="14.1" customHeight="1" x14ac:dyDescent="0.2">
      <c r="A35" s="306">
        <v>34</v>
      </c>
      <c r="B35" s="307" t="s">
        <v>254</v>
      </c>
      <c r="C35" s="308"/>
      <c r="D35" s="113">
        <v>2.1101389603705609</v>
      </c>
      <c r="E35" s="115">
        <v>1025</v>
      </c>
      <c r="F35" s="114">
        <v>1032</v>
      </c>
      <c r="G35" s="114">
        <v>1037</v>
      </c>
      <c r="H35" s="114">
        <v>1032</v>
      </c>
      <c r="I35" s="140">
        <v>1038</v>
      </c>
      <c r="J35" s="115">
        <v>-13</v>
      </c>
      <c r="K35" s="116">
        <v>-1.2524084778420039</v>
      </c>
    </row>
    <row r="36" spans="1:11" ht="14.1" customHeight="1" x14ac:dyDescent="0.2">
      <c r="A36" s="306">
        <v>41</v>
      </c>
      <c r="B36" s="307" t="s">
        <v>255</v>
      </c>
      <c r="C36" s="308"/>
      <c r="D36" s="113">
        <v>0.44879053010808029</v>
      </c>
      <c r="E36" s="115">
        <v>218</v>
      </c>
      <c r="F36" s="114">
        <v>219</v>
      </c>
      <c r="G36" s="114">
        <v>223</v>
      </c>
      <c r="H36" s="114">
        <v>222</v>
      </c>
      <c r="I36" s="140">
        <v>209</v>
      </c>
      <c r="J36" s="115">
        <v>9</v>
      </c>
      <c r="K36" s="116">
        <v>4.3062200956937797</v>
      </c>
    </row>
    <row r="37" spans="1:11" ht="14.1" customHeight="1" x14ac:dyDescent="0.2">
      <c r="A37" s="306">
        <v>42</v>
      </c>
      <c r="B37" s="307" t="s">
        <v>256</v>
      </c>
      <c r="C37" s="308"/>
      <c r="D37" s="113">
        <v>7.4112197632527022E-2</v>
      </c>
      <c r="E37" s="115">
        <v>36</v>
      </c>
      <c r="F37" s="114">
        <v>36</v>
      </c>
      <c r="G37" s="114">
        <v>35</v>
      </c>
      <c r="H37" s="114">
        <v>32</v>
      </c>
      <c r="I37" s="140">
        <v>36</v>
      </c>
      <c r="J37" s="115">
        <v>0</v>
      </c>
      <c r="K37" s="116">
        <v>0</v>
      </c>
    </row>
    <row r="38" spans="1:11" ht="14.1" customHeight="1" x14ac:dyDescent="0.2">
      <c r="A38" s="306">
        <v>43</v>
      </c>
      <c r="B38" s="307" t="s">
        <v>257</v>
      </c>
      <c r="C38" s="308"/>
      <c r="D38" s="113">
        <v>1.4595985589294904</v>
      </c>
      <c r="E38" s="115">
        <v>709</v>
      </c>
      <c r="F38" s="114">
        <v>714</v>
      </c>
      <c r="G38" s="114">
        <v>710</v>
      </c>
      <c r="H38" s="114">
        <v>674</v>
      </c>
      <c r="I38" s="140">
        <v>672</v>
      </c>
      <c r="J38" s="115">
        <v>37</v>
      </c>
      <c r="K38" s="116">
        <v>5.5059523809523814</v>
      </c>
    </row>
    <row r="39" spans="1:11" ht="14.1" customHeight="1" x14ac:dyDescent="0.2">
      <c r="A39" s="306">
        <v>51</v>
      </c>
      <c r="B39" s="307" t="s">
        <v>258</v>
      </c>
      <c r="C39" s="308"/>
      <c r="D39" s="113">
        <v>5.9639732372619658</v>
      </c>
      <c r="E39" s="115">
        <v>2897</v>
      </c>
      <c r="F39" s="114">
        <v>2854</v>
      </c>
      <c r="G39" s="114">
        <v>2908</v>
      </c>
      <c r="H39" s="114">
        <v>2844</v>
      </c>
      <c r="I39" s="140">
        <v>2815</v>
      </c>
      <c r="J39" s="115">
        <v>82</v>
      </c>
      <c r="K39" s="116">
        <v>2.9129662522202486</v>
      </c>
    </row>
    <row r="40" spans="1:11" ht="14.1" customHeight="1" x14ac:dyDescent="0.2">
      <c r="A40" s="306" t="s">
        <v>259</v>
      </c>
      <c r="B40" s="307" t="s">
        <v>260</v>
      </c>
      <c r="C40" s="308"/>
      <c r="D40" s="113">
        <v>5.2187339166237781</v>
      </c>
      <c r="E40" s="115">
        <v>2535</v>
      </c>
      <c r="F40" s="114">
        <v>2494</v>
      </c>
      <c r="G40" s="114">
        <v>2537</v>
      </c>
      <c r="H40" s="114">
        <v>2500</v>
      </c>
      <c r="I40" s="140">
        <v>2474</v>
      </c>
      <c r="J40" s="115">
        <v>61</v>
      </c>
      <c r="K40" s="116">
        <v>2.4656426839126921</v>
      </c>
    </row>
    <row r="41" spans="1:11" ht="14.1" customHeight="1" x14ac:dyDescent="0.2">
      <c r="A41" s="306"/>
      <c r="B41" s="307" t="s">
        <v>261</v>
      </c>
      <c r="C41" s="308"/>
      <c r="D41" s="113">
        <v>4.5002573340195573</v>
      </c>
      <c r="E41" s="115">
        <v>2186</v>
      </c>
      <c r="F41" s="114">
        <v>2143</v>
      </c>
      <c r="G41" s="114">
        <v>2190</v>
      </c>
      <c r="H41" s="114">
        <v>2147</v>
      </c>
      <c r="I41" s="140">
        <v>2117</v>
      </c>
      <c r="J41" s="115">
        <v>69</v>
      </c>
      <c r="K41" s="116">
        <v>3.2593292394898441</v>
      </c>
    </row>
    <row r="42" spans="1:11" ht="14.1" customHeight="1" x14ac:dyDescent="0.2">
      <c r="A42" s="306">
        <v>52</v>
      </c>
      <c r="B42" s="307" t="s">
        <v>262</v>
      </c>
      <c r="C42" s="308"/>
      <c r="D42" s="113">
        <v>2.8224395265054039</v>
      </c>
      <c r="E42" s="115">
        <v>1371</v>
      </c>
      <c r="F42" s="114">
        <v>1385</v>
      </c>
      <c r="G42" s="114">
        <v>1392</v>
      </c>
      <c r="H42" s="114">
        <v>1363</v>
      </c>
      <c r="I42" s="140">
        <v>1357</v>
      </c>
      <c r="J42" s="115">
        <v>14</v>
      </c>
      <c r="K42" s="116">
        <v>1.0316875460574797</v>
      </c>
    </row>
    <row r="43" spans="1:11" ht="14.1" customHeight="1" x14ac:dyDescent="0.2">
      <c r="A43" s="306" t="s">
        <v>263</v>
      </c>
      <c r="B43" s="307" t="s">
        <v>264</v>
      </c>
      <c r="C43" s="308"/>
      <c r="D43" s="113">
        <v>2.2810087493566651</v>
      </c>
      <c r="E43" s="115">
        <v>1108</v>
      </c>
      <c r="F43" s="114">
        <v>1135</v>
      </c>
      <c r="G43" s="114">
        <v>1143</v>
      </c>
      <c r="H43" s="114">
        <v>1117</v>
      </c>
      <c r="I43" s="140">
        <v>1111</v>
      </c>
      <c r="J43" s="115">
        <v>-3</v>
      </c>
      <c r="K43" s="116">
        <v>-0.27002700270027002</v>
      </c>
    </row>
    <row r="44" spans="1:11" ht="14.1" customHeight="1" x14ac:dyDescent="0.2">
      <c r="A44" s="306">
        <v>53</v>
      </c>
      <c r="B44" s="307" t="s">
        <v>265</v>
      </c>
      <c r="C44" s="308"/>
      <c r="D44" s="113">
        <v>0.37467833247555327</v>
      </c>
      <c r="E44" s="115">
        <v>182</v>
      </c>
      <c r="F44" s="114">
        <v>172</v>
      </c>
      <c r="G44" s="114">
        <v>161</v>
      </c>
      <c r="H44" s="114">
        <v>165</v>
      </c>
      <c r="I44" s="140">
        <v>155</v>
      </c>
      <c r="J44" s="115">
        <v>27</v>
      </c>
      <c r="K44" s="116">
        <v>17.419354838709676</v>
      </c>
    </row>
    <row r="45" spans="1:11" ht="14.1" customHeight="1" x14ac:dyDescent="0.2">
      <c r="A45" s="306" t="s">
        <v>266</v>
      </c>
      <c r="B45" s="307" t="s">
        <v>267</v>
      </c>
      <c r="C45" s="308"/>
      <c r="D45" s="113">
        <v>0.33144621718991252</v>
      </c>
      <c r="E45" s="115">
        <v>161</v>
      </c>
      <c r="F45" s="114">
        <v>153</v>
      </c>
      <c r="G45" s="114">
        <v>141</v>
      </c>
      <c r="H45" s="114">
        <v>145</v>
      </c>
      <c r="I45" s="140">
        <v>135</v>
      </c>
      <c r="J45" s="115">
        <v>26</v>
      </c>
      <c r="K45" s="116">
        <v>19.25925925925926</v>
      </c>
    </row>
    <row r="46" spans="1:11" ht="14.1" customHeight="1" x14ac:dyDescent="0.2">
      <c r="A46" s="306">
        <v>54</v>
      </c>
      <c r="B46" s="307" t="s">
        <v>268</v>
      </c>
      <c r="C46" s="308"/>
      <c r="D46" s="113">
        <v>2.4559958826556869</v>
      </c>
      <c r="E46" s="115">
        <v>1193</v>
      </c>
      <c r="F46" s="114">
        <v>1178</v>
      </c>
      <c r="G46" s="114">
        <v>1160</v>
      </c>
      <c r="H46" s="114">
        <v>1179</v>
      </c>
      <c r="I46" s="140">
        <v>1147</v>
      </c>
      <c r="J46" s="115">
        <v>46</v>
      </c>
      <c r="K46" s="116">
        <v>4.0104620749782036</v>
      </c>
    </row>
    <row r="47" spans="1:11" ht="14.1" customHeight="1" x14ac:dyDescent="0.2">
      <c r="A47" s="306">
        <v>61</v>
      </c>
      <c r="B47" s="307" t="s">
        <v>269</v>
      </c>
      <c r="C47" s="308"/>
      <c r="D47" s="113">
        <v>3.6335563561502831</v>
      </c>
      <c r="E47" s="115">
        <v>1765</v>
      </c>
      <c r="F47" s="114">
        <v>1740</v>
      </c>
      <c r="G47" s="114">
        <v>1746</v>
      </c>
      <c r="H47" s="114">
        <v>1743</v>
      </c>
      <c r="I47" s="140">
        <v>1733</v>
      </c>
      <c r="J47" s="115">
        <v>32</v>
      </c>
      <c r="K47" s="116">
        <v>1.8465089440276976</v>
      </c>
    </row>
    <row r="48" spans="1:11" ht="14.1" customHeight="1" x14ac:dyDescent="0.2">
      <c r="A48" s="306">
        <v>62</v>
      </c>
      <c r="B48" s="307" t="s">
        <v>270</v>
      </c>
      <c r="C48" s="308"/>
      <c r="D48" s="113">
        <v>5.9907359752959337</v>
      </c>
      <c r="E48" s="115">
        <v>2910</v>
      </c>
      <c r="F48" s="114">
        <v>2797</v>
      </c>
      <c r="G48" s="114">
        <v>2830</v>
      </c>
      <c r="H48" s="114">
        <v>2778</v>
      </c>
      <c r="I48" s="140">
        <v>2751</v>
      </c>
      <c r="J48" s="115">
        <v>159</v>
      </c>
      <c r="K48" s="116">
        <v>5.7797164667393677</v>
      </c>
    </row>
    <row r="49" spans="1:11" ht="14.1" customHeight="1" x14ac:dyDescent="0.2">
      <c r="A49" s="306">
        <v>63</v>
      </c>
      <c r="B49" s="307" t="s">
        <v>271</v>
      </c>
      <c r="C49" s="308"/>
      <c r="D49" s="113">
        <v>3.7838394235717963</v>
      </c>
      <c r="E49" s="115">
        <v>1838</v>
      </c>
      <c r="F49" s="114">
        <v>1878</v>
      </c>
      <c r="G49" s="114">
        <v>1904</v>
      </c>
      <c r="H49" s="114">
        <v>1860</v>
      </c>
      <c r="I49" s="140">
        <v>1810</v>
      </c>
      <c r="J49" s="115">
        <v>28</v>
      </c>
      <c r="K49" s="116">
        <v>1.5469613259668509</v>
      </c>
    </row>
    <row r="50" spans="1:11" ht="14.1" customHeight="1" x14ac:dyDescent="0.2">
      <c r="A50" s="306" t="s">
        <v>272</v>
      </c>
      <c r="B50" s="307" t="s">
        <v>273</v>
      </c>
      <c r="C50" s="308"/>
      <c r="D50" s="113">
        <v>1.6613484302624808</v>
      </c>
      <c r="E50" s="115">
        <v>807</v>
      </c>
      <c r="F50" s="114">
        <v>829</v>
      </c>
      <c r="G50" s="114">
        <v>831</v>
      </c>
      <c r="H50" s="114">
        <v>815</v>
      </c>
      <c r="I50" s="140">
        <v>795</v>
      </c>
      <c r="J50" s="115">
        <v>12</v>
      </c>
      <c r="K50" s="116">
        <v>1.5094339622641511</v>
      </c>
    </row>
    <row r="51" spans="1:11" ht="14.1" customHeight="1" x14ac:dyDescent="0.2">
      <c r="A51" s="306" t="s">
        <v>274</v>
      </c>
      <c r="B51" s="307" t="s">
        <v>275</v>
      </c>
      <c r="C51" s="308"/>
      <c r="D51" s="113">
        <v>1.840452907874421</v>
      </c>
      <c r="E51" s="115">
        <v>894</v>
      </c>
      <c r="F51" s="114">
        <v>912</v>
      </c>
      <c r="G51" s="114">
        <v>933</v>
      </c>
      <c r="H51" s="114">
        <v>915</v>
      </c>
      <c r="I51" s="140">
        <v>880</v>
      </c>
      <c r="J51" s="115">
        <v>14</v>
      </c>
      <c r="K51" s="116">
        <v>1.5909090909090908</v>
      </c>
    </row>
    <row r="52" spans="1:11" ht="14.1" customHeight="1" x14ac:dyDescent="0.2">
      <c r="A52" s="306">
        <v>71</v>
      </c>
      <c r="B52" s="307" t="s">
        <v>276</v>
      </c>
      <c r="C52" s="308"/>
      <c r="D52" s="113">
        <v>11.120946989191971</v>
      </c>
      <c r="E52" s="115">
        <v>5402</v>
      </c>
      <c r="F52" s="114">
        <v>5395</v>
      </c>
      <c r="G52" s="114">
        <v>5389</v>
      </c>
      <c r="H52" s="114">
        <v>5334</v>
      </c>
      <c r="I52" s="140">
        <v>5368</v>
      </c>
      <c r="J52" s="115">
        <v>34</v>
      </c>
      <c r="K52" s="116">
        <v>0.63338301043219081</v>
      </c>
    </row>
    <row r="53" spans="1:11" ht="14.1" customHeight="1" x14ac:dyDescent="0.2">
      <c r="A53" s="306" t="s">
        <v>277</v>
      </c>
      <c r="B53" s="307" t="s">
        <v>278</v>
      </c>
      <c r="C53" s="308"/>
      <c r="D53" s="113">
        <v>5.3587236232629953</v>
      </c>
      <c r="E53" s="115">
        <v>2603</v>
      </c>
      <c r="F53" s="114">
        <v>2588</v>
      </c>
      <c r="G53" s="114">
        <v>2591</v>
      </c>
      <c r="H53" s="114">
        <v>2553</v>
      </c>
      <c r="I53" s="140">
        <v>2569</v>
      </c>
      <c r="J53" s="115">
        <v>34</v>
      </c>
      <c r="K53" s="116">
        <v>1.3234721681588166</v>
      </c>
    </row>
    <row r="54" spans="1:11" ht="14.1" customHeight="1" x14ac:dyDescent="0.2">
      <c r="A54" s="306" t="s">
        <v>279</v>
      </c>
      <c r="B54" s="307" t="s">
        <v>280</v>
      </c>
      <c r="C54" s="308"/>
      <c r="D54" s="113">
        <v>4.788471435923829</v>
      </c>
      <c r="E54" s="115">
        <v>2326</v>
      </c>
      <c r="F54" s="114">
        <v>2333</v>
      </c>
      <c r="G54" s="114">
        <v>2321</v>
      </c>
      <c r="H54" s="114">
        <v>2311</v>
      </c>
      <c r="I54" s="140">
        <v>2330</v>
      </c>
      <c r="J54" s="115">
        <v>-4</v>
      </c>
      <c r="K54" s="116">
        <v>-0.17167381974248927</v>
      </c>
    </row>
    <row r="55" spans="1:11" ht="14.1" customHeight="1" x14ac:dyDescent="0.2">
      <c r="A55" s="306">
        <v>72</v>
      </c>
      <c r="B55" s="307" t="s">
        <v>281</v>
      </c>
      <c r="C55" s="308"/>
      <c r="D55" s="113">
        <v>3.0344827586206895</v>
      </c>
      <c r="E55" s="115">
        <v>1474</v>
      </c>
      <c r="F55" s="114">
        <v>1470</v>
      </c>
      <c r="G55" s="114">
        <v>1477</v>
      </c>
      <c r="H55" s="114">
        <v>1438</v>
      </c>
      <c r="I55" s="140">
        <v>1435</v>
      </c>
      <c r="J55" s="115">
        <v>39</v>
      </c>
      <c r="K55" s="116">
        <v>2.7177700348432055</v>
      </c>
    </row>
    <row r="56" spans="1:11" ht="14.1" customHeight="1" x14ac:dyDescent="0.2">
      <c r="A56" s="306" t="s">
        <v>282</v>
      </c>
      <c r="B56" s="307" t="s">
        <v>283</v>
      </c>
      <c r="C56" s="308"/>
      <c r="D56" s="113">
        <v>1.5378281008749357</v>
      </c>
      <c r="E56" s="115">
        <v>747</v>
      </c>
      <c r="F56" s="114">
        <v>749</v>
      </c>
      <c r="G56" s="114">
        <v>756</v>
      </c>
      <c r="H56" s="114">
        <v>738</v>
      </c>
      <c r="I56" s="140">
        <v>745</v>
      </c>
      <c r="J56" s="115">
        <v>2</v>
      </c>
      <c r="K56" s="116">
        <v>0.26845637583892618</v>
      </c>
    </row>
    <row r="57" spans="1:11" ht="14.1" customHeight="1" x14ac:dyDescent="0.2">
      <c r="A57" s="306" t="s">
        <v>284</v>
      </c>
      <c r="B57" s="307" t="s">
        <v>285</v>
      </c>
      <c r="C57" s="308"/>
      <c r="D57" s="113">
        <v>1.0746268656716418</v>
      </c>
      <c r="E57" s="115">
        <v>522</v>
      </c>
      <c r="F57" s="114">
        <v>515</v>
      </c>
      <c r="G57" s="114">
        <v>516</v>
      </c>
      <c r="H57" s="114">
        <v>505</v>
      </c>
      <c r="I57" s="140">
        <v>496</v>
      </c>
      <c r="J57" s="115">
        <v>26</v>
      </c>
      <c r="K57" s="116">
        <v>5.241935483870968</v>
      </c>
    </row>
    <row r="58" spans="1:11" ht="14.1" customHeight="1" x14ac:dyDescent="0.2">
      <c r="A58" s="306">
        <v>73</v>
      </c>
      <c r="B58" s="307" t="s">
        <v>286</v>
      </c>
      <c r="C58" s="308"/>
      <c r="D58" s="113">
        <v>2.2686567164179103</v>
      </c>
      <c r="E58" s="115">
        <v>1102</v>
      </c>
      <c r="F58" s="114">
        <v>1089</v>
      </c>
      <c r="G58" s="114">
        <v>1080</v>
      </c>
      <c r="H58" s="114">
        <v>1047</v>
      </c>
      <c r="I58" s="140">
        <v>1041</v>
      </c>
      <c r="J58" s="115">
        <v>61</v>
      </c>
      <c r="K58" s="116">
        <v>5.8597502401536987</v>
      </c>
    </row>
    <row r="59" spans="1:11" ht="14.1" customHeight="1" x14ac:dyDescent="0.2">
      <c r="A59" s="306" t="s">
        <v>287</v>
      </c>
      <c r="B59" s="307" t="s">
        <v>288</v>
      </c>
      <c r="C59" s="308"/>
      <c r="D59" s="113">
        <v>2.017498713329902</v>
      </c>
      <c r="E59" s="115">
        <v>980</v>
      </c>
      <c r="F59" s="114">
        <v>967</v>
      </c>
      <c r="G59" s="114">
        <v>963</v>
      </c>
      <c r="H59" s="114">
        <v>936</v>
      </c>
      <c r="I59" s="140">
        <v>932</v>
      </c>
      <c r="J59" s="115">
        <v>48</v>
      </c>
      <c r="K59" s="116">
        <v>5.1502145922746783</v>
      </c>
    </row>
    <row r="60" spans="1:11" ht="14.1" customHeight="1" x14ac:dyDescent="0.2">
      <c r="A60" s="306">
        <v>81</v>
      </c>
      <c r="B60" s="307" t="s">
        <v>289</v>
      </c>
      <c r="C60" s="308"/>
      <c r="D60" s="113">
        <v>6.0339680905815749</v>
      </c>
      <c r="E60" s="115">
        <v>2931</v>
      </c>
      <c r="F60" s="114">
        <v>2920</v>
      </c>
      <c r="G60" s="114">
        <v>2890</v>
      </c>
      <c r="H60" s="114">
        <v>2790</v>
      </c>
      <c r="I60" s="140">
        <v>2807</v>
      </c>
      <c r="J60" s="115">
        <v>124</v>
      </c>
      <c r="K60" s="116">
        <v>4.4175276095475597</v>
      </c>
    </row>
    <row r="61" spans="1:11" ht="14.1" customHeight="1" x14ac:dyDescent="0.2">
      <c r="A61" s="306" t="s">
        <v>290</v>
      </c>
      <c r="B61" s="307" t="s">
        <v>291</v>
      </c>
      <c r="C61" s="308"/>
      <c r="D61" s="113">
        <v>1.6201749871332991</v>
      </c>
      <c r="E61" s="115">
        <v>787</v>
      </c>
      <c r="F61" s="114">
        <v>789</v>
      </c>
      <c r="G61" s="114">
        <v>793</v>
      </c>
      <c r="H61" s="114">
        <v>741</v>
      </c>
      <c r="I61" s="140">
        <v>738</v>
      </c>
      <c r="J61" s="115">
        <v>49</v>
      </c>
      <c r="K61" s="116">
        <v>6.639566395663957</v>
      </c>
    </row>
    <row r="62" spans="1:11" ht="14.1" customHeight="1" x14ac:dyDescent="0.2">
      <c r="A62" s="306" t="s">
        <v>292</v>
      </c>
      <c r="B62" s="307" t="s">
        <v>293</v>
      </c>
      <c r="C62" s="308"/>
      <c r="D62" s="113">
        <v>2.6495110653628409</v>
      </c>
      <c r="E62" s="115">
        <v>1287</v>
      </c>
      <c r="F62" s="114">
        <v>1278</v>
      </c>
      <c r="G62" s="114">
        <v>1255</v>
      </c>
      <c r="H62" s="114">
        <v>1214</v>
      </c>
      <c r="I62" s="140">
        <v>1237</v>
      </c>
      <c r="J62" s="115">
        <v>50</v>
      </c>
      <c r="K62" s="116">
        <v>4.0420371867421183</v>
      </c>
    </row>
    <row r="63" spans="1:11" ht="14.1" customHeight="1" x14ac:dyDescent="0.2">
      <c r="A63" s="306"/>
      <c r="B63" s="307" t="s">
        <v>294</v>
      </c>
      <c r="C63" s="308"/>
      <c r="D63" s="113">
        <v>2.276891405043747</v>
      </c>
      <c r="E63" s="115">
        <v>1106</v>
      </c>
      <c r="F63" s="114">
        <v>1103</v>
      </c>
      <c r="G63" s="114">
        <v>1092</v>
      </c>
      <c r="H63" s="114">
        <v>1057</v>
      </c>
      <c r="I63" s="140">
        <v>1080</v>
      </c>
      <c r="J63" s="115">
        <v>26</v>
      </c>
      <c r="K63" s="116">
        <v>2.4074074074074074</v>
      </c>
    </row>
    <row r="64" spans="1:11" ht="14.1" customHeight="1" x14ac:dyDescent="0.2">
      <c r="A64" s="306" t="s">
        <v>295</v>
      </c>
      <c r="B64" s="307" t="s">
        <v>296</v>
      </c>
      <c r="C64" s="308"/>
      <c r="D64" s="113">
        <v>0.52496139989706636</v>
      </c>
      <c r="E64" s="115">
        <v>255</v>
      </c>
      <c r="F64" s="114">
        <v>264</v>
      </c>
      <c r="G64" s="114">
        <v>258</v>
      </c>
      <c r="H64" s="114">
        <v>252</v>
      </c>
      <c r="I64" s="140">
        <v>243</v>
      </c>
      <c r="J64" s="115">
        <v>12</v>
      </c>
      <c r="K64" s="116">
        <v>4.9382716049382713</v>
      </c>
    </row>
    <row r="65" spans="1:11" ht="14.1" customHeight="1" x14ac:dyDescent="0.2">
      <c r="A65" s="306" t="s">
        <v>297</v>
      </c>
      <c r="B65" s="307" t="s">
        <v>298</v>
      </c>
      <c r="C65" s="308"/>
      <c r="D65" s="113">
        <v>0.72465259907359758</v>
      </c>
      <c r="E65" s="115">
        <v>352</v>
      </c>
      <c r="F65" s="114">
        <v>346</v>
      </c>
      <c r="G65" s="114">
        <v>345</v>
      </c>
      <c r="H65" s="114">
        <v>343</v>
      </c>
      <c r="I65" s="140">
        <v>346</v>
      </c>
      <c r="J65" s="115">
        <v>6</v>
      </c>
      <c r="K65" s="116">
        <v>1.7341040462427746</v>
      </c>
    </row>
    <row r="66" spans="1:11" ht="14.1" customHeight="1" x14ac:dyDescent="0.2">
      <c r="A66" s="306">
        <v>82</v>
      </c>
      <c r="B66" s="307" t="s">
        <v>299</v>
      </c>
      <c r="C66" s="308"/>
      <c r="D66" s="113">
        <v>2.4559958826556869</v>
      </c>
      <c r="E66" s="115">
        <v>1193</v>
      </c>
      <c r="F66" s="114">
        <v>1178</v>
      </c>
      <c r="G66" s="114">
        <v>1158</v>
      </c>
      <c r="H66" s="114">
        <v>1102</v>
      </c>
      <c r="I66" s="140">
        <v>1099</v>
      </c>
      <c r="J66" s="115">
        <v>94</v>
      </c>
      <c r="K66" s="116">
        <v>8.5532302092811641</v>
      </c>
    </row>
    <row r="67" spans="1:11" ht="14.1" customHeight="1" x14ac:dyDescent="0.2">
      <c r="A67" s="306" t="s">
        <v>300</v>
      </c>
      <c r="B67" s="307" t="s">
        <v>301</v>
      </c>
      <c r="C67" s="308"/>
      <c r="D67" s="113">
        <v>1.7045805455481216</v>
      </c>
      <c r="E67" s="115">
        <v>828</v>
      </c>
      <c r="F67" s="114">
        <v>796</v>
      </c>
      <c r="G67" s="114">
        <v>780</v>
      </c>
      <c r="H67" s="114">
        <v>740</v>
      </c>
      <c r="I67" s="140">
        <v>730</v>
      </c>
      <c r="J67" s="115">
        <v>98</v>
      </c>
      <c r="K67" s="116">
        <v>13.424657534246576</v>
      </c>
    </row>
    <row r="68" spans="1:11" ht="14.1" customHeight="1" x14ac:dyDescent="0.2">
      <c r="A68" s="306" t="s">
        <v>302</v>
      </c>
      <c r="B68" s="307" t="s">
        <v>303</v>
      </c>
      <c r="C68" s="308"/>
      <c r="D68" s="113">
        <v>0.45908389089037571</v>
      </c>
      <c r="E68" s="115">
        <v>223</v>
      </c>
      <c r="F68" s="114">
        <v>241</v>
      </c>
      <c r="G68" s="114">
        <v>233</v>
      </c>
      <c r="H68" s="114">
        <v>224</v>
      </c>
      <c r="I68" s="140">
        <v>229</v>
      </c>
      <c r="J68" s="115">
        <v>-6</v>
      </c>
      <c r="K68" s="116">
        <v>-2.6200873362445414</v>
      </c>
    </row>
    <row r="69" spans="1:11" ht="14.1" customHeight="1" x14ac:dyDescent="0.2">
      <c r="A69" s="306">
        <v>83</v>
      </c>
      <c r="B69" s="307" t="s">
        <v>304</v>
      </c>
      <c r="C69" s="308"/>
      <c r="D69" s="113">
        <v>5.8486875965002572</v>
      </c>
      <c r="E69" s="115">
        <v>2841</v>
      </c>
      <c r="F69" s="114">
        <v>2840</v>
      </c>
      <c r="G69" s="114">
        <v>2798</v>
      </c>
      <c r="H69" s="114">
        <v>2712</v>
      </c>
      <c r="I69" s="140">
        <v>2725</v>
      </c>
      <c r="J69" s="115">
        <v>116</v>
      </c>
      <c r="K69" s="116">
        <v>4.2568807339449544</v>
      </c>
    </row>
    <row r="70" spans="1:11" ht="14.1" customHeight="1" x14ac:dyDescent="0.2">
      <c r="A70" s="306" t="s">
        <v>305</v>
      </c>
      <c r="B70" s="307" t="s">
        <v>306</v>
      </c>
      <c r="C70" s="308"/>
      <c r="D70" s="113">
        <v>4.8667009778692742</v>
      </c>
      <c r="E70" s="115">
        <v>2364</v>
      </c>
      <c r="F70" s="114">
        <v>2370</v>
      </c>
      <c r="G70" s="114">
        <v>2336</v>
      </c>
      <c r="H70" s="114">
        <v>2275</v>
      </c>
      <c r="I70" s="140">
        <v>2282</v>
      </c>
      <c r="J70" s="115">
        <v>82</v>
      </c>
      <c r="K70" s="116">
        <v>3.5933391761612619</v>
      </c>
    </row>
    <row r="71" spans="1:11" ht="14.1" customHeight="1" x14ac:dyDescent="0.2">
      <c r="A71" s="306"/>
      <c r="B71" s="307" t="s">
        <v>307</v>
      </c>
      <c r="C71" s="308"/>
      <c r="D71" s="113">
        <v>2.4909933093154915</v>
      </c>
      <c r="E71" s="115">
        <v>1210</v>
      </c>
      <c r="F71" s="114">
        <v>1222</v>
      </c>
      <c r="G71" s="114">
        <v>1210</v>
      </c>
      <c r="H71" s="114">
        <v>1170</v>
      </c>
      <c r="I71" s="140">
        <v>1179</v>
      </c>
      <c r="J71" s="115">
        <v>31</v>
      </c>
      <c r="K71" s="116">
        <v>2.6293469041560646</v>
      </c>
    </row>
    <row r="72" spans="1:11" ht="14.1" customHeight="1" x14ac:dyDescent="0.2">
      <c r="A72" s="306">
        <v>84</v>
      </c>
      <c r="B72" s="307" t="s">
        <v>308</v>
      </c>
      <c r="C72" s="308"/>
      <c r="D72" s="113">
        <v>1.0005146680391148</v>
      </c>
      <c r="E72" s="115">
        <v>486</v>
      </c>
      <c r="F72" s="114">
        <v>468</v>
      </c>
      <c r="G72" s="114">
        <v>454</v>
      </c>
      <c r="H72" s="114">
        <v>467</v>
      </c>
      <c r="I72" s="140">
        <v>462</v>
      </c>
      <c r="J72" s="115">
        <v>24</v>
      </c>
      <c r="K72" s="116">
        <v>5.1948051948051948</v>
      </c>
    </row>
    <row r="73" spans="1:11" ht="14.1" customHeight="1" x14ac:dyDescent="0.2">
      <c r="A73" s="306" t="s">
        <v>309</v>
      </c>
      <c r="B73" s="307" t="s">
        <v>310</v>
      </c>
      <c r="C73" s="308"/>
      <c r="D73" s="113">
        <v>0.24909933093154915</v>
      </c>
      <c r="E73" s="115">
        <v>121</v>
      </c>
      <c r="F73" s="114">
        <v>114</v>
      </c>
      <c r="G73" s="114">
        <v>111</v>
      </c>
      <c r="H73" s="114">
        <v>124</v>
      </c>
      <c r="I73" s="140">
        <v>118</v>
      </c>
      <c r="J73" s="115">
        <v>3</v>
      </c>
      <c r="K73" s="116">
        <v>2.5423728813559321</v>
      </c>
    </row>
    <row r="74" spans="1:11" ht="14.1" customHeight="1" x14ac:dyDescent="0.2">
      <c r="A74" s="306" t="s">
        <v>311</v>
      </c>
      <c r="B74" s="307" t="s">
        <v>312</v>
      </c>
      <c r="C74" s="308"/>
      <c r="D74" s="113">
        <v>0.34997426659804426</v>
      </c>
      <c r="E74" s="115">
        <v>170</v>
      </c>
      <c r="F74" s="114">
        <v>166</v>
      </c>
      <c r="G74" s="114">
        <v>159</v>
      </c>
      <c r="H74" s="114">
        <v>168</v>
      </c>
      <c r="I74" s="140">
        <v>164</v>
      </c>
      <c r="J74" s="115">
        <v>6</v>
      </c>
      <c r="K74" s="116">
        <v>3.6585365853658538</v>
      </c>
    </row>
    <row r="75" spans="1:11" ht="14.1" customHeight="1" x14ac:dyDescent="0.2">
      <c r="A75" s="306" t="s">
        <v>313</v>
      </c>
      <c r="B75" s="307" t="s">
        <v>314</v>
      </c>
      <c r="C75" s="308"/>
      <c r="D75" s="113">
        <v>2.4704065877509007E-2</v>
      </c>
      <c r="E75" s="115">
        <v>12</v>
      </c>
      <c r="F75" s="114">
        <v>11</v>
      </c>
      <c r="G75" s="114">
        <v>11</v>
      </c>
      <c r="H75" s="114">
        <v>10</v>
      </c>
      <c r="I75" s="140">
        <v>9</v>
      </c>
      <c r="J75" s="115">
        <v>3</v>
      </c>
      <c r="K75" s="116">
        <v>33.333333333333336</v>
      </c>
    </row>
    <row r="76" spans="1:11" ht="14.1" customHeight="1" x14ac:dyDescent="0.2">
      <c r="A76" s="306">
        <v>91</v>
      </c>
      <c r="B76" s="307" t="s">
        <v>315</v>
      </c>
      <c r="C76" s="308"/>
      <c r="D76" s="113">
        <v>5.1466803911477101E-2</v>
      </c>
      <c r="E76" s="115">
        <v>25</v>
      </c>
      <c r="F76" s="114">
        <v>22</v>
      </c>
      <c r="G76" s="114">
        <v>25</v>
      </c>
      <c r="H76" s="114">
        <v>24</v>
      </c>
      <c r="I76" s="140" t="s">
        <v>513</v>
      </c>
      <c r="J76" s="115" t="s">
        <v>513</v>
      </c>
      <c r="K76" s="116" t="s">
        <v>513</v>
      </c>
    </row>
    <row r="77" spans="1:11" ht="14.1" customHeight="1" x14ac:dyDescent="0.2">
      <c r="A77" s="306">
        <v>92</v>
      </c>
      <c r="B77" s="307" t="s">
        <v>316</v>
      </c>
      <c r="C77" s="308"/>
      <c r="D77" s="113">
        <v>0.60730828615542976</v>
      </c>
      <c r="E77" s="115">
        <v>295</v>
      </c>
      <c r="F77" s="114">
        <v>299</v>
      </c>
      <c r="G77" s="114">
        <v>301</v>
      </c>
      <c r="H77" s="114">
        <v>286</v>
      </c>
      <c r="I77" s="140">
        <v>282</v>
      </c>
      <c r="J77" s="115">
        <v>13</v>
      </c>
      <c r="K77" s="116">
        <v>4.6099290780141846</v>
      </c>
    </row>
    <row r="78" spans="1:11" ht="14.1" customHeight="1" x14ac:dyDescent="0.2">
      <c r="A78" s="306">
        <v>93</v>
      </c>
      <c r="B78" s="307" t="s">
        <v>317</v>
      </c>
      <c r="C78" s="308"/>
      <c r="D78" s="113">
        <v>0.2058672156459084</v>
      </c>
      <c r="E78" s="115">
        <v>100</v>
      </c>
      <c r="F78" s="114">
        <v>104</v>
      </c>
      <c r="G78" s="114">
        <v>107</v>
      </c>
      <c r="H78" s="114">
        <v>98</v>
      </c>
      <c r="I78" s="140">
        <v>98</v>
      </c>
      <c r="J78" s="115">
        <v>2</v>
      </c>
      <c r="K78" s="116">
        <v>2.0408163265306123</v>
      </c>
    </row>
    <row r="79" spans="1:11" ht="14.1" customHeight="1" x14ac:dyDescent="0.2">
      <c r="A79" s="306">
        <v>94</v>
      </c>
      <c r="B79" s="307" t="s">
        <v>318</v>
      </c>
      <c r="C79" s="308"/>
      <c r="D79" s="113" t="s">
        <v>513</v>
      </c>
      <c r="E79" s="115" t="s">
        <v>513</v>
      </c>
      <c r="F79" s="114" t="s">
        <v>513</v>
      </c>
      <c r="G79" s="114">
        <v>21</v>
      </c>
      <c r="H79" s="114">
        <v>19</v>
      </c>
      <c r="I79" s="140">
        <v>24</v>
      </c>
      <c r="J79" s="115" t="s">
        <v>513</v>
      </c>
      <c r="K79" s="116" t="s">
        <v>513</v>
      </c>
    </row>
    <row r="80" spans="1:11" ht="14.1" customHeight="1" x14ac:dyDescent="0.2">
      <c r="A80" s="306" t="s">
        <v>319</v>
      </c>
      <c r="B80" s="307" t="s">
        <v>320</v>
      </c>
      <c r="C80" s="308"/>
      <c r="D80" s="113" t="s">
        <v>513</v>
      </c>
      <c r="E80" s="115" t="s">
        <v>513</v>
      </c>
      <c r="F80" s="114" t="s">
        <v>513</v>
      </c>
      <c r="G80" s="114">
        <v>4</v>
      </c>
      <c r="H80" s="114">
        <v>4</v>
      </c>
      <c r="I80" s="140" t="s">
        <v>513</v>
      </c>
      <c r="J80" s="115" t="s">
        <v>513</v>
      </c>
      <c r="K80" s="116" t="s">
        <v>513</v>
      </c>
    </row>
    <row r="81" spans="1:11" ht="14.1" customHeight="1" x14ac:dyDescent="0.2">
      <c r="A81" s="310" t="s">
        <v>321</v>
      </c>
      <c r="B81" s="311" t="s">
        <v>224</v>
      </c>
      <c r="C81" s="312"/>
      <c r="D81" s="125">
        <v>9.4698919197117856E-2</v>
      </c>
      <c r="E81" s="143">
        <v>46</v>
      </c>
      <c r="F81" s="144">
        <v>51</v>
      </c>
      <c r="G81" s="144">
        <v>51</v>
      </c>
      <c r="H81" s="144">
        <v>44</v>
      </c>
      <c r="I81" s="145">
        <v>48</v>
      </c>
      <c r="J81" s="143">
        <v>-2</v>
      </c>
      <c r="K81" s="146">
        <v>-4.166666666666667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12808</v>
      </c>
      <c r="E12" s="114">
        <v>13135</v>
      </c>
      <c r="F12" s="114">
        <v>13248</v>
      </c>
      <c r="G12" s="114">
        <v>13288</v>
      </c>
      <c r="H12" s="140">
        <v>12985</v>
      </c>
      <c r="I12" s="115">
        <v>-177</v>
      </c>
      <c r="J12" s="116">
        <v>-1.3631112822487486</v>
      </c>
      <c r="K12"/>
      <c r="L12"/>
      <c r="M12"/>
      <c r="N12"/>
      <c r="O12"/>
      <c r="P12"/>
    </row>
    <row r="13" spans="1:16" s="110" customFormat="1" ht="14.45" customHeight="1" x14ac:dyDescent="0.2">
      <c r="A13" s="120" t="s">
        <v>105</v>
      </c>
      <c r="B13" s="119" t="s">
        <v>106</v>
      </c>
      <c r="C13" s="113">
        <v>40.248282323547784</v>
      </c>
      <c r="D13" s="115">
        <v>5155</v>
      </c>
      <c r="E13" s="114">
        <v>5212</v>
      </c>
      <c r="F13" s="114">
        <v>5227</v>
      </c>
      <c r="G13" s="114">
        <v>5192</v>
      </c>
      <c r="H13" s="140">
        <v>5056</v>
      </c>
      <c r="I13" s="115">
        <v>99</v>
      </c>
      <c r="J13" s="116">
        <v>1.9580696202531647</v>
      </c>
      <c r="K13"/>
      <c r="L13"/>
      <c r="M13"/>
      <c r="N13"/>
      <c r="O13"/>
      <c r="P13"/>
    </row>
    <row r="14" spans="1:16" s="110" customFormat="1" ht="14.45" customHeight="1" x14ac:dyDescent="0.2">
      <c r="A14" s="120"/>
      <c r="B14" s="119" t="s">
        <v>107</v>
      </c>
      <c r="C14" s="113">
        <v>59.751717676452216</v>
      </c>
      <c r="D14" s="115">
        <v>7653</v>
      </c>
      <c r="E14" s="114">
        <v>7923</v>
      </c>
      <c r="F14" s="114">
        <v>8021</v>
      </c>
      <c r="G14" s="114">
        <v>8096</v>
      </c>
      <c r="H14" s="140">
        <v>7929</v>
      </c>
      <c r="I14" s="115">
        <v>-276</v>
      </c>
      <c r="J14" s="116">
        <v>-3.4808929247067728</v>
      </c>
      <c r="K14"/>
      <c r="L14"/>
      <c r="M14"/>
      <c r="N14"/>
      <c r="O14"/>
      <c r="P14"/>
    </row>
    <row r="15" spans="1:16" s="110" customFormat="1" ht="14.45" customHeight="1" x14ac:dyDescent="0.2">
      <c r="A15" s="118" t="s">
        <v>105</v>
      </c>
      <c r="B15" s="121" t="s">
        <v>108</v>
      </c>
      <c r="C15" s="113">
        <v>13.577451592754528</v>
      </c>
      <c r="D15" s="115">
        <v>1739</v>
      </c>
      <c r="E15" s="114">
        <v>1817</v>
      </c>
      <c r="F15" s="114">
        <v>1860</v>
      </c>
      <c r="G15" s="114">
        <v>1943</v>
      </c>
      <c r="H15" s="140">
        <v>1841</v>
      </c>
      <c r="I15" s="115">
        <v>-102</v>
      </c>
      <c r="J15" s="116">
        <v>-5.5404671374253125</v>
      </c>
      <c r="K15"/>
      <c r="L15"/>
      <c r="M15"/>
      <c r="N15"/>
      <c r="O15"/>
      <c r="P15"/>
    </row>
    <row r="16" spans="1:16" s="110" customFormat="1" ht="14.45" customHeight="1" x14ac:dyDescent="0.2">
      <c r="A16" s="118"/>
      <c r="B16" s="121" t="s">
        <v>109</v>
      </c>
      <c r="C16" s="113">
        <v>51.826983135540289</v>
      </c>
      <c r="D16" s="115">
        <v>6638</v>
      </c>
      <c r="E16" s="114">
        <v>6801</v>
      </c>
      <c r="F16" s="114">
        <v>6824</v>
      </c>
      <c r="G16" s="114">
        <v>6803</v>
      </c>
      <c r="H16" s="140">
        <v>6713</v>
      </c>
      <c r="I16" s="115">
        <v>-75</v>
      </c>
      <c r="J16" s="116">
        <v>-1.1172352152539848</v>
      </c>
      <c r="K16"/>
      <c r="L16"/>
      <c r="M16"/>
      <c r="N16"/>
      <c r="O16"/>
      <c r="P16"/>
    </row>
    <row r="17" spans="1:16" s="110" customFormat="1" ht="14.45" customHeight="1" x14ac:dyDescent="0.2">
      <c r="A17" s="118"/>
      <c r="B17" s="121" t="s">
        <v>110</v>
      </c>
      <c r="C17" s="113">
        <v>18.25421611492817</v>
      </c>
      <c r="D17" s="115">
        <v>2338</v>
      </c>
      <c r="E17" s="114">
        <v>2400</v>
      </c>
      <c r="F17" s="114">
        <v>2406</v>
      </c>
      <c r="G17" s="114">
        <v>2403</v>
      </c>
      <c r="H17" s="140">
        <v>2382</v>
      </c>
      <c r="I17" s="115">
        <v>-44</v>
      </c>
      <c r="J17" s="116">
        <v>-1.8471872376154492</v>
      </c>
      <c r="K17"/>
      <c r="L17"/>
      <c r="M17"/>
      <c r="N17"/>
      <c r="O17"/>
      <c r="P17"/>
    </row>
    <row r="18" spans="1:16" s="110" customFormat="1" ht="14.45" customHeight="1" x14ac:dyDescent="0.2">
      <c r="A18" s="120"/>
      <c r="B18" s="121" t="s">
        <v>111</v>
      </c>
      <c r="C18" s="113">
        <v>16.341349156777014</v>
      </c>
      <c r="D18" s="115">
        <v>2093</v>
      </c>
      <c r="E18" s="114">
        <v>2117</v>
      </c>
      <c r="F18" s="114">
        <v>2158</v>
      </c>
      <c r="G18" s="114">
        <v>2139</v>
      </c>
      <c r="H18" s="140">
        <v>2049</v>
      </c>
      <c r="I18" s="115">
        <v>44</v>
      </c>
      <c r="J18" s="116">
        <v>2.1473889702293802</v>
      </c>
      <c r="K18"/>
      <c r="L18"/>
      <c r="M18"/>
      <c r="N18"/>
      <c r="O18"/>
      <c r="P18"/>
    </row>
    <row r="19" spans="1:16" s="110" customFormat="1" ht="14.45" customHeight="1" x14ac:dyDescent="0.2">
      <c r="A19" s="120"/>
      <c r="B19" s="121" t="s">
        <v>112</v>
      </c>
      <c r="C19" s="113">
        <v>1.4287945034353529</v>
      </c>
      <c r="D19" s="115">
        <v>183</v>
      </c>
      <c r="E19" s="114">
        <v>184</v>
      </c>
      <c r="F19" s="114">
        <v>198</v>
      </c>
      <c r="G19" s="114">
        <v>190</v>
      </c>
      <c r="H19" s="140">
        <v>185</v>
      </c>
      <c r="I19" s="115">
        <v>-2</v>
      </c>
      <c r="J19" s="116">
        <v>-1.0810810810810811</v>
      </c>
      <c r="K19"/>
      <c r="L19"/>
      <c r="M19"/>
      <c r="N19"/>
      <c r="O19"/>
      <c r="P19"/>
    </row>
    <row r="20" spans="1:16" s="110" customFormat="1" ht="14.45" customHeight="1" x14ac:dyDescent="0.2">
      <c r="A20" s="120" t="s">
        <v>113</v>
      </c>
      <c r="B20" s="119" t="s">
        <v>116</v>
      </c>
      <c r="C20" s="113">
        <v>87.773266708307304</v>
      </c>
      <c r="D20" s="115">
        <v>11242</v>
      </c>
      <c r="E20" s="114">
        <v>11526</v>
      </c>
      <c r="F20" s="114">
        <v>11649</v>
      </c>
      <c r="G20" s="114">
        <v>11710</v>
      </c>
      <c r="H20" s="140">
        <v>11450</v>
      </c>
      <c r="I20" s="115">
        <v>-208</v>
      </c>
      <c r="J20" s="116">
        <v>-1.8165938864628821</v>
      </c>
      <c r="K20"/>
      <c r="L20"/>
      <c r="M20"/>
      <c r="N20"/>
      <c r="O20"/>
      <c r="P20"/>
    </row>
    <row r="21" spans="1:16" s="110" customFormat="1" ht="14.45" customHeight="1" x14ac:dyDescent="0.2">
      <c r="A21" s="123"/>
      <c r="B21" s="124" t="s">
        <v>117</v>
      </c>
      <c r="C21" s="125">
        <v>12.078388507183011</v>
      </c>
      <c r="D21" s="143">
        <v>1547</v>
      </c>
      <c r="E21" s="144">
        <v>1591</v>
      </c>
      <c r="F21" s="144">
        <v>1580</v>
      </c>
      <c r="G21" s="144">
        <v>1561</v>
      </c>
      <c r="H21" s="145">
        <v>1517</v>
      </c>
      <c r="I21" s="143">
        <v>30</v>
      </c>
      <c r="J21" s="146">
        <v>1.9775873434410021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13824</v>
      </c>
      <c r="E56" s="114">
        <v>14272</v>
      </c>
      <c r="F56" s="114">
        <v>14422</v>
      </c>
      <c r="G56" s="114">
        <v>14460</v>
      </c>
      <c r="H56" s="140">
        <v>14089</v>
      </c>
      <c r="I56" s="115">
        <v>-265</v>
      </c>
      <c r="J56" s="116">
        <v>-1.8808999929022643</v>
      </c>
      <c r="K56"/>
      <c r="L56"/>
      <c r="M56"/>
      <c r="N56"/>
      <c r="O56"/>
      <c r="P56"/>
    </row>
    <row r="57" spans="1:16" s="110" customFormat="1" ht="14.45" customHeight="1" x14ac:dyDescent="0.2">
      <c r="A57" s="120" t="s">
        <v>105</v>
      </c>
      <c r="B57" s="119" t="s">
        <v>106</v>
      </c>
      <c r="C57" s="113">
        <v>40.588831018518519</v>
      </c>
      <c r="D57" s="115">
        <v>5611</v>
      </c>
      <c r="E57" s="114">
        <v>5766</v>
      </c>
      <c r="F57" s="114">
        <v>5794</v>
      </c>
      <c r="G57" s="114">
        <v>5748</v>
      </c>
      <c r="H57" s="140">
        <v>5581</v>
      </c>
      <c r="I57" s="115">
        <v>30</v>
      </c>
      <c r="J57" s="116">
        <v>0.53753807561368927</v>
      </c>
    </row>
    <row r="58" spans="1:16" s="110" customFormat="1" ht="14.45" customHeight="1" x14ac:dyDescent="0.2">
      <c r="A58" s="120"/>
      <c r="B58" s="119" t="s">
        <v>107</v>
      </c>
      <c r="C58" s="113">
        <v>59.411168981481481</v>
      </c>
      <c r="D58" s="115">
        <v>8213</v>
      </c>
      <c r="E58" s="114">
        <v>8506</v>
      </c>
      <c r="F58" s="114">
        <v>8628</v>
      </c>
      <c r="G58" s="114">
        <v>8712</v>
      </c>
      <c r="H58" s="140">
        <v>8508</v>
      </c>
      <c r="I58" s="115">
        <v>-295</v>
      </c>
      <c r="J58" s="116">
        <v>-3.4673248707099202</v>
      </c>
    </row>
    <row r="59" spans="1:16" s="110" customFormat="1" ht="14.45" customHeight="1" x14ac:dyDescent="0.2">
      <c r="A59" s="118" t="s">
        <v>105</v>
      </c>
      <c r="B59" s="121" t="s">
        <v>108</v>
      </c>
      <c r="C59" s="113">
        <v>15.104166666666666</v>
      </c>
      <c r="D59" s="115">
        <v>2088</v>
      </c>
      <c r="E59" s="114">
        <v>2177</v>
      </c>
      <c r="F59" s="114">
        <v>2217</v>
      </c>
      <c r="G59" s="114">
        <v>2320</v>
      </c>
      <c r="H59" s="140">
        <v>2162</v>
      </c>
      <c r="I59" s="115">
        <v>-74</v>
      </c>
      <c r="J59" s="116">
        <v>-3.4227567067530065</v>
      </c>
    </row>
    <row r="60" spans="1:16" s="110" customFormat="1" ht="14.45" customHeight="1" x14ac:dyDescent="0.2">
      <c r="A60" s="118"/>
      <c r="B60" s="121" t="s">
        <v>109</v>
      </c>
      <c r="C60" s="113">
        <v>50.282118055555557</v>
      </c>
      <c r="D60" s="115">
        <v>6951</v>
      </c>
      <c r="E60" s="114">
        <v>7225</v>
      </c>
      <c r="F60" s="114">
        <v>7248</v>
      </c>
      <c r="G60" s="114">
        <v>7229</v>
      </c>
      <c r="H60" s="140">
        <v>7142</v>
      </c>
      <c r="I60" s="115">
        <v>-191</v>
      </c>
      <c r="J60" s="116">
        <v>-2.674320918510221</v>
      </c>
    </row>
    <row r="61" spans="1:16" s="110" customFormat="1" ht="14.45" customHeight="1" x14ac:dyDescent="0.2">
      <c r="A61" s="118"/>
      <c r="B61" s="121" t="s">
        <v>110</v>
      </c>
      <c r="C61" s="113">
        <v>18.388310185185187</v>
      </c>
      <c r="D61" s="115">
        <v>2542</v>
      </c>
      <c r="E61" s="114">
        <v>2614</v>
      </c>
      <c r="F61" s="114">
        <v>2658</v>
      </c>
      <c r="G61" s="114">
        <v>2630</v>
      </c>
      <c r="H61" s="140">
        <v>2589</v>
      </c>
      <c r="I61" s="115">
        <v>-47</v>
      </c>
      <c r="J61" s="116">
        <v>-1.8153727307840866</v>
      </c>
    </row>
    <row r="62" spans="1:16" s="110" customFormat="1" ht="14.45" customHeight="1" x14ac:dyDescent="0.2">
      <c r="A62" s="120"/>
      <c r="B62" s="121" t="s">
        <v>111</v>
      </c>
      <c r="C62" s="113">
        <v>16.225405092592592</v>
      </c>
      <c r="D62" s="115">
        <v>2243</v>
      </c>
      <c r="E62" s="114">
        <v>2256</v>
      </c>
      <c r="F62" s="114">
        <v>2299</v>
      </c>
      <c r="G62" s="114">
        <v>2281</v>
      </c>
      <c r="H62" s="140">
        <v>2196</v>
      </c>
      <c r="I62" s="115">
        <v>47</v>
      </c>
      <c r="J62" s="116">
        <v>2.1402550091074679</v>
      </c>
    </row>
    <row r="63" spans="1:16" s="110" customFormat="1" ht="14.45" customHeight="1" x14ac:dyDescent="0.2">
      <c r="A63" s="120"/>
      <c r="B63" s="121" t="s">
        <v>112</v>
      </c>
      <c r="C63" s="113">
        <v>1.4973958333333333</v>
      </c>
      <c r="D63" s="115">
        <v>207</v>
      </c>
      <c r="E63" s="114">
        <v>212</v>
      </c>
      <c r="F63" s="114">
        <v>225</v>
      </c>
      <c r="G63" s="114">
        <v>208</v>
      </c>
      <c r="H63" s="140">
        <v>201</v>
      </c>
      <c r="I63" s="115">
        <v>6</v>
      </c>
      <c r="J63" s="116">
        <v>2.9850746268656718</v>
      </c>
    </row>
    <row r="64" spans="1:16" s="110" customFormat="1" ht="14.45" customHeight="1" x14ac:dyDescent="0.2">
      <c r="A64" s="120" t="s">
        <v>113</v>
      </c>
      <c r="B64" s="119" t="s">
        <v>116</v>
      </c>
      <c r="C64" s="113">
        <v>87.688078703703709</v>
      </c>
      <c r="D64" s="115">
        <v>12122</v>
      </c>
      <c r="E64" s="114">
        <v>12509</v>
      </c>
      <c r="F64" s="114">
        <v>12667</v>
      </c>
      <c r="G64" s="114">
        <v>12714</v>
      </c>
      <c r="H64" s="140">
        <v>12421</v>
      </c>
      <c r="I64" s="115">
        <v>-299</v>
      </c>
      <c r="J64" s="116">
        <v>-2.4072135898880926</v>
      </c>
    </row>
    <row r="65" spans="1:10" s="110" customFormat="1" ht="14.45" customHeight="1" x14ac:dyDescent="0.2">
      <c r="A65" s="123"/>
      <c r="B65" s="124" t="s">
        <v>117</v>
      </c>
      <c r="C65" s="125">
        <v>12.239583333333334</v>
      </c>
      <c r="D65" s="143">
        <v>1692</v>
      </c>
      <c r="E65" s="144">
        <v>1752</v>
      </c>
      <c r="F65" s="144">
        <v>1742</v>
      </c>
      <c r="G65" s="144">
        <v>1738</v>
      </c>
      <c r="H65" s="145">
        <v>1664</v>
      </c>
      <c r="I65" s="143">
        <v>28</v>
      </c>
      <c r="J65" s="146">
        <v>1.6826923076923077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12808</v>
      </c>
      <c r="G11" s="114">
        <v>13135</v>
      </c>
      <c r="H11" s="114">
        <v>13248</v>
      </c>
      <c r="I11" s="114">
        <v>13288</v>
      </c>
      <c r="J11" s="140">
        <v>12985</v>
      </c>
      <c r="K11" s="114">
        <v>-177</v>
      </c>
      <c r="L11" s="116">
        <v>-1.3631112822487486</v>
      </c>
    </row>
    <row r="12" spans="1:17" s="110" customFormat="1" ht="24" customHeight="1" x14ac:dyDescent="0.2">
      <c r="A12" s="604" t="s">
        <v>185</v>
      </c>
      <c r="B12" s="605"/>
      <c r="C12" s="605"/>
      <c r="D12" s="606"/>
      <c r="E12" s="113">
        <v>40.248282323547784</v>
      </c>
      <c r="F12" s="115">
        <v>5155</v>
      </c>
      <c r="G12" s="114">
        <v>5212</v>
      </c>
      <c r="H12" s="114">
        <v>5227</v>
      </c>
      <c r="I12" s="114">
        <v>5192</v>
      </c>
      <c r="J12" s="140">
        <v>5056</v>
      </c>
      <c r="K12" s="114">
        <v>99</v>
      </c>
      <c r="L12" s="116">
        <v>1.9580696202531647</v>
      </c>
    </row>
    <row r="13" spans="1:17" s="110" customFormat="1" ht="15" customHeight="1" x14ac:dyDescent="0.2">
      <c r="A13" s="120"/>
      <c r="B13" s="612" t="s">
        <v>107</v>
      </c>
      <c r="C13" s="612"/>
      <c r="E13" s="113">
        <v>59.751717676452216</v>
      </c>
      <c r="F13" s="115">
        <v>7653</v>
      </c>
      <c r="G13" s="114">
        <v>7923</v>
      </c>
      <c r="H13" s="114">
        <v>8021</v>
      </c>
      <c r="I13" s="114">
        <v>8096</v>
      </c>
      <c r="J13" s="140">
        <v>7929</v>
      </c>
      <c r="K13" s="114">
        <v>-276</v>
      </c>
      <c r="L13" s="116">
        <v>-3.4808929247067728</v>
      </c>
    </row>
    <row r="14" spans="1:17" s="110" customFormat="1" ht="22.5" customHeight="1" x14ac:dyDescent="0.2">
      <c r="A14" s="604" t="s">
        <v>186</v>
      </c>
      <c r="B14" s="605"/>
      <c r="C14" s="605"/>
      <c r="D14" s="606"/>
      <c r="E14" s="113">
        <v>13.577451592754528</v>
      </c>
      <c r="F14" s="115">
        <v>1739</v>
      </c>
      <c r="G14" s="114">
        <v>1817</v>
      </c>
      <c r="H14" s="114">
        <v>1860</v>
      </c>
      <c r="I14" s="114">
        <v>1943</v>
      </c>
      <c r="J14" s="140">
        <v>1841</v>
      </c>
      <c r="K14" s="114">
        <v>-102</v>
      </c>
      <c r="L14" s="116">
        <v>-5.5404671374253125</v>
      </c>
    </row>
    <row r="15" spans="1:17" s="110" customFormat="1" ht="15" customHeight="1" x14ac:dyDescent="0.2">
      <c r="A15" s="120"/>
      <c r="B15" s="119"/>
      <c r="C15" s="258" t="s">
        <v>106</v>
      </c>
      <c r="E15" s="113">
        <v>47.326049453709025</v>
      </c>
      <c r="F15" s="115">
        <v>823</v>
      </c>
      <c r="G15" s="114">
        <v>854</v>
      </c>
      <c r="H15" s="114">
        <v>870</v>
      </c>
      <c r="I15" s="114">
        <v>899</v>
      </c>
      <c r="J15" s="140">
        <v>863</v>
      </c>
      <c r="K15" s="114">
        <v>-40</v>
      </c>
      <c r="L15" s="116">
        <v>-4.6349942062572422</v>
      </c>
    </row>
    <row r="16" spans="1:17" s="110" customFormat="1" ht="15" customHeight="1" x14ac:dyDescent="0.2">
      <c r="A16" s="120"/>
      <c r="B16" s="119"/>
      <c r="C16" s="258" t="s">
        <v>107</v>
      </c>
      <c r="E16" s="113">
        <v>52.673950546290975</v>
      </c>
      <c r="F16" s="115">
        <v>916</v>
      </c>
      <c r="G16" s="114">
        <v>963</v>
      </c>
      <c r="H16" s="114">
        <v>990</v>
      </c>
      <c r="I16" s="114">
        <v>1044</v>
      </c>
      <c r="J16" s="140">
        <v>978</v>
      </c>
      <c r="K16" s="114">
        <v>-62</v>
      </c>
      <c r="L16" s="116">
        <v>-6.3394683026584868</v>
      </c>
    </row>
    <row r="17" spans="1:12" s="110" customFormat="1" ht="15" customHeight="1" x14ac:dyDescent="0.2">
      <c r="A17" s="120"/>
      <c r="B17" s="121" t="s">
        <v>109</v>
      </c>
      <c r="C17" s="258"/>
      <c r="E17" s="113">
        <v>51.826983135540289</v>
      </c>
      <c r="F17" s="115">
        <v>6638</v>
      </c>
      <c r="G17" s="114">
        <v>6801</v>
      </c>
      <c r="H17" s="114">
        <v>6824</v>
      </c>
      <c r="I17" s="114">
        <v>6803</v>
      </c>
      <c r="J17" s="140">
        <v>6713</v>
      </c>
      <c r="K17" s="114">
        <v>-75</v>
      </c>
      <c r="L17" s="116">
        <v>-1.1172352152539848</v>
      </c>
    </row>
    <row r="18" spans="1:12" s="110" customFormat="1" ht="15" customHeight="1" x14ac:dyDescent="0.2">
      <c r="A18" s="120"/>
      <c r="B18" s="119"/>
      <c r="C18" s="258" t="s">
        <v>106</v>
      </c>
      <c r="E18" s="113">
        <v>35.688460379632417</v>
      </c>
      <c r="F18" s="115">
        <v>2369</v>
      </c>
      <c r="G18" s="114">
        <v>2348</v>
      </c>
      <c r="H18" s="114">
        <v>2326</v>
      </c>
      <c r="I18" s="114">
        <v>2275</v>
      </c>
      <c r="J18" s="140">
        <v>2222</v>
      </c>
      <c r="K18" s="114">
        <v>147</v>
      </c>
      <c r="L18" s="116">
        <v>6.615661566156616</v>
      </c>
    </row>
    <row r="19" spans="1:12" s="110" customFormat="1" ht="15" customHeight="1" x14ac:dyDescent="0.2">
      <c r="A19" s="120"/>
      <c r="B19" s="119"/>
      <c r="C19" s="258" t="s">
        <v>107</v>
      </c>
      <c r="E19" s="113">
        <v>64.311539620367583</v>
      </c>
      <c r="F19" s="115">
        <v>4269</v>
      </c>
      <c r="G19" s="114">
        <v>4453</v>
      </c>
      <c r="H19" s="114">
        <v>4498</v>
      </c>
      <c r="I19" s="114">
        <v>4528</v>
      </c>
      <c r="J19" s="140">
        <v>4491</v>
      </c>
      <c r="K19" s="114">
        <v>-222</v>
      </c>
      <c r="L19" s="116">
        <v>-4.9432197728790914</v>
      </c>
    </row>
    <row r="20" spans="1:12" s="110" customFormat="1" ht="15" customHeight="1" x14ac:dyDescent="0.2">
      <c r="A20" s="120"/>
      <c r="B20" s="121" t="s">
        <v>110</v>
      </c>
      <c r="C20" s="258"/>
      <c r="E20" s="113">
        <v>18.25421611492817</v>
      </c>
      <c r="F20" s="115">
        <v>2338</v>
      </c>
      <c r="G20" s="114">
        <v>2400</v>
      </c>
      <c r="H20" s="114">
        <v>2406</v>
      </c>
      <c r="I20" s="114">
        <v>2403</v>
      </c>
      <c r="J20" s="140">
        <v>2382</v>
      </c>
      <c r="K20" s="114">
        <v>-44</v>
      </c>
      <c r="L20" s="116">
        <v>-1.8471872376154492</v>
      </c>
    </row>
    <row r="21" spans="1:12" s="110" customFormat="1" ht="15" customHeight="1" x14ac:dyDescent="0.2">
      <c r="A21" s="120"/>
      <c r="B21" s="119"/>
      <c r="C21" s="258" t="s">
        <v>106</v>
      </c>
      <c r="E21" s="113">
        <v>33.447390932420873</v>
      </c>
      <c r="F21" s="115">
        <v>782</v>
      </c>
      <c r="G21" s="114">
        <v>813</v>
      </c>
      <c r="H21" s="114">
        <v>805</v>
      </c>
      <c r="I21" s="114">
        <v>796</v>
      </c>
      <c r="J21" s="140">
        <v>800</v>
      </c>
      <c r="K21" s="114">
        <v>-18</v>
      </c>
      <c r="L21" s="116">
        <v>-2.25</v>
      </c>
    </row>
    <row r="22" spans="1:12" s="110" customFormat="1" ht="15" customHeight="1" x14ac:dyDescent="0.2">
      <c r="A22" s="120"/>
      <c r="B22" s="119"/>
      <c r="C22" s="258" t="s">
        <v>107</v>
      </c>
      <c r="E22" s="113">
        <v>66.552609067579127</v>
      </c>
      <c r="F22" s="115">
        <v>1556</v>
      </c>
      <c r="G22" s="114">
        <v>1587</v>
      </c>
      <c r="H22" s="114">
        <v>1601</v>
      </c>
      <c r="I22" s="114">
        <v>1607</v>
      </c>
      <c r="J22" s="140">
        <v>1582</v>
      </c>
      <c r="K22" s="114">
        <v>-26</v>
      </c>
      <c r="L22" s="116">
        <v>-1.6434892541087232</v>
      </c>
    </row>
    <row r="23" spans="1:12" s="110" customFormat="1" ht="15" customHeight="1" x14ac:dyDescent="0.2">
      <c r="A23" s="120"/>
      <c r="B23" s="121" t="s">
        <v>111</v>
      </c>
      <c r="C23" s="258"/>
      <c r="E23" s="113">
        <v>16.341349156777014</v>
      </c>
      <c r="F23" s="115">
        <v>2093</v>
      </c>
      <c r="G23" s="114">
        <v>2117</v>
      </c>
      <c r="H23" s="114">
        <v>2158</v>
      </c>
      <c r="I23" s="114">
        <v>2139</v>
      </c>
      <c r="J23" s="140">
        <v>2049</v>
      </c>
      <c r="K23" s="114">
        <v>44</v>
      </c>
      <c r="L23" s="116">
        <v>2.1473889702293802</v>
      </c>
    </row>
    <row r="24" spans="1:12" s="110" customFormat="1" ht="15" customHeight="1" x14ac:dyDescent="0.2">
      <c r="A24" s="120"/>
      <c r="B24" s="119"/>
      <c r="C24" s="258" t="s">
        <v>106</v>
      </c>
      <c r="E24" s="113">
        <v>56.426182513139032</v>
      </c>
      <c r="F24" s="115">
        <v>1181</v>
      </c>
      <c r="G24" s="114">
        <v>1197</v>
      </c>
      <c r="H24" s="114">
        <v>1226</v>
      </c>
      <c r="I24" s="114">
        <v>1222</v>
      </c>
      <c r="J24" s="140">
        <v>1171</v>
      </c>
      <c r="K24" s="114">
        <v>10</v>
      </c>
      <c r="L24" s="116">
        <v>0.85397096498719038</v>
      </c>
    </row>
    <row r="25" spans="1:12" s="110" customFormat="1" ht="15" customHeight="1" x14ac:dyDescent="0.2">
      <c r="A25" s="120"/>
      <c r="B25" s="119"/>
      <c r="C25" s="258" t="s">
        <v>107</v>
      </c>
      <c r="E25" s="113">
        <v>43.573817486860968</v>
      </c>
      <c r="F25" s="115">
        <v>912</v>
      </c>
      <c r="G25" s="114">
        <v>920</v>
      </c>
      <c r="H25" s="114">
        <v>932</v>
      </c>
      <c r="I25" s="114">
        <v>917</v>
      </c>
      <c r="J25" s="140">
        <v>878</v>
      </c>
      <c r="K25" s="114">
        <v>34</v>
      </c>
      <c r="L25" s="116">
        <v>3.8724373576309796</v>
      </c>
    </row>
    <row r="26" spans="1:12" s="110" customFormat="1" ht="15" customHeight="1" x14ac:dyDescent="0.2">
      <c r="A26" s="120"/>
      <c r="C26" s="121" t="s">
        <v>187</v>
      </c>
      <c r="D26" s="110" t="s">
        <v>188</v>
      </c>
      <c r="E26" s="113">
        <v>1.4287945034353529</v>
      </c>
      <c r="F26" s="115">
        <v>183</v>
      </c>
      <c r="G26" s="114">
        <v>184</v>
      </c>
      <c r="H26" s="114">
        <v>198</v>
      </c>
      <c r="I26" s="114">
        <v>190</v>
      </c>
      <c r="J26" s="140">
        <v>185</v>
      </c>
      <c r="K26" s="114">
        <v>-2</v>
      </c>
      <c r="L26" s="116">
        <v>-1.0810810810810811</v>
      </c>
    </row>
    <row r="27" spans="1:12" s="110" customFormat="1" ht="15" customHeight="1" x14ac:dyDescent="0.2">
      <c r="A27" s="120"/>
      <c r="B27" s="119"/>
      <c r="D27" s="259" t="s">
        <v>106</v>
      </c>
      <c r="E27" s="113">
        <v>43.715846994535518</v>
      </c>
      <c r="F27" s="115">
        <v>80</v>
      </c>
      <c r="G27" s="114">
        <v>96</v>
      </c>
      <c r="H27" s="114">
        <v>100</v>
      </c>
      <c r="I27" s="114">
        <v>104</v>
      </c>
      <c r="J27" s="140">
        <v>98</v>
      </c>
      <c r="K27" s="114">
        <v>-18</v>
      </c>
      <c r="L27" s="116">
        <v>-18.367346938775512</v>
      </c>
    </row>
    <row r="28" spans="1:12" s="110" customFormat="1" ht="15" customHeight="1" x14ac:dyDescent="0.2">
      <c r="A28" s="120"/>
      <c r="B28" s="119"/>
      <c r="D28" s="259" t="s">
        <v>107</v>
      </c>
      <c r="E28" s="113">
        <v>56.284153005464482</v>
      </c>
      <c r="F28" s="115">
        <v>103</v>
      </c>
      <c r="G28" s="114">
        <v>88</v>
      </c>
      <c r="H28" s="114">
        <v>98</v>
      </c>
      <c r="I28" s="114">
        <v>86</v>
      </c>
      <c r="J28" s="140">
        <v>87</v>
      </c>
      <c r="K28" s="114">
        <v>16</v>
      </c>
      <c r="L28" s="116">
        <v>18.390804597701148</v>
      </c>
    </row>
    <row r="29" spans="1:12" s="110" customFormat="1" ht="24" customHeight="1" x14ac:dyDescent="0.2">
      <c r="A29" s="604" t="s">
        <v>189</v>
      </c>
      <c r="B29" s="605"/>
      <c r="C29" s="605"/>
      <c r="D29" s="606"/>
      <c r="E29" s="113">
        <v>87.773266708307304</v>
      </c>
      <c r="F29" s="115">
        <v>11242</v>
      </c>
      <c r="G29" s="114">
        <v>11526</v>
      </c>
      <c r="H29" s="114">
        <v>11649</v>
      </c>
      <c r="I29" s="114">
        <v>11710</v>
      </c>
      <c r="J29" s="140">
        <v>11450</v>
      </c>
      <c r="K29" s="114">
        <v>-208</v>
      </c>
      <c r="L29" s="116">
        <v>-1.8165938864628821</v>
      </c>
    </row>
    <row r="30" spans="1:12" s="110" customFormat="1" ht="15" customHeight="1" x14ac:dyDescent="0.2">
      <c r="A30" s="120"/>
      <c r="B30" s="119"/>
      <c r="C30" s="258" t="s">
        <v>106</v>
      </c>
      <c r="E30" s="113">
        <v>40.197473759117592</v>
      </c>
      <c r="F30" s="115">
        <v>4519</v>
      </c>
      <c r="G30" s="114">
        <v>4573</v>
      </c>
      <c r="H30" s="114">
        <v>4603</v>
      </c>
      <c r="I30" s="114">
        <v>4594</v>
      </c>
      <c r="J30" s="140">
        <v>4490</v>
      </c>
      <c r="K30" s="114">
        <v>29</v>
      </c>
      <c r="L30" s="116">
        <v>0.6458797327394209</v>
      </c>
    </row>
    <row r="31" spans="1:12" s="110" customFormat="1" ht="15" customHeight="1" x14ac:dyDescent="0.2">
      <c r="A31" s="120"/>
      <c r="B31" s="119"/>
      <c r="C31" s="258" t="s">
        <v>107</v>
      </c>
      <c r="E31" s="113">
        <v>59.802526240882408</v>
      </c>
      <c r="F31" s="115">
        <v>6723</v>
      </c>
      <c r="G31" s="114">
        <v>6953</v>
      </c>
      <c r="H31" s="114">
        <v>7046</v>
      </c>
      <c r="I31" s="114">
        <v>7116</v>
      </c>
      <c r="J31" s="140">
        <v>6960</v>
      </c>
      <c r="K31" s="114">
        <v>-237</v>
      </c>
      <c r="L31" s="116">
        <v>-3.4051724137931036</v>
      </c>
    </row>
    <row r="32" spans="1:12" s="110" customFormat="1" ht="15" customHeight="1" x14ac:dyDescent="0.2">
      <c r="A32" s="120"/>
      <c r="B32" s="119" t="s">
        <v>117</v>
      </c>
      <c r="C32" s="258"/>
      <c r="E32" s="113">
        <v>12.078388507183011</v>
      </c>
      <c r="F32" s="114">
        <v>1547</v>
      </c>
      <c r="G32" s="114">
        <v>1591</v>
      </c>
      <c r="H32" s="114">
        <v>1580</v>
      </c>
      <c r="I32" s="114">
        <v>1561</v>
      </c>
      <c r="J32" s="140">
        <v>1517</v>
      </c>
      <c r="K32" s="114">
        <v>30</v>
      </c>
      <c r="L32" s="116">
        <v>1.9775873434410021</v>
      </c>
    </row>
    <row r="33" spans="1:12" s="110" customFormat="1" ht="15" customHeight="1" x14ac:dyDescent="0.2">
      <c r="A33" s="120"/>
      <c r="B33" s="119"/>
      <c r="C33" s="258" t="s">
        <v>106</v>
      </c>
      <c r="E33" s="113">
        <v>40.336134453781511</v>
      </c>
      <c r="F33" s="114">
        <v>624</v>
      </c>
      <c r="G33" s="114">
        <v>630</v>
      </c>
      <c r="H33" s="114">
        <v>614</v>
      </c>
      <c r="I33" s="114">
        <v>589</v>
      </c>
      <c r="J33" s="140">
        <v>553</v>
      </c>
      <c r="K33" s="114">
        <v>71</v>
      </c>
      <c r="L33" s="116">
        <v>12.839059674502712</v>
      </c>
    </row>
    <row r="34" spans="1:12" s="110" customFormat="1" ht="15" customHeight="1" x14ac:dyDescent="0.2">
      <c r="A34" s="120"/>
      <c r="B34" s="119"/>
      <c r="C34" s="258" t="s">
        <v>107</v>
      </c>
      <c r="E34" s="113">
        <v>59.663865546218489</v>
      </c>
      <c r="F34" s="114">
        <v>923</v>
      </c>
      <c r="G34" s="114">
        <v>961</v>
      </c>
      <c r="H34" s="114">
        <v>966</v>
      </c>
      <c r="I34" s="114">
        <v>972</v>
      </c>
      <c r="J34" s="140">
        <v>964</v>
      </c>
      <c r="K34" s="114">
        <v>-41</v>
      </c>
      <c r="L34" s="116">
        <v>-4.2531120331950207</v>
      </c>
    </row>
    <row r="35" spans="1:12" s="110" customFormat="1" ht="24" customHeight="1" x14ac:dyDescent="0.2">
      <c r="A35" s="604" t="s">
        <v>192</v>
      </c>
      <c r="B35" s="605"/>
      <c r="C35" s="605"/>
      <c r="D35" s="606"/>
      <c r="E35" s="113">
        <v>18.589943785134292</v>
      </c>
      <c r="F35" s="114">
        <v>2381</v>
      </c>
      <c r="G35" s="114">
        <v>2479</v>
      </c>
      <c r="H35" s="114">
        <v>2495</v>
      </c>
      <c r="I35" s="114">
        <v>2542</v>
      </c>
      <c r="J35" s="114">
        <v>2421</v>
      </c>
      <c r="K35" s="318">
        <v>-40</v>
      </c>
      <c r="L35" s="319">
        <v>-1.6522098306484923</v>
      </c>
    </row>
    <row r="36" spans="1:12" s="110" customFormat="1" ht="15" customHeight="1" x14ac:dyDescent="0.2">
      <c r="A36" s="120"/>
      <c r="B36" s="119"/>
      <c r="C36" s="258" t="s">
        <v>106</v>
      </c>
      <c r="E36" s="113">
        <v>37.379252414951701</v>
      </c>
      <c r="F36" s="114">
        <v>890</v>
      </c>
      <c r="G36" s="114">
        <v>925</v>
      </c>
      <c r="H36" s="114">
        <v>926</v>
      </c>
      <c r="I36" s="114">
        <v>939</v>
      </c>
      <c r="J36" s="114">
        <v>895</v>
      </c>
      <c r="K36" s="318">
        <v>-5</v>
      </c>
      <c r="L36" s="116">
        <v>-0.55865921787709494</v>
      </c>
    </row>
    <row r="37" spans="1:12" s="110" customFormat="1" ht="15" customHeight="1" x14ac:dyDescent="0.2">
      <c r="A37" s="120"/>
      <c r="B37" s="119"/>
      <c r="C37" s="258" t="s">
        <v>107</v>
      </c>
      <c r="E37" s="113">
        <v>62.620747585048299</v>
      </c>
      <c r="F37" s="114">
        <v>1491</v>
      </c>
      <c r="G37" s="114">
        <v>1554</v>
      </c>
      <c r="H37" s="114">
        <v>1569</v>
      </c>
      <c r="I37" s="114">
        <v>1603</v>
      </c>
      <c r="J37" s="140">
        <v>1526</v>
      </c>
      <c r="K37" s="114">
        <v>-35</v>
      </c>
      <c r="L37" s="116">
        <v>-2.2935779816513762</v>
      </c>
    </row>
    <row r="38" spans="1:12" s="110" customFormat="1" ht="15" customHeight="1" x14ac:dyDescent="0.2">
      <c r="A38" s="120"/>
      <c r="B38" s="119" t="s">
        <v>328</v>
      </c>
      <c r="C38" s="258"/>
      <c r="E38" s="113">
        <v>62.945034353529046</v>
      </c>
      <c r="F38" s="114">
        <v>8062</v>
      </c>
      <c r="G38" s="114">
        <v>8209</v>
      </c>
      <c r="H38" s="114">
        <v>8285</v>
      </c>
      <c r="I38" s="114">
        <v>8265</v>
      </c>
      <c r="J38" s="140">
        <v>8112</v>
      </c>
      <c r="K38" s="114">
        <v>-50</v>
      </c>
      <c r="L38" s="116">
        <v>-0.61637080867850103</v>
      </c>
    </row>
    <row r="39" spans="1:12" s="110" customFormat="1" ht="15" customHeight="1" x14ac:dyDescent="0.2">
      <c r="A39" s="120"/>
      <c r="B39" s="119"/>
      <c r="C39" s="258" t="s">
        <v>106</v>
      </c>
      <c r="E39" s="113">
        <v>42.607293475564376</v>
      </c>
      <c r="F39" s="115">
        <v>3435</v>
      </c>
      <c r="G39" s="114">
        <v>3440</v>
      </c>
      <c r="H39" s="114">
        <v>3446</v>
      </c>
      <c r="I39" s="114">
        <v>3410</v>
      </c>
      <c r="J39" s="140">
        <v>3333</v>
      </c>
      <c r="K39" s="114">
        <v>102</v>
      </c>
      <c r="L39" s="116">
        <v>3.0603060306030603</v>
      </c>
    </row>
    <row r="40" spans="1:12" s="110" customFormat="1" ht="15" customHeight="1" x14ac:dyDescent="0.2">
      <c r="A40" s="120"/>
      <c r="B40" s="119"/>
      <c r="C40" s="258" t="s">
        <v>107</v>
      </c>
      <c r="E40" s="113">
        <v>57.392706524435624</v>
      </c>
      <c r="F40" s="115">
        <v>4627</v>
      </c>
      <c r="G40" s="114">
        <v>4769</v>
      </c>
      <c r="H40" s="114">
        <v>4839</v>
      </c>
      <c r="I40" s="114">
        <v>4855</v>
      </c>
      <c r="J40" s="140">
        <v>4779</v>
      </c>
      <c r="K40" s="114">
        <v>-152</v>
      </c>
      <c r="L40" s="116">
        <v>-3.180581711655158</v>
      </c>
    </row>
    <row r="41" spans="1:12" s="110" customFormat="1" ht="15" customHeight="1" x14ac:dyDescent="0.2">
      <c r="A41" s="120"/>
      <c r="B41" s="320" t="s">
        <v>516</v>
      </c>
      <c r="C41" s="258"/>
      <c r="E41" s="113">
        <v>6.324172392254841</v>
      </c>
      <c r="F41" s="115">
        <v>810</v>
      </c>
      <c r="G41" s="114">
        <v>817</v>
      </c>
      <c r="H41" s="114">
        <v>807</v>
      </c>
      <c r="I41" s="114">
        <v>801</v>
      </c>
      <c r="J41" s="140">
        <v>765</v>
      </c>
      <c r="K41" s="114">
        <v>45</v>
      </c>
      <c r="L41" s="116">
        <v>5.882352941176471</v>
      </c>
    </row>
    <row r="42" spans="1:12" s="110" customFormat="1" ht="15" customHeight="1" x14ac:dyDescent="0.2">
      <c r="A42" s="120"/>
      <c r="B42" s="119"/>
      <c r="C42" s="268" t="s">
        <v>106</v>
      </c>
      <c r="D42" s="182"/>
      <c r="E42" s="113">
        <v>45.061728395061728</v>
      </c>
      <c r="F42" s="115">
        <v>365</v>
      </c>
      <c r="G42" s="114">
        <v>371</v>
      </c>
      <c r="H42" s="114">
        <v>362</v>
      </c>
      <c r="I42" s="114">
        <v>356</v>
      </c>
      <c r="J42" s="140">
        <v>340</v>
      </c>
      <c r="K42" s="114">
        <v>25</v>
      </c>
      <c r="L42" s="116">
        <v>7.3529411764705879</v>
      </c>
    </row>
    <row r="43" spans="1:12" s="110" customFormat="1" ht="15" customHeight="1" x14ac:dyDescent="0.2">
      <c r="A43" s="120"/>
      <c r="B43" s="119"/>
      <c r="C43" s="268" t="s">
        <v>107</v>
      </c>
      <c r="D43" s="182"/>
      <c r="E43" s="113">
        <v>54.938271604938272</v>
      </c>
      <c r="F43" s="115">
        <v>445</v>
      </c>
      <c r="G43" s="114">
        <v>446</v>
      </c>
      <c r="H43" s="114">
        <v>445</v>
      </c>
      <c r="I43" s="114">
        <v>445</v>
      </c>
      <c r="J43" s="140">
        <v>425</v>
      </c>
      <c r="K43" s="114">
        <v>20</v>
      </c>
      <c r="L43" s="116">
        <v>4.7058823529411766</v>
      </c>
    </row>
    <row r="44" spans="1:12" s="110" customFormat="1" ht="15" customHeight="1" x14ac:dyDescent="0.2">
      <c r="A44" s="120"/>
      <c r="B44" s="119" t="s">
        <v>205</v>
      </c>
      <c r="C44" s="268"/>
      <c r="D44" s="182"/>
      <c r="E44" s="113">
        <v>12.140849469081823</v>
      </c>
      <c r="F44" s="115">
        <v>1555</v>
      </c>
      <c r="G44" s="114">
        <v>1630</v>
      </c>
      <c r="H44" s="114">
        <v>1661</v>
      </c>
      <c r="I44" s="114">
        <v>1680</v>
      </c>
      <c r="J44" s="140">
        <v>1687</v>
      </c>
      <c r="K44" s="114">
        <v>-132</v>
      </c>
      <c r="L44" s="116">
        <v>-7.8245406046235919</v>
      </c>
    </row>
    <row r="45" spans="1:12" s="110" customFormat="1" ht="15" customHeight="1" x14ac:dyDescent="0.2">
      <c r="A45" s="120"/>
      <c r="B45" s="119"/>
      <c r="C45" s="268" t="s">
        <v>106</v>
      </c>
      <c r="D45" s="182"/>
      <c r="E45" s="113">
        <v>29.90353697749196</v>
      </c>
      <c r="F45" s="115">
        <v>465</v>
      </c>
      <c r="G45" s="114">
        <v>476</v>
      </c>
      <c r="H45" s="114">
        <v>493</v>
      </c>
      <c r="I45" s="114">
        <v>487</v>
      </c>
      <c r="J45" s="140">
        <v>488</v>
      </c>
      <c r="K45" s="114">
        <v>-23</v>
      </c>
      <c r="L45" s="116">
        <v>-4.7131147540983607</v>
      </c>
    </row>
    <row r="46" spans="1:12" s="110" customFormat="1" ht="15" customHeight="1" x14ac:dyDescent="0.2">
      <c r="A46" s="123"/>
      <c r="B46" s="124"/>
      <c r="C46" s="260" t="s">
        <v>107</v>
      </c>
      <c r="D46" s="261"/>
      <c r="E46" s="125">
        <v>70.096463022508033</v>
      </c>
      <c r="F46" s="143">
        <v>1090</v>
      </c>
      <c r="G46" s="144">
        <v>1154</v>
      </c>
      <c r="H46" s="144">
        <v>1168</v>
      </c>
      <c r="I46" s="144">
        <v>1193</v>
      </c>
      <c r="J46" s="145">
        <v>1199</v>
      </c>
      <c r="K46" s="144">
        <v>-109</v>
      </c>
      <c r="L46" s="146">
        <v>-9.0909090909090917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12808</v>
      </c>
      <c r="E11" s="114">
        <v>13135</v>
      </c>
      <c r="F11" s="114">
        <v>13248</v>
      </c>
      <c r="G11" s="114">
        <v>13288</v>
      </c>
      <c r="H11" s="140">
        <v>12985</v>
      </c>
      <c r="I11" s="115">
        <v>-177</v>
      </c>
      <c r="J11" s="116">
        <v>-1.3631112822487486</v>
      </c>
    </row>
    <row r="12" spans="1:15" s="110" customFormat="1" ht="24.95" customHeight="1" x14ac:dyDescent="0.2">
      <c r="A12" s="193" t="s">
        <v>132</v>
      </c>
      <c r="B12" s="194" t="s">
        <v>133</v>
      </c>
      <c r="C12" s="113">
        <v>1.7489069331667708</v>
      </c>
      <c r="D12" s="115">
        <v>224</v>
      </c>
      <c r="E12" s="114">
        <v>209</v>
      </c>
      <c r="F12" s="114">
        <v>212</v>
      </c>
      <c r="G12" s="114">
        <v>208</v>
      </c>
      <c r="H12" s="140">
        <v>212</v>
      </c>
      <c r="I12" s="115">
        <v>12</v>
      </c>
      <c r="J12" s="116">
        <v>5.6603773584905657</v>
      </c>
    </row>
    <row r="13" spans="1:15" s="110" customFormat="1" ht="24.95" customHeight="1" x14ac:dyDescent="0.2">
      <c r="A13" s="193" t="s">
        <v>134</v>
      </c>
      <c r="B13" s="199" t="s">
        <v>214</v>
      </c>
      <c r="C13" s="113">
        <v>0.80418488444722047</v>
      </c>
      <c r="D13" s="115">
        <v>103</v>
      </c>
      <c r="E13" s="114">
        <v>100</v>
      </c>
      <c r="F13" s="114">
        <v>100</v>
      </c>
      <c r="G13" s="114">
        <v>93</v>
      </c>
      <c r="H13" s="140">
        <v>89</v>
      </c>
      <c r="I13" s="115">
        <v>14</v>
      </c>
      <c r="J13" s="116">
        <v>15.730337078651685</v>
      </c>
    </row>
    <row r="14" spans="1:15" s="287" customFormat="1" ht="24.95" customHeight="1" x14ac:dyDescent="0.2">
      <c r="A14" s="193" t="s">
        <v>215</v>
      </c>
      <c r="B14" s="199" t="s">
        <v>137</v>
      </c>
      <c r="C14" s="113">
        <v>14.459712679575265</v>
      </c>
      <c r="D14" s="115">
        <v>1852</v>
      </c>
      <c r="E14" s="114">
        <v>1869</v>
      </c>
      <c r="F14" s="114">
        <v>1901</v>
      </c>
      <c r="G14" s="114">
        <v>1904</v>
      </c>
      <c r="H14" s="140">
        <v>1861</v>
      </c>
      <c r="I14" s="115">
        <v>-9</v>
      </c>
      <c r="J14" s="116">
        <v>-0.48361096184846858</v>
      </c>
      <c r="K14" s="110"/>
      <c r="L14" s="110"/>
      <c r="M14" s="110"/>
      <c r="N14" s="110"/>
      <c r="O14" s="110"/>
    </row>
    <row r="15" spans="1:15" s="110" customFormat="1" ht="24.95" customHeight="1" x14ac:dyDescent="0.2">
      <c r="A15" s="193" t="s">
        <v>216</v>
      </c>
      <c r="B15" s="199" t="s">
        <v>217</v>
      </c>
      <c r="C15" s="113">
        <v>4.4971892567145533</v>
      </c>
      <c r="D15" s="115">
        <v>576</v>
      </c>
      <c r="E15" s="114">
        <v>577</v>
      </c>
      <c r="F15" s="114">
        <v>584</v>
      </c>
      <c r="G15" s="114">
        <v>572</v>
      </c>
      <c r="H15" s="140">
        <v>547</v>
      </c>
      <c r="I15" s="115">
        <v>29</v>
      </c>
      <c r="J15" s="116">
        <v>5.3016453382084094</v>
      </c>
    </row>
    <row r="16" spans="1:15" s="287" customFormat="1" ht="24.95" customHeight="1" x14ac:dyDescent="0.2">
      <c r="A16" s="193" t="s">
        <v>218</v>
      </c>
      <c r="B16" s="199" t="s">
        <v>141</v>
      </c>
      <c r="C16" s="113">
        <v>6.2617114303560273</v>
      </c>
      <c r="D16" s="115">
        <v>802</v>
      </c>
      <c r="E16" s="114">
        <v>799</v>
      </c>
      <c r="F16" s="114">
        <v>824</v>
      </c>
      <c r="G16" s="114">
        <v>848</v>
      </c>
      <c r="H16" s="140">
        <v>837</v>
      </c>
      <c r="I16" s="115">
        <v>-35</v>
      </c>
      <c r="J16" s="116">
        <v>-4.1816009557945044</v>
      </c>
      <c r="K16" s="110"/>
      <c r="L16" s="110"/>
      <c r="M16" s="110"/>
      <c r="N16" s="110"/>
      <c r="O16" s="110"/>
    </row>
    <row r="17" spans="1:15" s="110" customFormat="1" ht="24.95" customHeight="1" x14ac:dyDescent="0.2">
      <c r="A17" s="193" t="s">
        <v>142</v>
      </c>
      <c r="B17" s="199" t="s">
        <v>220</v>
      </c>
      <c r="C17" s="113">
        <v>3.7008119925046845</v>
      </c>
      <c r="D17" s="115">
        <v>474</v>
      </c>
      <c r="E17" s="114">
        <v>493</v>
      </c>
      <c r="F17" s="114">
        <v>493</v>
      </c>
      <c r="G17" s="114">
        <v>484</v>
      </c>
      <c r="H17" s="140">
        <v>477</v>
      </c>
      <c r="I17" s="115">
        <v>-3</v>
      </c>
      <c r="J17" s="116">
        <v>-0.62893081761006286</v>
      </c>
    </row>
    <row r="18" spans="1:15" s="287" customFormat="1" ht="24.95" customHeight="1" x14ac:dyDescent="0.2">
      <c r="A18" s="201" t="s">
        <v>144</v>
      </c>
      <c r="B18" s="202" t="s">
        <v>145</v>
      </c>
      <c r="C18" s="113">
        <v>7.0658963148032479</v>
      </c>
      <c r="D18" s="115">
        <v>905</v>
      </c>
      <c r="E18" s="114">
        <v>920</v>
      </c>
      <c r="F18" s="114">
        <v>902</v>
      </c>
      <c r="G18" s="114">
        <v>902</v>
      </c>
      <c r="H18" s="140">
        <v>913</v>
      </c>
      <c r="I18" s="115">
        <v>-8</v>
      </c>
      <c r="J18" s="116">
        <v>-0.87623220153340631</v>
      </c>
      <c r="K18" s="110"/>
      <c r="L18" s="110"/>
      <c r="M18" s="110"/>
      <c r="N18" s="110"/>
      <c r="O18" s="110"/>
    </row>
    <row r="19" spans="1:15" s="110" customFormat="1" ht="24.95" customHeight="1" x14ac:dyDescent="0.2">
      <c r="A19" s="193" t="s">
        <v>146</v>
      </c>
      <c r="B19" s="199" t="s">
        <v>147</v>
      </c>
      <c r="C19" s="113">
        <v>13.81948782011243</v>
      </c>
      <c r="D19" s="115">
        <v>1770</v>
      </c>
      <c r="E19" s="114">
        <v>1784</v>
      </c>
      <c r="F19" s="114">
        <v>1747</v>
      </c>
      <c r="G19" s="114">
        <v>1758</v>
      </c>
      <c r="H19" s="140">
        <v>1778</v>
      </c>
      <c r="I19" s="115">
        <v>-8</v>
      </c>
      <c r="J19" s="116">
        <v>-0.44994375703037121</v>
      </c>
    </row>
    <row r="20" spans="1:15" s="287" customFormat="1" ht="24.95" customHeight="1" x14ac:dyDescent="0.2">
      <c r="A20" s="193" t="s">
        <v>148</v>
      </c>
      <c r="B20" s="199" t="s">
        <v>149</v>
      </c>
      <c r="C20" s="113">
        <v>6.9800124921923796</v>
      </c>
      <c r="D20" s="115">
        <v>894</v>
      </c>
      <c r="E20" s="114">
        <v>898</v>
      </c>
      <c r="F20" s="114">
        <v>887</v>
      </c>
      <c r="G20" s="114">
        <v>859</v>
      </c>
      <c r="H20" s="140">
        <v>857</v>
      </c>
      <c r="I20" s="115">
        <v>37</v>
      </c>
      <c r="J20" s="116">
        <v>4.3173862310385065</v>
      </c>
      <c r="K20" s="110"/>
      <c r="L20" s="110"/>
      <c r="M20" s="110"/>
      <c r="N20" s="110"/>
      <c r="O20" s="110"/>
    </row>
    <row r="21" spans="1:15" s="110" customFormat="1" ht="24.95" customHeight="1" x14ac:dyDescent="0.2">
      <c r="A21" s="201" t="s">
        <v>150</v>
      </c>
      <c r="B21" s="202" t="s">
        <v>151</v>
      </c>
      <c r="C21" s="113">
        <v>13.421299188007495</v>
      </c>
      <c r="D21" s="115">
        <v>1719</v>
      </c>
      <c r="E21" s="114">
        <v>1987</v>
      </c>
      <c r="F21" s="114">
        <v>2024</v>
      </c>
      <c r="G21" s="114">
        <v>2032</v>
      </c>
      <c r="H21" s="140">
        <v>1896</v>
      </c>
      <c r="I21" s="115">
        <v>-177</v>
      </c>
      <c r="J21" s="116">
        <v>-9.3354430379746827</v>
      </c>
    </row>
    <row r="22" spans="1:15" s="110" customFormat="1" ht="24.95" customHeight="1" x14ac:dyDescent="0.2">
      <c r="A22" s="201" t="s">
        <v>152</v>
      </c>
      <c r="B22" s="199" t="s">
        <v>153</v>
      </c>
      <c r="C22" s="113">
        <v>0.62460961898813239</v>
      </c>
      <c r="D22" s="115">
        <v>80</v>
      </c>
      <c r="E22" s="114">
        <v>92</v>
      </c>
      <c r="F22" s="114">
        <v>99</v>
      </c>
      <c r="G22" s="114">
        <v>159</v>
      </c>
      <c r="H22" s="140">
        <v>141</v>
      </c>
      <c r="I22" s="115">
        <v>-61</v>
      </c>
      <c r="J22" s="116">
        <v>-43.262411347517734</v>
      </c>
    </row>
    <row r="23" spans="1:15" s="110" customFormat="1" ht="24.95" customHeight="1" x14ac:dyDescent="0.2">
      <c r="A23" s="193" t="s">
        <v>154</v>
      </c>
      <c r="B23" s="199" t="s">
        <v>155</v>
      </c>
      <c r="C23" s="113">
        <v>1.0930668332292317</v>
      </c>
      <c r="D23" s="115">
        <v>140</v>
      </c>
      <c r="E23" s="114">
        <v>144</v>
      </c>
      <c r="F23" s="114">
        <v>142</v>
      </c>
      <c r="G23" s="114">
        <v>135</v>
      </c>
      <c r="H23" s="140">
        <v>134</v>
      </c>
      <c r="I23" s="115">
        <v>6</v>
      </c>
      <c r="J23" s="116">
        <v>4.4776119402985071</v>
      </c>
    </row>
    <row r="24" spans="1:15" s="110" customFormat="1" ht="24.95" customHeight="1" x14ac:dyDescent="0.2">
      <c r="A24" s="193" t="s">
        <v>156</v>
      </c>
      <c r="B24" s="199" t="s">
        <v>221</v>
      </c>
      <c r="C24" s="113">
        <v>8.3931917551530297</v>
      </c>
      <c r="D24" s="115">
        <v>1075</v>
      </c>
      <c r="E24" s="114">
        <v>1077</v>
      </c>
      <c r="F24" s="114">
        <v>1074</v>
      </c>
      <c r="G24" s="114">
        <v>1076</v>
      </c>
      <c r="H24" s="140">
        <v>1054</v>
      </c>
      <c r="I24" s="115">
        <v>21</v>
      </c>
      <c r="J24" s="116">
        <v>1.9924098671726755</v>
      </c>
    </row>
    <row r="25" spans="1:15" s="110" customFormat="1" ht="24.95" customHeight="1" x14ac:dyDescent="0.2">
      <c r="A25" s="193" t="s">
        <v>222</v>
      </c>
      <c r="B25" s="204" t="s">
        <v>159</v>
      </c>
      <c r="C25" s="113">
        <v>7.401623985009369</v>
      </c>
      <c r="D25" s="115">
        <v>948</v>
      </c>
      <c r="E25" s="114">
        <v>900</v>
      </c>
      <c r="F25" s="114">
        <v>908</v>
      </c>
      <c r="G25" s="114">
        <v>907</v>
      </c>
      <c r="H25" s="140">
        <v>888</v>
      </c>
      <c r="I25" s="115">
        <v>60</v>
      </c>
      <c r="J25" s="116">
        <v>6.756756756756757</v>
      </c>
    </row>
    <row r="26" spans="1:15" s="110" customFormat="1" ht="24.95" customHeight="1" x14ac:dyDescent="0.2">
      <c r="A26" s="201">
        <v>782.78300000000002</v>
      </c>
      <c r="B26" s="203" t="s">
        <v>160</v>
      </c>
      <c r="C26" s="113">
        <v>0.32011242973141785</v>
      </c>
      <c r="D26" s="115">
        <v>41</v>
      </c>
      <c r="E26" s="114">
        <v>41</v>
      </c>
      <c r="F26" s="114">
        <v>50</v>
      </c>
      <c r="G26" s="114">
        <v>53</v>
      </c>
      <c r="H26" s="140">
        <v>47</v>
      </c>
      <c r="I26" s="115">
        <v>-6</v>
      </c>
      <c r="J26" s="116">
        <v>-12.76595744680851</v>
      </c>
    </row>
    <row r="27" spans="1:15" s="110" customFormat="1" ht="24.95" customHeight="1" x14ac:dyDescent="0.2">
      <c r="A27" s="193" t="s">
        <v>161</v>
      </c>
      <c r="B27" s="199" t="s">
        <v>162</v>
      </c>
      <c r="C27" s="113">
        <v>3.1698938163647719</v>
      </c>
      <c r="D27" s="115">
        <v>406</v>
      </c>
      <c r="E27" s="114">
        <v>422</v>
      </c>
      <c r="F27" s="114">
        <v>451</v>
      </c>
      <c r="G27" s="114">
        <v>442</v>
      </c>
      <c r="H27" s="140">
        <v>438</v>
      </c>
      <c r="I27" s="115">
        <v>-32</v>
      </c>
      <c r="J27" s="116">
        <v>-7.3059360730593603</v>
      </c>
    </row>
    <row r="28" spans="1:15" s="110" customFormat="1" ht="24.95" customHeight="1" x14ac:dyDescent="0.2">
      <c r="A28" s="193" t="s">
        <v>163</v>
      </c>
      <c r="B28" s="199" t="s">
        <v>164</v>
      </c>
      <c r="C28" s="113">
        <v>1.631792629606496</v>
      </c>
      <c r="D28" s="115">
        <v>209</v>
      </c>
      <c r="E28" s="114">
        <v>210</v>
      </c>
      <c r="F28" s="114">
        <v>206</v>
      </c>
      <c r="G28" s="114">
        <v>221</v>
      </c>
      <c r="H28" s="140">
        <v>214</v>
      </c>
      <c r="I28" s="115">
        <v>-5</v>
      </c>
      <c r="J28" s="116">
        <v>-2.3364485981308412</v>
      </c>
    </row>
    <row r="29" spans="1:15" s="110" customFormat="1" ht="24.95" customHeight="1" x14ac:dyDescent="0.2">
      <c r="A29" s="193">
        <v>86</v>
      </c>
      <c r="B29" s="199" t="s">
        <v>165</v>
      </c>
      <c r="C29" s="113">
        <v>5.3482198625858839</v>
      </c>
      <c r="D29" s="115">
        <v>685</v>
      </c>
      <c r="E29" s="114">
        <v>692</v>
      </c>
      <c r="F29" s="114">
        <v>709</v>
      </c>
      <c r="G29" s="114">
        <v>725</v>
      </c>
      <c r="H29" s="140">
        <v>712</v>
      </c>
      <c r="I29" s="115">
        <v>-27</v>
      </c>
      <c r="J29" s="116">
        <v>-3.792134831460674</v>
      </c>
    </row>
    <row r="30" spans="1:15" s="110" customFormat="1" ht="24.95" customHeight="1" x14ac:dyDescent="0.2">
      <c r="A30" s="193">
        <v>87.88</v>
      </c>
      <c r="B30" s="204" t="s">
        <v>166</v>
      </c>
      <c r="C30" s="113">
        <v>4.216114928169894</v>
      </c>
      <c r="D30" s="115">
        <v>540</v>
      </c>
      <c r="E30" s="114">
        <v>543</v>
      </c>
      <c r="F30" s="114">
        <v>544</v>
      </c>
      <c r="G30" s="114">
        <v>517</v>
      </c>
      <c r="H30" s="140">
        <v>503</v>
      </c>
      <c r="I30" s="115">
        <v>37</v>
      </c>
      <c r="J30" s="116">
        <v>7.355864811133201</v>
      </c>
    </row>
    <row r="31" spans="1:15" s="110" customFormat="1" ht="24.95" customHeight="1" x14ac:dyDescent="0.2">
      <c r="A31" s="193" t="s">
        <v>167</v>
      </c>
      <c r="B31" s="199" t="s">
        <v>168</v>
      </c>
      <c r="C31" s="113">
        <v>9.5018738288569651</v>
      </c>
      <c r="D31" s="115">
        <v>1217</v>
      </c>
      <c r="E31" s="114">
        <v>1247</v>
      </c>
      <c r="F31" s="114">
        <v>1292</v>
      </c>
      <c r="G31" s="114">
        <v>1297</v>
      </c>
      <c r="H31" s="140">
        <v>1248</v>
      </c>
      <c r="I31" s="115">
        <v>-31</v>
      </c>
      <c r="J31" s="116">
        <v>-2.483974358974359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1.7489069331667708</v>
      </c>
      <c r="D34" s="115">
        <v>224</v>
      </c>
      <c r="E34" s="114">
        <v>209</v>
      </c>
      <c r="F34" s="114">
        <v>212</v>
      </c>
      <c r="G34" s="114">
        <v>208</v>
      </c>
      <c r="H34" s="140">
        <v>212</v>
      </c>
      <c r="I34" s="115">
        <v>12</v>
      </c>
      <c r="J34" s="116">
        <v>5.6603773584905657</v>
      </c>
    </row>
    <row r="35" spans="1:10" s="110" customFormat="1" ht="24.95" customHeight="1" x14ac:dyDescent="0.2">
      <c r="A35" s="292" t="s">
        <v>171</v>
      </c>
      <c r="B35" s="293" t="s">
        <v>172</v>
      </c>
      <c r="C35" s="113">
        <v>22.329793878825733</v>
      </c>
      <c r="D35" s="115">
        <v>2860</v>
      </c>
      <c r="E35" s="114">
        <v>2889</v>
      </c>
      <c r="F35" s="114">
        <v>2903</v>
      </c>
      <c r="G35" s="114">
        <v>2899</v>
      </c>
      <c r="H35" s="140">
        <v>2863</v>
      </c>
      <c r="I35" s="115">
        <v>-3</v>
      </c>
      <c r="J35" s="116">
        <v>-0.10478519035976248</v>
      </c>
    </row>
    <row r="36" spans="1:10" s="110" customFormat="1" ht="24.95" customHeight="1" x14ac:dyDescent="0.2">
      <c r="A36" s="294" t="s">
        <v>173</v>
      </c>
      <c r="B36" s="295" t="s">
        <v>174</v>
      </c>
      <c r="C36" s="125">
        <v>75.921299188007495</v>
      </c>
      <c r="D36" s="143">
        <v>9724</v>
      </c>
      <c r="E36" s="144">
        <v>10037</v>
      </c>
      <c r="F36" s="144">
        <v>10133</v>
      </c>
      <c r="G36" s="144">
        <v>10181</v>
      </c>
      <c r="H36" s="145">
        <v>9910</v>
      </c>
      <c r="I36" s="143">
        <v>-186</v>
      </c>
      <c r="J36" s="146">
        <v>-1.8768920282542887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12808</v>
      </c>
      <c r="F11" s="264">
        <v>13135</v>
      </c>
      <c r="G11" s="264">
        <v>13248</v>
      </c>
      <c r="H11" s="264">
        <v>13288</v>
      </c>
      <c r="I11" s="265">
        <v>12985</v>
      </c>
      <c r="J11" s="263">
        <v>-177</v>
      </c>
      <c r="K11" s="266">
        <v>-1.3631112822487486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44.089631480324798</v>
      </c>
      <c r="E13" s="115">
        <v>5647</v>
      </c>
      <c r="F13" s="114">
        <v>5739</v>
      </c>
      <c r="G13" s="114">
        <v>5838</v>
      </c>
      <c r="H13" s="114">
        <v>5836</v>
      </c>
      <c r="I13" s="140">
        <v>5684</v>
      </c>
      <c r="J13" s="115">
        <v>-37</v>
      </c>
      <c r="K13" s="116">
        <v>-0.65095003518648842</v>
      </c>
    </row>
    <row r="14" spans="1:15" ht="15.95" customHeight="1" x14ac:dyDescent="0.2">
      <c r="A14" s="306" t="s">
        <v>230</v>
      </c>
      <c r="B14" s="307"/>
      <c r="C14" s="308"/>
      <c r="D14" s="113">
        <v>45.495003123048093</v>
      </c>
      <c r="E14" s="115">
        <v>5827</v>
      </c>
      <c r="F14" s="114">
        <v>6018</v>
      </c>
      <c r="G14" s="114">
        <v>6007</v>
      </c>
      <c r="H14" s="114">
        <v>6012</v>
      </c>
      <c r="I14" s="140">
        <v>5917</v>
      </c>
      <c r="J14" s="115">
        <v>-90</v>
      </c>
      <c r="K14" s="116">
        <v>-1.5210410681088389</v>
      </c>
    </row>
    <row r="15" spans="1:15" ht="15.95" customHeight="1" x14ac:dyDescent="0.2">
      <c r="A15" s="306" t="s">
        <v>231</v>
      </c>
      <c r="B15" s="307"/>
      <c r="C15" s="308"/>
      <c r="D15" s="113">
        <v>5.3169893816364775</v>
      </c>
      <c r="E15" s="115">
        <v>681</v>
      </c>
      <c r="F15" s="114">
        <v>690</v>
      </c>
      <c r="G15" s="114">
        <v>716</v>
      </c>
      <c r="H15" s="114">
        <v>740</v>
      </c>
      <c r="I15" s="140">
        <v>708</v>
      </c>
      <c r="J15" s="115">
        <v>-27</v>
      </c>
      <c r="K15" s="116">
        <v>-3.8135593220338984</v>
      </c>
    </row>
    <row r="16" spans="1:15" ht="15.95" customHeight="1" x14ac:dyDescent="0.2">
      <c r="A16" s="306" t="s">
        <v>232</v>
      </c>
      <c r="B16" s="307"/>
      <c r="C16" s="308"/>
      <c r="D16" s="113">
        <v>2.2173641474078702</v>
      </c>
      <c r="E16" s="115">
        <v>284</v>
      </c>
      <c r="F16" s="114">
        <v>287</v>
      </c>
      <c r="G16" s="114">
        <v>285</v>
      </c>
      <c r="H16" s="114">
        <v>288</v>
      </c>
      <c r="I16" s="140">
        <v>279</v>
      </c>
      <c r="J16" s="115">
        <v>5</v>
      </c>
      <c r="K16" s="116">
        <v>1.7921146953405018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1.4600249843847595</v>
      </c>
      <c r="E18" s="115">
        <v>187</v>
      </c>
      <c r="F18" s="114">
        <v>178</v>
      </c>
      <c r="G18" s="114">
        <v>180</v>
      </c>
      <c r="H18" s="114">
        <v>179</v>
      </c>
      <c r="I18" s="140">
        <v>173</v>
      </c>
      <c r="J18" s="115">
        <v>14</v>
      </c>
      <c r="K18" s="116">
        <v>8.0924855491329488</v>
      </c>
    </row>
    <row r="19" spans="1:11" ht="14.1" customHeight="1" x14ac:dyDescent="0.2">
      <c r="A19" s="306" t="s">
        <v>235</v>
      </c>
      <c r="B19" s="307" t="s">
        <v>236</v>
      </c>
      <c r="C19" s="308"/>
      <c r="D19" s="113">
        <v>0.83541536539662709</v>
      </c>
      <c r="E19" s="115">
        <v>107</v>
      </c>
      <c r="F19" s="114">
        <v>99</v>
      </c>
      <c r="G19" s="114">
        <v>100</v>
      </c>
      <c r="H19" s="114">
        <v>96</v>
      </c>
      <c r="I19" s="140">
        <v>94</v>
      </c>
      <c r="J19" s="115">
        <v>13</v>
      </c>
      <c r="K19" s="116">
        <v>13.829787234042554</v>
      </c>
    </row>
    <row r="20" spans="1:11" ht="14.1" customHeight="1" x14ac:dyDescent="0.2">
      <c r="A20" s="306">
        <v>12</v>
      </c>
      <c r="B20" s="307" t="s">
        <v>237</v>
      </c>
      <c r="C20" s="308"/>
      <c r="D20" s="113">
        <v>1.1164896939412867</v>
      </c>
      <c r="E20" s="115">
        <v>143</v>
      </c>
      <c r="F20" s="114">
        <v>138</v>
      </c>
      <c r="G20" s="114">
        <v>138</v>
      </c>
      <c r="H20" s="114">
        <v>140</v>
      </c>
      <c r="I20" s="140">
        <v>130</v>
      </c>
      <c r="J20" s="115">
        <v>13</v>
      </c>
      <c r="K20" s="116">
        <v>10</v>
      </c>
    </row>
    <row r="21" spans="1:11" ht="14.1" customHeight="1" x14ac:dyDescent="0.2">
      <c r="A21" s="306">
        <v>21</v>
      </c>
      <c r="B21" s="307" t="s">
        <v>238</v>
      </c>
      <c r="C21" s="308"/>
      <c r="D21" s="113">
        <v>0.12492192379762648</v>
      </c>
      <c r="E21" s="115">
        <v>16</v>
      </c>
      <c r="F21" s="114">
        <v>18</v>
      </c>
      <c r="G21" s="114">
        <v>16</v>
      </c>
      <c r="H21" s="114">
        <v>14</v>
      </c>
      <c r="I21" s="140">
        <v>16</v>
      </c>
      <c r="J21" s="115">
        <v>0</v>
      </c>
      <c r="K21" s="116">
        <v>0</v>
      </c>
    </row>
    <row r="22" spans="1:11" ht="14.1" customHeight="1" x14ac:dyDescent="0.2">
      <c r="A22" s="306">
        <v>22</v>
      </c>
      <c r="B22" s="307" t="s">
        <v>239</v>
      </c>
      <c r="C22" s="308"/>
      <c r="D22" s="113">
        <v>2.5687070580886946</v>
      </c>
      <c r="E22" s="115">
        <v>329</v>
      </c>
      <c r="F22" s="114">
        <v>332</v>
      </c>
      <c r="G22" s="114">
        <v>341</v>
      </c>
      <c r="H22" s="114">
        <v>326</v>
      </c>
      <c r="I22" s="140">
        <v>318</v>
      </c>
      <c r="J22" s="115">
        <v>11</v>
      </c>
      <c r="K22" s="116">
        <v>3.459119496855346</v>
      </c>
    </row>
    <row r="23" spans="1:11" ht="14.1" customHeight="1" x14ac:dyDescent="0.2">
      <c r="A23" s="306">
        <v>23</v>
      </c>
      <c r="B23" s="307" t="s">
        <v>240</v>
      </c>
      <c r="C23" s="308"/>
      <c r="D23" s="113">
        <v>0.46845721424109932</v>
      </c>
      <c r="E23" s="115">
        <v>60</v>
      </c>
      <c r="F23" s="114">
        <v>61</v>
      </c>
      <c r="G23" s="114">
        <v>66</v>
      </c>
      <c r="H23" s="114">
        <v>63</v>
      </c>
      <c r="I23" s="140">
        <v>54</v>
      </c>
      <c r="J23" s="115">
        <v>6</v>
      </c>
      <c r="K23" s="116">
        <v>11.111111111111111</v>
      </c>
    </row>
    <row r="24" spans="1:11" ht="14.1" customHeight="1" x14ac:dyDescent="0.2">
      <c r="A24" s="306">
        <v>24</v>
      </c>
      <c r="B24" s="307" t="s">
        <v>241</v>
      </c>
      <c r="C24" s="308"/>
      <c r="D24" s="113">
        <v>2.0690193628981888</v>
      </c>
      <c r="E24" s="115">
        <v>265</v>
      </c>
      <c r="F24" s="114">
        <v>275</v>
      </c>
      <c r="G24" s="114">
        <v>279</v>
      </c>
      <c r="H24" s="114">
        <v>300</v>
      </c>
      <c r="I24" s="140">
        <v>297</v>
      </c>
      <c r="J24" s="115">
        <v>-32</v>
      </c>
      <c r="K24" s="116">
        <v>-10.774410774410775</v>
      </c>
    </row>
    <row r="25" spans="1:11" ht="14.1" customHeight="1" x14ac:dyDescent="0.2">
      <c r="A25" s="306">
        <v>25</v>
      </c>
      <c r="B25" s="307" t="s">
        <v>242</v>
      </c>
      <c r="C25" s="308"/>
      <c r="D25" s="113">
        <v>2.5140537164272332</v>
      </c>
      <c r="E25" s="115">
        <v>322</v>
      </c>
      <c r="F25" s="114">
        <v>324</v>
      </c>
      <c r="G25" s="114">
        <v>330</v>
      </c>
      <c r="H25" s="114">
        <v>322</v>
      </c>
      <c r="I25" s="140">
        <v>315</v>
      </c>
      <c r="J25" s="115">
        <v>7</v>
      </c>
      <c r="K25" s="116">
        <v>2.2222222222222223</v>
      </c>
    </row>
    <row r="26" spans="1:11" ht="14.1" customHeight="1" x14ac:dyDescent="0.2">
      <c r="A26" s="306">
        <v>26</v>
      </c>
      <c r="B26" s="307" t="s">
        <v>243</v>
      </c>
      <c r="C26" s="308"/>
      <c r="D26" s="113">
        <v>1.1555277951280449</v>
      </c>
      <c r="E26" s="115">
        <v>148</v>
      </c>
      <c r="F26" s="114">
        <v>145</v>
      </c>
      <c r="G26" s="114">
        <v>149</v>
      </c>
      <c r="H26" s="114">
        <v>141</v>
      </c>
      <c r="I26" s="140">
        <v>143</v>
      </c>
      <c r="J26" s="115">
        <v>5</v>
      </c>
      <c r="K26" s="116">
        <v>3.4965034965034967</v>
      </c>
    </row>
    <row r="27" spans="1:11" ht="14.1" customHeight="1" x14ac:dyDescent="0.2">
      <c r="A27" s="306">
        <v>27</v>
      </c>
      <c r="B27" s="307" t="s">
        <v>244</v>
      </c>
      <c r="C27" s="308"/>
      <c r="D27" s="113">
        <v>0.49188007495315428</v>
      </c>
      <c r="E27" s="115">
        <v>63</v>
      </c>
      <c r="F27" s="114">
        <v>65</v>
      </c>
      <c r="G27" s="114">
        <v>65</v>
      </c>
      <c r="H27" s="114">
        <v>62</v>
      </c>
      <c r="I27" s="140">
        <v>61</v>
      </c>
      <c r="J27" s="115">
        <v>2</v>
      </c>
      <c r="K27" s="116">
        <v>3.278688524590164</v>
      </c>
    </row>
    <row r="28" spans="1:11" ht="14.1" customHeight="1" x14ac:dyDescent="0.2">
      <c r="A28" s="306">
        <v>28</v>
      </c>
      <c r="B28" s="307" t="s">
        <v>245</v>
      </c>
      <c r="C28" s="308"/>
      <c r="D28" s="113">
        <v>0.32011242973141785</v>
      </c>
      <c r="E28" s="115">
        <v>41</v>
      </c>
      <c r="F28" s="114">
        <v>43</v>
      </c>
      <c r="G28" s="114">
        <v>42</v>
      </c>
      <c r="H28" s="114">
        <v>42</v>
      </c>
      <c r="I28" s="140">
        <v>43</v>
      </c>
      <c r="J28" s="115">
        <v>-2</v>
      </c>
      <c r="K28" s="116">
        <v>-4.6511627906976747</v>
      </c>
    </row>
    <row r="29" spans="1:11" ht="14.1" customHeight="1" x14ac:dyDescent="0.2">
      <c r="A29" s="306">
        <v>29</v>
      </c>
      <c r="B29" s="307" t="s">
        <v>246</v>
      </c>
      <c r="C29" s="308"/>
      <c r="D29" s="113">
        <v>4.5518425983760151</v>
      </c>
      <c r="E29" s="115">
        <v>583</v>
      </c>
      <c r="F29" s="114">
        <v>623</v>
      </c>
      <c r="G29" s="114">
        <v>626</v>
      </c>
      <c r="H29" s="114">
        <v>625</v>
      </c>
      <c r="I29" s="140">
        <v>605</v>
      </c>
      <c r="J29" s="115">
        <v>-22</v>
      </c>
      <c r="K29" s="116">
        <v>-3.6363636363636362</v>
      </c>
    </row>
    <row r="30" spans="1:11" ht="14.1" customHeight="1" x14ac:dyDescent="0.2">
      <c r="A30" s="306" t="s">
        <v>247</v>
      </c>
      <c r="B30" s="307" t="s">
        <v>248</v>
      </c>
      <c r="C30" s="308"/>
      <c r="D30" s="113">
        <v>1.3741411617738912</v>
      </c>
      <c r="E30" s="115">
        <v>176</v>
      </c>
      <c r="F30" s="114">
        <v>176</v>
      </c>
      <c r="G30" s="114">
        <v>179</v>
      </c>
      <c r="H30" s="114">
        <v>182</v>
      </c>
      <c r="I30" s="140">
        <v>175</v>
      </c>
      <c r="J30" s="115">
        <v>1</v>
      </c>
      <c r="K30" s="116">
        <v>0.5714285714285714</v>
      </c>
    </row>
    <row r="31" spans="1:11" ht="14.1" customHeight="1" x14ac:dyDescent="0.2">
      <c r="A31" s="306" t="s">
        <v>249</v>
      </c>
      <c r="B31" s="307" t="s">
        <v>250</v>
      </c>
      <c r="C31" s="308"/>
      <c r="D31" s="113">
        <v>3.1386633354153655</v>
      </c>
      <c r="E31" s="115">
        <v>402</v>
      </c>
      <c r="F31" s="114">
        <v>442</v>
      </c>
      <c r="G31" s="114">
        <v>442</v>
      </c>
      <c r="H31" s="114">
        <v>438</v>
      </c>
      <c r="I31" s="140">
        <v>424</v>
      </c>
      <c r="J31" s="115">
        <v>-22</v>
      </c>
      <c r="K31" s="116">
        <v>-5.1886792452830193</v>
      </c>
    </row>
    <row r="32" spans="1:11" ht="14.1" customHeight="1" x14ac:dyDescent="0.2">
      <c r="A32" s="306">
        <v>31</v>
      </c>
      <c r="B32" s="307" t="s">
        <v>251</v>
      </c>
      <c r="C32" s="308"/>
      <c r="D32" s="113">
        <v>0.2108057464084947</v>
      </c>
      <c r="E32" s="115">
        <v>27</v>
      </c>
      <c r="F32" s="114">
        <v>26</v>
      </c>
      <c r="G32" s="114">
        <v>25</v>
      </c>
      <c r="H32" s="114">
        <v>23</v>
      </c>
      <c r="I32" s="140">
        <v>22</v>
      </c>
      <c r="J32" s="115">
        <v>5</v>
      </c>
      <c r="K32" s="116">
        <v>22.727272727272727</v>
      </c>
    </row>
    <row r="33" spans="1:11" ht="14.1" customHeight="1" x14ac:dyDescent="0.2">
      <c r="A33" s="306">
        <v>32</v>
      </c>
      <c r="B33" s="307" t="s">
        <v>252</v>
      </c>
      <c r="C33" s="308"/>
      <c r="D33" s="113">
        <v>1.4756402248594629</v>
      </c>
      <c r="E33" s="115">
        <v>189</v>
      </c>
      <c r="F33" s="114">
        <v>191</v>
      </c>
      <c r="G33" s="114">
        <v>196</v>
      </c>
      <c r="H33" s="114">
        <v>185</v>
      </c>
      <c r="I33" s="140">
        <v>177</v>
      </c>
      <c r="J33" s="115">
        <v>12</v>
      </c>
      <c r="K33" s="116">
        <v>6.7796610169491522</v>
      </c>
    </row>
    <row r="34" spans="1:11" ht="14.1" customHeight="1" x14ac:dyDescent="0.2">
      <c r="A34" s="306">
        <v>33</v>
      </c>
      <c r="B34" s="307" t="s">
        <v>253</v>
      </c>
      <c r="C34" s="308"/>
      <c r="D34" s="113">
        <v>1.2179887570268582</v>
      </c>
      <c r="E34" s="115">
        <v>156</v>
      </c>
      <c r="F34" s="114">
        <v>166</v>
      </c>
      <c r="G34" s="114">
        <v>164</v>
      </c>
      <c r="H34" s="114">
        <v>163</v>
      </c>
      <c r="I34" s="140">
        <v>164</v>
      </c>
      <c r="J34" s="115">
        <v>-8</v>
      </c>
      <c r="K34" s="116">
        <v>-4.8780487804878048</v>
      </c>
    </row>
    <row r="35" spans="1:11" ht="14.1" customHeight="1" x14ac:dyDescent="0.2">
      <c r="A35" s="306">
        <v>34</v>
      </c>
      <c r="B35" s="307" t="s">
        <v>254</v>
      </c>
      <c r="C35" s="308"/>
      <c r="D35" s="113">
        <v>5.6683322923173014</v>
      </c>
      <c r="E35" s="115">
        <v>726</v>
      </c>
      <c r="F35" s="114">
        <v>729</v>
      </c>
      <c r="G35" s="114">
        <v>737</v>
      </c>
      <c r="H35" s="114">
        <v>730</v>
      </c>
      <c r="I35" s="140">
        <v>722</v>
      </c>
      <c r="J35" s="115">
        <v>4</v>
      </c>
      <c r="K35" s="116">
        <v>0.554016620498615</v>
      </c>
    </row>
    <row r="36" spans="1:11" ht="14.1" customHeight="1" x14ac:dyDescent="0.2">
      <c r="A36" s="306">
        <v>41</v>
      </c>
      <c r="B36" s="307" t="s">
        <v>255</v>
      </c>
      <c r="C36" s="308"/>
      <c r="D36" s="113">
        <v>0.10930668332292318</v>
      </c>
      <c r="E36" s="115">
        <v>14</v>
      </c>
      <c r="F36" s="114">
        <v>16</v>
      </c>
      <c r="G36" s="114">
        <v>15</v>
      </c>
      <c r="H36" s="114">
        <v>16</v>
      </c>
      <c r="I36" s="140">
        <v>11</v>
      </c>
      <c r="J36" s="115">
        <v>3</v>
      </c>
      <c r="K36" s="116">
        <v>27.272727272727273</v>
      </c>
    </row>
    <row r="37" spans="1:11" ht="14.1" customHeight="1" x14ac:dyDescent="0.2">
      <c r="A37" s="306">
        <v>42</v>
      </c>
      <c r="B37" s="307" t="s">
        <v>256</v>
      </c>
      <c r="C37" s="308"/>
      <c r="D37" s="113">
        <v>4.6845721424109935E-2</v>
      </c>
      <c r="E37" s="115">
        <v>6</v>
      </c>
      <c r="F37" s="114">
        <v>7</v>
      </c>
      <c r="G37" s="114">
        <v>7</v>
      </c>
      <c r="H37" s="114">
        <v>9</v>
      </c>
      <c r="I37" s="140">
        <v>9</v>
      </c>
      <c r="J37" s="115">
        <v>-3</v>
      </c>
      <c r="K37" s="116">
        <v>-33.333333333333336</v>
      </c>
    </row>
    <row r="38" spans="1:11" ht="14.1" customHeight="1" x14ac:dyDescent="0.2">
      <c r="A38" s="306">
        <v>43</v>
      </c>
      <c r="B38" s="307" t="s">
        <v>257</v>
      </c>
      <c r="C38" s="308"/>
      <c r="D38" s="113">
        <v>0.36695815115552777</v>
      </c>
      <c r="E38" s="115">
        <v>47</v>
      </c>
      <c r="F38" s="114">
        <v>45</v>
      </c>
      <c r="G38" s="114">
        <v>46</v>
      </c>
      <c r="H38" s="114">
        <v>47</v>
      </c>
      <c r="I38" s="140">
        <v>47</v>
      </c>
      <c r="J38" s="115">
        <v>0</v>
      </c>
      <c r="K38" s="116">
        <v>0</v>
      </c>
    </row>
    <row r="39" spans="1:11" ht="14.1" customHeight="1" x14ac:dyDescent="0.2">
      <c r="A39" s="306">
        <v>51</v>
      </c>
      <c r="B39" s="307" t="s">
        <v>258</v>
      </c>
      <c r="C39" s="308"/>
      <c r="D39" s="113">
        <v>5.2389131792629611</v>
      </c>
      <c r="E39" s="115">
        <v>671</v>
      </c>
      <c r="F39" s="114">
        <v>677</v>
      </c>
      <c r="G39" s="114">
        <v>665</v>
      </c>
      <c r="H39" s="114">
        <v>692</v>
      </c>
      <c r="I39" s="140">
        <v>708</v>
      </c>
      <c r="J39" s="115">
        <v>-37</v>
      </c>
      <c r="K39" s="116">
        <v>-5.2259887005649714</v>
      </c>
    </row>
    <row r="40" spans="1:11" ht="14.1" customHeight="1" x14ac:dyDescent="0.2">
      <c r="A40" s="306" t="s">
        <v>259</v>
      </c>
      <c r="B40" s="307" t="s">
        <v>260</v>
      </c>
      <c r="C40" s="308"/>
      <c r="D40" s="113">
        <v>4.8953778888194881</v>
      </c>
      <c r="E40" s="115">
        <v>627</v>
      </c>
      <c r="F40" s="114">
        <v>633</v>
      </c>
      <c r="G40" s="114">
        <v>615</v>
      </c>
      <c r="H40" s="114">
        <v>644</v>
      </c>
      <c r="I40" s="140">
        <v>662</v>
      </c>
      <c r="J40" s="115">
        <v>-35</v>
      </c>
      <c r="K40" s="116">
        <v>-5.2870090634441089</v>
      </c>
    </row>
    <row r="41" spans="1:11" ht="14.1" customHeight="1" x14ac:dyDescent="0.2">
      <c r="A41" s="306"/>
      <c r="B41" s="307" t="s">
        <v>261</v>
      </c>
      <c r="C41" s="308"/>
      <c r="D41" s="113">
        <v>3.9818863210493443</v>
      </c>
      <c r="E41" s="115">
        <v>510</v>
      </c>
      <c r="F41" s="114">
        <v>498</v>
      </c>
      <c r="G41" s="114">
        <v>470</v>
      </c>
      <c r="H41" s="114">
        <v>492</v>
      </c>
      <c r="I41" s="140">
        <v>525</v>
      </c>
      <c r="J41" s="115">
        <v>-15</v>
      </c>
      <c r="K41" s="116">
        <v>-2.8571428571428572</v>
      </c>
    </row>
    <row r="42" spans="1:11" ht="14.1" customHeight="1" x14ac:dyDescent="0.2">
      <c r="A42" s="306">
        <v>52</v>
      </c>
      <c r="B42" s="307" t="s">
        <v>262</v>
      </c>
      <c r="C42" s="308"/>
      <c r="D42" s="113">
        <v>5.4497189256714558</v>
      </c>
      <c r="E42" s="115">
        <v>698</v>
      </c>
      <c r="F42" s="114">
        <v>716</v>
      </c>
      <c r="G42" s="114">
        <v>726</v>
      </c>
      <c r="H42" s="114">
        <v>712</v>
      </c>
      <c r="I42" s="140">
        <v>688</v>
      </c>
      <c r="J42" s="115">
        <v>10</v>
      </c>
      <c r="K42" s="116">
        <v>1.4534883720930232</v>
      </c>
    </row>
    <row r="43" spans="1:11" ht="14.1" customHeight="1" x14ac:dyDescent="0.2">
      <c r="A43" s="306" t="s">
        <v>263</v>
      </c>
      <c r="B43" s="307" t="s">
        <v>264</v>
      </c>
      <c r="C43" s="308"/>
      <c r="D43" s="113">
        <v>5.1061836352279828</v>
      </c>
      <c r="E43" s="115">
        <v>654</v>
      </c>
      <c r="F43" s="114">
        <v>677</v>
      </c>
      <c r="G43" s="114">
        <v>681</v>
      </c>
      <c r="H43" s="114">
        <v>665</v>
      </c>
      <c r="I43" s="140">
        <v>639</v>
      </c>
      <c r="J43" s="115">
        <v>15</v>
      </c>
      <c r="K43" s="116">
        <v>2.347417840375587</v>
      </c>
    </row>
    <row r="44" spans="1:11" ht="14.1" customHeight="1" x14ac:dyDescent="0.2">
      <c r="A44" s="306">
        <v>53</v>
      </c>
      <c r="B44" s="307" t="s">
        <v>265</v>
      </c>
      <c r="C44" s="308"/>
      <c r="D44" s="113">
        <v>2.6389756402248596</v>
      </c>
      <c r="E44" s="115">
        <v>338</v>
      </c>
      <c r="F44" s="114">
        <v>290</v>
      </c>
      <c r="G44" s="114">
        <v>272</v>
      </c>
      <c r="H44" s="114">
        <v>288</v>
      </c>
      <c r="I44" s="140">
        <v>274</v>
      </c>
      <c r="J44" s="115">
        <v>64</v>
      </c>
      <c r="K44" s="116">
        <v>23.357664233576642</v>
      </c>
    </row>
    <row r="45" spans="1:11" ht="14.1" customHeight="1" x14ac:dyDescent="0.2">
      <c r="A45" s="306" t="s">
        <v>266</v>
      </c>
      <c r="B45" s="307" t="s">
        <v>267</v>
      </c>
      <c r="C45" s="308"/>
      <c r="D45" s="113">
        <v>2.5687070580886946</v>
      </c>
      <c r="E45" s="115">
        <v>329</v>
      </c>
      <c r="F45" s="114">
        <v>283</v>
      </c>
      <c r="G45" s="114">
        <v>265</v>
      </c>
      <c r="H45" s="114">
        <v>281</v>
      </c>
      <c r="I45" s="140">
        <v>267</v>
      </c>
      <c r="J45" s="115">
        <v>62</v>
      </c>
      <c r="K45" s="116">
        <v>23.220973782771537</v>
      </c>
    </row>
    <row r="46" spans="1:11" ht="14.1" customHeight="1" x14ac:dyDescent="0.2">
      <c r="A46" s="306">
        <v>54</v>
      </c>
      <c r="B46" s="307" t="s">
        <v>268</v>
      </c>
      <c r="C46" s="308"/>
      <c r="D46" s="113">
        <v>15.240474703310431</v>
      </c>
      <c r="E46" s="115">
        <v>1952</v>
      </c>
      <c r="F46" s="114">
        <v>1991</v>
      </c>
      <c r="G46" s="114">
        <v>2048</v>
      </c>
      <c r="H46" s="114">
        <v>2051</v>
      </c>
      <c r="I46" s="140">
        <v>2021</v>
      </c>
      <c r="J46" s="115">
        <v>-69</v>
      </c>
      <c r="K46" s="116">
        <v>-3.4141514101929737</v>
      </c>
    </row>
    <row r="47" spans="1:11" ht="14.1" customHeight="1" x14ac:dyDescent="0.2">
      <c r="A47" s="306">
        <v>61</v>
      </c>
      <c r="B47" s="307" t="s">
        <v>269</v>
      </c>
      <c r="C47" s="308"/>
      <c r="D47" s="113">
        <v>0.71830106183635223</v>
      </c>
      <c r="E47" s="115">
        <v>92</v>
      </c>
      <c r="F47" s="114">
        <v>91</v>
      </c>
      <c r="G47" s="114">
        <v>81</v>
      </c>
      <c r="H47" s="114">
        <v>78</v>
      </c>
      <c r="I47" s="140">
        <v>72</v>
      </c>
      <c r="J47" s="115">
        <v>20</v>
      </c>
      <c r="K47" s="116">
        <v>27.777777777777779</v>
      </c>
    </row>
    <row r="48" spans="1:11" ht="14.1" customHeight="1" x14ac:dyDescent="0.2">
      <c r="A48" s="306">
        <v>62</v>
      </c>
      <c r="B48" s="307" t="s">
        <v>270</v>
      </c>
      <c r="C48" s="308"/>
      <c r="D48" s="113">
        <v>7.8778888194878203</v>
      </c>
      <c r="E48" s="115">
        <v>1009</v>
      </c>
      <c r="F48" s="114">
        <v>1010</v>
      </c>
      <c r="G48" s="114">
        <v>978</v>
      </c>
      <c r="H48" s="114">
        <v>1011</v>
      </c>
      <c r="I48" s="140">
        <v>998</v>
      </c>
      <c r="J48" s="115">
        <v>11</v>
      </c>
      <c r="K48" s="116">
        <v>1.1022044088176353</v>
      </c>
    </row>
    <row r="49" spans="1:11" ht="14.1" customHeight="1" x14ac:dyDescent="0.2">
      <c r="A49" s="306">
        <v>63</v>
      </c>
      <c r="B49" s="307" t="s">
        <v>271</v>
      </c>
      <c r="C49" s="308"/>
      <c r="D49" s="113">
        <v>9.3925671455340414</v>
      </c>
      <c r="E49" s="115">
        <v>1203</v>
      </c>
      <c r="F49" s="114">
        <v>1411</v>
      </c>
      <c r="G49" s="114">
        <v>1476</v>
      </c>
      <c r="H49" s="114">
        <v>1474</v>
      </c>
      <c r="I49" s="140">
        <v>1342</v>
      </c>
      <c r="J49" s="115">
        <v>-139</v>
      </c>
      <c r="K49" s="116">
        <v>-10.357675111773473</v>
      </c>
    </row>
    <row r="50" spans="1:11" ht="14.1" customHeight="1" x14ac:dyDescent="0.2">
      <c r="A50" s="306" t="s">
        <v>272</v>
      </c>
      <c r="B50" s="307" t="s">
        <v>273</v>
      </c>
      <c r="C50" s="308"/>
      <c r="D50" s="113">
        <v>2.2485946283572766</v>
      </c>
      <c r="E50" s="115">
        <v>288</v>
      </c>
      <c r="F50" s="114">
        <v>297</v>
      </c>
      <c r="G50" s="114">
        <v>309</v>
      </c>
      <c r="H50" s="114">
        <v>297</v>
      </c>
      <c r="I50" s="140">
        <v>292</v>
      </c>
      <c r="J50" s="115">
        <v>-4</v>
      </c>
      <c r="K50" s="116">
        <v>-1.3698630136986301</v>
      </c>
    </row>
    <row r="51" spans="1:11" ht="14.1" customHeight="1" x14ac:dyDescent="0.2">
      <c r="A51" s="306" t="s">
        <v>274</v>
      </c>
      <c r="B51" s="307" t="s">
        <v>275</v>
      </c>
      <c r="C51" s="308"/>
      <c r="D51" s="113">
        <v>6.7926296064959404</v>
      </c>
      <c r="E51" s="115">
        <v>870</v>
      </c>
      <c r="F51" s="114">
        <v>1058</v>
      </c>
      <c r="G51" s="114">
        <v>1104</v>
      </c>
      <c r="H51" s="114">
        <v>1115</v>
      </c>
      <c r="I51" s="140">
        <v>1002</v>
      </c>
      <c r="J51" s="115">
        <v>-132</v>
      </c>
      <c r="K51" s="116">
        <v>-13.173652694610778</v>
      </c>
    </row>
    <row r="52" spans="1:11" ht="14.1" customHeight="1" x14ac:dyDescent="0.2">
      <c r="A52" s="306">
        <v>71</v>
      </c>
      <c r="B52" s="307" t="s">
        <v>276</v>
      </c>
      <c r="C52" s="308"/>
      <c r="D52" s="113">
        <v>11.352279825109306</v>
      </c>
      <c r="E52" s="115">
        <v>1454</v>
      </c>
      <c r="F52" s="114">
        <v>1448</v>
      </c>
      <c r="G52" s="114">
        <v>1452</v>
      </c>
      <c r="H52" s="114">
        <v>1458</v>
      </c>
      <c r="I52" s="140">
        <v>1457</v>
      </c>
      <c r="J52" s="115">
        <v>-3</v>
      </c>
      <c r="K52" s="116">
        <v>-0.20590253946465339</v>
      </c>
    </row>
    <row r="53" spans="1:11" ht="14.1" customHeight="1" x14ac:dyDescent="0.2">
      <c r="A53" s="306" t="s">
        <v>277</v>
      </c>
      <c r="B53" s="307" t="s">
        <v>278</v>
      </c>
      <c r="C53" s="308"/>
      <c r="D53" s="113">
        <v>1.0852592129918801</v>
      </c>
      <c r="E53" s="115">
        <v>139</v>
      </c>
      <c r="F53" s="114">
        <v>140</v>
      </c>
      <c r="G53" s="114">
        <v>140</v>
      </c>
      <c r="H53" s="114">
        <v>145</v>
      </c>
      <c r="I53" s="140">
        <v>134</v>
      </c>
      <c r="J53" s="115">
        <v>5</v>
      </c>
      <c r="K53" s="116">
        <v>3.7313432835820897</v>
      </c>
    </row>
    <row r="54" spans="1:11" ht="14.1" customHeight="1" x14ac:dyDescent="0.2">
      <c r="A54" s="306" t="s">
        <v>279</v>
      </c>
      <c r="B54" s="307" t="s">
        <v>280</v>
      </c>
      <c r="C54" s="308"/>
      <c r="D54" s="113">
        <v>9.9000624609618981</v>
      </c>
      <c r="E54" s="115">
        <v>1268</v>
      </c>
      <c r="F54" s="114">
        <v>1260</v>
      </c>
      <c r="G54" s="114">
        <v>1265</v>
      </c>
      <c r="H54" s="114">
        <v>1267</v>
      </c>
      <c r="I54" s="140">
        <v>1279</v>
      </c>
      <c r="J54" s="115">
        <v>-11</v>
      </c>
      <c r="K54" s="116">
        <v>-0.86004691164972635</v>
      </c>
    </row>
    <row r="55" spans="1:11" ht="14.1" customHeight="1" x14ac:dyDescent="0.2">
      <c r="A55" s="306">
        <v>72</v>
      </c>
      <c r="B55" s="307" t="s">
        <v>281</v>
      </c>
      <c r="C55" s="308"/>
      <c r="D55" s="113">
        <v>1.4131792629606497</v>
      </c>
      <c r="E55" s="115">
        <v>181</v>
      </c>
      <c r="F55" s="114">
        <v>181</v>
      </c>
      <c r="G55" s="114">
        <v>178</v>
      </c>
      <c r="H55" s="114">
        <v>183</v>
      </c>
      <c r="I55" s="140">
        <v>183</v>
      </c>
      <c r="J55" s="115">
        <v>-2</v>
      </c>
      <c r="K55" s="116">
        <v>-1.0928961748633881</v>
      </c>
    </row>
    <row r="56" spans="1:11" ht="14.1" customHeight="1" x14ac:dyDescent="0.2">
      <c r="A56" s="306" t="s">
        <v>282</v>
      </c>
      <c r="B56" s="307" t="s">
        <v>283</v>
      </c>
      <c r="C56" s="308"/>
      <c r="D56" s="113">
        <v>0.16396002498438475</v>
      </c>
      <c r="E56" s="115">
        <v>21</v>
      </c>
      <c r="F56" s="114">
        <v>23</v>
      </c>
      <c r="G56" s="114">
        <v>26</v>
      </c>
      <c r="H56" s="114">
        <v>25</v>
      </c>
      <c r="I56" s="140">
        <v>24</v>
      </c>
      <c r="J56" s="115">
        <v>-3</v>
      </c>
      <c r="K56" s="116">
        <v>-12.5</v>
      </c>
    </row>
    <row r="57" spans="1:11" ht="14.1" customHeight="1" x14ac:dyDescent="0.2">
      <c r="A57" s="306" t="s">
        <v>284</v>
      </c>
      <c r="B57" s="307" t="s">
        <v>285</v>
      </c>
      <c r="C57" s="308"/>
      <c r="D57" s="113">
        <v>0.91349156777014362</v>
      </c>
      <c r="E57" s="115">
        <v>117</v>
      </c>
      <c r="F57" s="114">
        <v>118</v>
      </c>
      <c r="G57" s="114">
        <v>113</v>
      </c>
      <c r="H57" s="114">
        <v>117</v>
      </c>
      <c r="I57" s="140">
        <v>115</v>
      </c>
      <c r="J57" s="115">
        <v>2</v>
      </c>
      <c r="K57" s="116">
        <v>1.7391304347826086</v>
      </c>
    </row>
    <row r="58" spans="1:11" ht="14.1" customHeight="1" x14ac:dyDescent="0.2">
      <c r="A58" s="306">
        <v>73</v>
      </c>
      <c r="B58" s="307" t="s">
        <v>286</v>
      </c>
      <c r="C58" s="308"/>
      <c r="D58" s="113">
        <v>0.77295440349781386</v>
      </c>
      <c r="E58" s="115">
        <v>99</v>
      </c>
      <c r="F58" s="114">
        <v>105</v>
      </c>
      <c r="G58" s="114">
        <v>105</v>
      </c>
      <c r="H58" s="114">
        <v>101</v>
      </c>
      <c r="I58" s="140">
        <v>101</v>
      </c>
      <c r="J58" s="115">
        <v>-2</v>
      </c>
      <c r="K58" s="116">
        <v>-1.9801980198019802</v>
      </c>
    </row>
    <row r="59" spans="1:11" ht="14.1" customHeight="1" x14ac:dyDescent="0.2">
      <c r="A59" s="306" t="s">
        <v>287</v>
      </c>
      <c r="B59" s="307" t="s">
        <v>288</v>
      </c>
      <c r="C59" s="308"/>
      <c r="D59" s="113">
        <v>0.50749531542785764</v>
      </c>
      <c r="E59" s="115">
        <v>65</v>
      </c>
      <c r="F59" s="114">
        <v>70</v>
      </c>
      <c r="G59" s="114">
        <v>67</v>
      </c>
      <c r="H59" s="114">
        <v>59</v>
      </c>
      <c r="I59" s="140">
        <v>62</v>
      </c>
      <c r="J59" s="115">
        <v>3</v>
      </c>
      <c r="K59" s="116">
        <v>4.838709677419355</v>
      </c>
    </row>
    <row r="60" spans="1:11" ht="14.1" customHeight="1" x14ac:dyDescent="0.2">
      <c r="A60" s="306">
        <v>81</v>
      </c>
      <c r="B60" s="307" t="s">
        <v>289</v>
      </c>
      <c r="C60" s="308"/>
      <c r="D60" s="113">
        <v>3.8179262960649596</v>
      </c>
      <c r="E60" s="115">
        <v>489</v>
      </c>
      <c r="F60" s="114">
        <v>482</v>
      </c>
      <c r="G60" s="114">
        <v>486</v>
      </c>
      <c r="H60" s="114">
        <v>499</v>
      </c>
      <c r="I60" s="140">
        <v>509</v>
      </c>
      <c r="J60" s="115">
        <v>-20</v>
      </c>
      <c r="K60" s="116">
        <v>-3.9292730844793713</v>
      </c>
    </row>
    <row r="61" spans="1:11" ht="14.1" customHeight="1" x14ac:dyDescent="0.2">
      <c r="A61" s="306" t="s">
        <v>290</v>
      </c>
      <c r="B61" s="307" t="s">
        <v>291</v>
      </c>
      <c r="C61" s="308"/>
      <c r="D61" s="113">
        <v>1.2726420986883198</v>
      </c>
      <c r="E61" s="115">
        <v>163</v>
      </c>
      <c r="F61" s="114">
        <v>169</v>
      </c>
      <c r="G61" s="114">
        <v>176</v>
      </c>
      <c r="H61" s="114">
        <v>175</v>
      </c>
      <c r="I61" s="140">
        <v>179</v>
      </c>
      <c r="J61" s="115">
        <v>-16</v>
      </c>
      <c r="K61" s="116">
        <v>-8.938547486033519</v>
      </c>
    </row>
    <row r="62" spans="1:11" ht="14.1" customHeight="1" x14ac:dyDescent="0.2">
      <c r="A62" s="306" t="s">
        <v>292</v>
      </c>
      <c r="B62" s="307" t="s">
        <v>293</v>
      </c>
      <c r="C62" s="308"/>
      <c r="D62" s="113">
        <v>1.631792629606496</v>
      </c>
      <c r="E62" s="115">
        <v>209</v>
      </c>
      <c r="F62" s="114">
        <v>200</v>
      </c>
      <c r="G62" s="114">
        <v>196</v>
      </c>
      <c r="H62" s="114">
        <v>201</v>
      </c>
      <c r="I62" s="140">
        <v>198</v>
      </c>
      <c r="J62" s="115">
        <v>11</v>
      </c>
      <c r="K62" s="116">
        <v>5.5555555555555554</v>
      </c>
    </row>
    <row r="63" spans="1:11" ht="14.1" customHeight="1" x14ac:dyDescent="0.2">
      <c r="A63" s="306"/>
      <c r="B63" s="307" t="s">
        <v>294</v>
      </c>
      <c r="C63" s="308"/>
      <c r="D63" s="113">
        <v>1.6083697688944409</v>
      </c>
      <c r="E63" s="115">
        <v>206</v>
      </c>
      <c r="F63" s="114">
        <v>196</v>
      </c>
      <c r="G63" s="114">
        <v>193</v>
      </c>
      <c r="H63" s="114">
        <v>195</v>
      </c>
      <c r="I63" s="140">
        <v>191</v>
      </c>
      <c r="J63" s="115">
        <v>15</v>
      </c>
      <c r="K63" s="116">
        <v>7.8534031413612562</v>
      </c>
    </row>
    <row r="64" spans="1:11" ht="14.1" customHeight="1" x14ac:dyDescent="0.2">
      <c r="A64" s="306" t="s">
        <v>295</v>
      </c>
      <c r="B64" s="307" t="s">
        <v>296</v>
      </c>
      <c r="C64" s="308"/>
      <c r="D64" s="113">
        <v>7.0268582136164895E-2</v>
      </c>
      <c r="E64" s="115">
        <v>9</v>
      </c>
      <c r="F64" s="114">
        <v>8</v>
      </c>
      <c r="G64" s="114">
        <v>7</v>
      </c>
      <c r="H64" s="114">
        <v>7</v>
      </c>
      <c r="I64" s="140">
        <v>9</v>
      </c>
      <c r="J64" s="115">
        <v>0</v>
      </c>
      <c r="K64" s="116">
        <v>0</v>
      </c>
    </row>
    <row r="65" spans="1:11" ht="14.1" customHeight="1" x14ac:dyDescent="0.2">
      <c r="A65" s="306" t="s">
        <v>297</v>
      </c>
      <c r="B65" s="307" t="s">
        <v>298</v>
      </c>
      <c r="C65" s="308"/>
      <c r="D65" s="113">
        <v>0.49968769519050593</v>
      </c>
      <c r="E65" s="115">
        <v>64</v>
      </c>
      <c r="F65" s="114">
        <v>66</v>
      </c>
      <c r="G65" s="114">
        <v>68</v>
      </c>
      <c r="H65" s="114">
        <v>75</v>
      </c>
      <c r="I65" s="140">
        <v>75</v>
      </c>
      <c r="J65" s="115">
        <v>-11</v>
      </c>
      <c r="K65" s="116">
        <v>-14.666666666666666</v>
      </c>
    </row>
    <row r="66" spans="1:11" ht="14.1" customHeight="1" x14ac:dyDescent="0.2">
      <c r="A66" s="306">
        <v>82</v>
      </c>
      <c r="B66" s="307" t="s">
        <v>299</v>
      </c>
      <c r="C66" s="308"/>
      <c r="D66" s="113">
        <v>2.2017489069331666</v>
      </c>
      <c r="E66" s="115">
        <v>282</v>
      </c>
      <c r="F66" s="114">
        <v>288</v>
      </c>
      <c r="G66" s="114">
        <v>287</v>
      </c>
      <c r="H66" s="114">
        <v>275</v>
      </c>
      <c r="I66" s="140">
        <v>277</v>
      </c>
      <c r="J66" s="115">
        <v>5</v>
      </c>
      <c r="K66" s="116">
        <v>1.8050541516245486</v>
      </c>
    </row>
    <row r="67" spans="1:11" ht="14.1" customHeight="1" x14ac:dyDescent="0.2">
      <c r="A67" s="306" t="s">
        <v>300</v>
      </c>
      <c r="B67" s="307" t="s">
        <v>301</v>
      </c>
      <c r="C67" s="308"/>
      <c r="D67" s="113">
        <v>0.99937539038101186</v>
      </c>
      <c r="E67" s="115">
        <v>128</v>
      </c>
      <c r="F67" s="114">
        <v>130</v>
      </c>
      <c r="G67" s="114">
        <v>130</v>
      </c>
      <c r="H67" s="114">
        <v>121</v>
      </c>
      <c r="I67" s="140">
        <v>120</v>
      </c>
      <c r="J67" s="115">
        <v>8</v>
      </c>
      <c r="K67" s="116">
        <v>6.666666666666667</v>
      </c>
    </row>
    <row r="68" spans="1:11" ht="14.1" customHeight="1" x14ac:dyDescent="0.2">
      <c r="A68" s="306" t="s">
        <v>302</v>
      </c>
      <c r="B68" s="307" t="s">
        <v>303</v>
      </c>
      <c r="C68" s="308"/>
      <c r="D68" s="113">
        <v>0.8666458463460337</v>
      </c>
      <c r="E68" s="115">
        <v>111</v>
      </c>
      <c r="F68" s="114">
        <v>113</v>
      </c>
      <c r="G68" s="114">
        <v>111</v>
      </c>
      <c r="H68" s="114">
        <v>108</v>
      </c>
      <c r="I68" s="140">
        <v>113</v>
      </c>
      <c r="J68" s="115">
        <v>-2</v>
      </c>
      <c r="K68" s="116">
        <v>-1.7699115044247788</v>
      </c>
    </row>
    <row r="69" spans="1:11" ht="14.1" customHeight="1" x14ac:dyDescent="0.2">
      <c r="A69" s="306">
        <v>83</v>
      </c>
      <c r="B69" s="307" t="s">
        <v>304</v>
      </c>
      <c r="C69" s="308"/>
      <c r="D69" s="113">
        <v>2.8966271080574639</v>
      </c>
      <c r="E69" s="115">
        <v>371</v>
      </c>
      <c r="F69" s="114">
        <v>382</v>
      </c>
      <c r="G69" s="114">
        <v>389</v>
      </c>
      <c r="H69" s="114">
        <v>372</v>
      </c>
      <c r="I69" s="140">
        <v>370</v>
      </c>
      <c r="J69" s="115">
        <v>1</v>
      </c>
      <c r="K69" s="116">
        <v>0.27027027027027029</v>
      </c>
    </row>
    <row r="70" spans="1:11" ht="14.1" customHeight="1" x14ac:dyDescent="0.2">
      <c r="A70" s="306" t="s">
        <v>305</v>
      </c>
      <c r="B70" s="307" t="s">
        <v>306</v>
      </c>
      <c r="C70" s="308"/>
      <c r="D70" s="113">
        <v>1.5771392879450343</v>
      </c>
      <c r="E70" s="115">
        <v>202</v>
      </c>
      <c r="F70" s="114">
        <v>203</v>
      </c>
      <c r="G70" s="114">
        <v>211</v>
      </c>
      <c r="H70" s="114">
        <v>199</v>
      </c>
      <c r="I70" s="140">
        <v>201</v>
      </c>
      <c r="J70" s="115">
        <v>1</v>
      </c>
      <c r="K70" s="116">
        <v>0.49751243781094528</v>
      </c>
    </row>
    <row r="71" spans="1:11" ht="14.1" customHeight="1" x14ac:dyDescent="0.2">
      <c r="A71" s="306"/>
      <c r="B71" s="307" t="s">
        <v>307</v>
      </c>
      <c r="C71" s="308"/>
      <c r="D71" s="113">
        <v>1.22579637726421</v>
      </c>
      <c r="E71" s="115">
        <v>157</v>
      </c>
      <c r="F71" s="114">
        <v>158</v>
      </c>
      <c r="G71" s="114">
        <v>159</v>
      </c>
      <c r="H71" s="114">
        <v>154</v>
      </c>
      <c r="I71" s="140">
        <v>161</v>
      </c>
      <c r="J71" s="115">
        <v>-4</v>
      </c>
      <c r="K71" s="116">
        <v>-2.4844720496894408</v>
      </c>
    </row>
    <row r="72" spans="1:11" ht="14.1" customHeight="1" x14ac:dyDescent="0.2">
      <c r="A72" s="306">
        <v>84</v>
      </c>
      <c r="B72" s="307" t="s">
        <v>308</v>
      </c>
      <c r="C72" s="308"/>
      <c r="D72" s="113">
        <v>1.4287945034353529</v>
      </c>
      <c r="E72" s="115">
        <v>183</v>
      </c>
      <c r="F72" s="114">
        <v>185</v>
      </c>
      <c r="G72" s="114">
        <v>185</v>
      </c>
      <c r="H72" s="114">
        <v>195</v>
      </c>
      <c r="I72" s="140">
        <v>186</v>
      </c>
      <c r="J72" s="115">
        <v>-3</v>
      </c>
      <c r="K72" s="116">
        <v>-1.6129032258064515</v>
      </c>
    </row>
    <row r="73" spans="1:11" ht="14.1" customHeight="1" x14ac:dyDescent="0.2">
      <c r="A73" s="306" t="s">
        <v>309</v>
      </c>
      <c r="B73" s="307" t="s">
        <v>310</v>
      </c>
      <c r="C73" s="308"/>
      <c r="D73" s="113">
        <v>7.0268582136164895E-2</v>
      </c>
      <c r="E73" s="115">
        <v>9</v>
      </c>
      <c r="F73" s="114">
        <v>9</v>
      </c>
      <c r="G73" s="114">
        <v>9</v>
      </c>
      <c r="H73" s="114">
        <v>12</v>
      </c>
      <c r="I73" s="140">
        <v>10</v>
      </c>
      <c r="J73" s="115">
        <v>-1</v>
      </c>
      <c r="K73" s="116">
        <v>-10</v>
      </c>
    </row>
    <row r="74" spans="1:11" ht="14.1" customHeight="1" x14ac:dyDescent="0.2">
      <c r="A74" s="306" t="s">
        <v>311</v>
      </c>
      <c r="B74" s="307" t="s">
        <v>312</v>
      </c>
      <c r="C74" s="308"/>
      <c r="D74" s="113">
        <v>9.3691442848219869E-2</v>
      </c>
      <c r="E74" s="115">
        <v>12</v>
      </c>
      <c r="F74" s="114">
        <v>11</v>
      </c>
      <c r="G74" s="114">
        <v>6</v>
      </c>
      <c r="H74" s="114">
        <v>6</v>
      </c>
      <c r="I74" s="140">
        <v>4</v>
      </c>
      <c r="J74" s="115">
        <v>8</v>
      </c>
      <c r="K74" s="116">
        <v>200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v>3</v>
      </c>
      <c r="J76" s="115" t="s">
        <v>513</v>
      </c>
      <c r="K76" s="116" t="s">
        <v>513</v>
      </c>
    </row>
    <row r="77" spans="1:11" ht="14.1" customHeight="1" x14ac:dyDescent="0.2">
      <c r="A77" s="306">
        <v>92</v>
      </c>
      <c r="B77" s="307" t="s">
        <v>316</v>
      </c>
      <c r="C77" s="308"/>
      <c r="D77" s="113">
        <v>0.11711430356027483</v>
      </c>
      <c r="E77" s="115">
        <v>15</v>
      </c>
      <c r="F77" s="114">
        <v>13</v>
      </c>
      <c r="G77" s="114">
        <v>15</v>
      </c>
      <c r="H77" s="114">
        <v>16</v>
      </c>
      <c r="I77" s="140">
        <v>16</v>
      </c>
      <c r="J77" s="115">
        <v>-1</v>
      </c>
      <c r="K77" s="116">
        <v>-6.25</v>
      </c>
    </row>
    <row r="78" spans="1:11" ht="14.1" customHeight="1" x14ac:dyDescent="0.2">
      <c r="A78" s="306">
        <v>93</v>
      </c>
      <c r="B78" s="307" t="s">
        <v>317</v>
      </c>
      <c r="C78" s="308"/>
      <c r="D78" s="113">
        <v>0.11711430356027483</v>
      </c>
      <c r="E78" s="115">
        <v>15</v>
      </c>
      <c r="F78" s="114">
        <v>15</v>
      </c>
      <c r="G78" s="114">
        <v>17</v>
      </c>
      <c r="H78" s="114">
        <v>16</v>
      </c>
      <c r="I78" s="140">
        <v>16</v>
      </c>
      <c r="J78" s="115">
        <v>-1</v>
      </c>
      <c r="K78" s="116">
        <v>-6.25</v>
      </c>
    </row>
    <row r="79" spans="1:11" ht="14.1" customHeight="1" x14ac:dyDescent="0.2">
      <c r="A79" s="306">
        <v>94</v>
      </c>
      <c r="B79" s="307" t="s">
        <v>318</v>
      </c>
      <c r="C79" s="308"/>
      <c r="D79" s="113">
        <v>0.46845721424109932</v>
      </c>
      <c r="E79" s="115">
        <v>60</v>
      </c>
      <c r="F79" s="114">
        <v>62</v>
      </c>
      <c r="G79" s="114">
        <v>58</v>
      </c>
      <c r="H79" s="114">
        <v>63</v>
      </c>
      <c r="I79" s="140">
        <v>57</v>
      </c>
      <c r="J79" s="115">
        <v>3</v>
      </c>
      <c r="K79" s="116">
        <v>5.2631578947368425</v>
      </c>
    </row>
    <row r="80" spans="1:11" ht="14.1" customHeight="1" x14ac:dyDescent="0.2">
      <c r="A80" s="306" t="s">
        <v>319</v>
      </c>
      <c r="B80" s="307" t="s">
        <v>320</v>
      </c>
      <c r="C80" s="308"/>
      <c r="D80" s="113" t="s">
        <v>513</v>
      </c>
      <c r="E80" s="115" t="s">
        <v>513</v>
      </c>
      <c r="F80" s="114" t="s">
        <v>513</v>
      </c>
      <c r="G80" s="114" t="s">
        <v>513</v>
      </c>
      <c r="H80" s="114" t="s">
        <v>513</v>
      </c>
      <c r="I80" s="140">
        <v>3</v>
      </c>
      <c r="J80" s="115" t="s">
        <v>513</v>
      </c>
      <c r="K80" s="116" t="s">
        <v>513</v>
      </c>
    </row>
    <row r="81" spans="1:11" ht="14.1" customHeight="1" x14ac:dyDescent="0.2">
      <c r="A81" s="310" t="s">
        <v>321</v>
      </c>
      <c r="B81" s="311" t="s">
        <v>333</v>
      </c>
      <c r="C81" s="312"/>
      <c r="D81" s="125">
        <v>2.8810118675827607</v>
      </c>
      <c r="E81" s="143">
        <v>369</v>
      </c>
      <c r="F81" s="144">
        <v>401</v>
      </c>
      <c r="G81" s="144">
        <v>402</v>
      </c>
      <c r="H81" s="144">
        <v>412</v>
      </c>
      <c r="I81" s="145">
        <v>397</v>
      </c>
      <c r="J81" s="143">
        <v>-28</v>
      </c>
      <c r="K81" s="146">
        <v>-7.0528967254408057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3484</v>
      </c>
      <c r="G12" s="536">
        <v>2513</v>
      </c>
      <c r="H12" s="536">
        <v>4647</v>
      </c>
      <c r="I12" s="536">
        <v>2860</v>
      </c>
      <c r="J12" s="537">
        <v>3776</v>
      </c>
      <c r="K12" s="538">
        <v>-292</v>
      </c>
      <c r="L12" s="349">
        <v>-7.7330508474576272</v>
      </c>
    </row>
    <row r="13" spans="1:17" s="110" customFormat="1" ht="15" customHeight="1" x14ac:dyDescent="0.2">
      <c r="A13" s="350" t="s">
        <v>344</v>
      </c>
      <c r="B13" s="351" t="s">
        <v>345</v>
      </c>
      <c r="C13" s="347"/>
      <c r="D13" s="347"/>
      <c r="E13" s="348"/>
      <c r="F13" s="536">
        <v>1966</v>
      </c>
      <c r="G13" s="536">
        <v>1224</v>
      </c>
      <c r="H13" s="536">
        <v>2469</v>
      </c>
      <c r="I13" s="536">
        <v>1627</v>
      </c>
      <c r="J13" s="537">
        <v>2099</v>
      </c>
      <c r="K13" s="538">
        <v>-133</v>
      </c>
      <c r="L13" s="349">
        <v>-6.3363506431634109</v>
      </c>
    </row>
    <row r="14" spans="1:17" s="110" customFormat="1" ht="22.5" customHeight="1" x14ac:dyDescent="0.2">
      <c r="A14" s="350"/>
      <c r="B14" s="351" t="s">
        <v>346</v>
      </c>
      <c r="C14" s="347"/>
      <c r="D14" s="347"/>
      <c r="E14" s="348"/>
      <c r="F14" s="536">
        <v>1518</v>
      </c>
      <c r="G14" s="536">
        <v>1289</v>
      </c>
      <c r="H14" s="536">
        <v>2178</v>
      </c>
      <c r="I14" s="536">
        <v>1233</v>
      </c>
      <c r="J14" s="537">
        <v>1677</v>
      </c>
      <c r="K14" s="538">
        <v>-159</v>
      </c>
      <c r="L14" s="349">
        <v>-9.4812164579606435</v>
      </c>
    </row>
    <row r="15" spans="1:17" s="110" customFormat="1" ht="15" customHeight="1" x14ac:dyDescent="0.2">
      <c r="A15" s="350" t="s">
        <v>347</v>
      </c>
      <c r="B15" s="351" t="s">
        <v>108</v>
      </c>
      <c r="C15" s="347"/>
      <c r="D15" s="347"/>
      <c r="E15" s="348"/>
      <c r="F15" s="536">
        <v>940</v>
      </c>
      <c r="G15" s="536">
        <v>780</v>
      </c>
      <c r="H15" s="536">
        <v>2274</v>
      </c>
      <c r="I15" s="536">
        <v>639</v>
      </c>
      <c r="J15" s="537">
        <v>886</v>
      </c>
      <c r="K15" s="538">
        <v>54</v>
      </c>
      <c r="L15" s="349">
        <v>6.0948081264108351</v>
      </c>
    </row>
    <row r="16" spans="1:17" s="110" customFormat="1" ht="15" customHeight="1" x14ac:dyDescent="0.2">
      <c r="A16" s="350"/>
      <c r="B16" s="351" t="s">
        <v>109</v>
      </c>
      <c r="C16" s="347"/>
      <c r="D16" s="347"/>
      <c r="E16" s="348"/>
      <c r="F16" s="536">
        <v>2163</v>
      </c>
      <c r="G16" s="536">
        <v>1513</v>
      </c>
      <c r="H16" s="536">
        <v>2111</v>
      </c>
      <c r="I16" s="536">
        <v>1922</v>
      </c>
      <c r="J16" s="537">
        <v>2474</v>
      </c>
      <c r="K16" s="538">
        <v>-311</v>
      </c>
      <c r="L16" s="349">
        <v>-12.570735650767988</v>
      </c>
    </row>
    <row r="17" spans="1:12" s="110" customFormat="1" ht="15" customHeight="1" x14ac:dyDescent="0.2">
      <c r="A17" s="350"/>
      <c r="B17" s="351" t="s">
        <v>110</v>
      </c>
      <c r="C17" s="347"/>
      <c r="D17" s="347"/>
      <c r="E17" s="348"/>
      <c r="F17" s="536">
        <v>340</v>
      </c>
      <c r="G17" s="536">
        <v>189</v>
      </c>
      <c r="H17" s="536">
        <v>224</v>
      </c>
      <c r="I17" s="536">
        <v>263</v>
      </c>
      <c r="J17" s="537">
        <v>367</v>
      </c>
      <c r="K17" s="538">
        <v>-27</v>
      </c>
      <c r="L17" s="349">
        <v>-7.3569482288828336</v>
      </c>
    </row>
    <row r="18" spans="1:12" s="110" customFormat="1" ht="15" customHeight="1" x14ac:dyDescent="0.2">
      <c r="A18" s="350"/>
      <c r="B18" s="351" t="s">
        <v>111</v>
      </c>
      <c r="C18" s="347"/>
      <c r="D18" s="347"/>
      <c r="E18" s="348"/>
      <c r="F18" s="536">
        <v>41</v>
      </c>
      <c r="G18" s="536">
        <v>31</v>
      </c>
      <c r="H18" s="536">
        <v>38</v>
      </c>
      <c r="I18" s="536">
        <v>36</v>
      </c>
      <c r="J18" s="537">
        <v>49</v>
      </c>
      <c r="K18" s="538">
        <v>-8</v>
      </c>
      <c r="L18" s="349">
        <v>-16.326530612244898</v>
      </c>
    </row>
    <row r="19" spans="1:12" s="110" customFormat="1" ht="15" customHeight="1" x14ac:dyDescent="0.2">
      <c r="A19" s="118" t="s">
        <v>113</v>
      </c>
      <c r="B19" s="119" t="s">
        <v>181</v>
      </c>
      <c r="C19" s="347"/>
      <c r="D19" s="347"/>
      <c r="E19" s="348"/>
      <c r="F19" s="536">
        <v>2602</v>
      </c>
      <c r="G19" s="536">
        <v>1756</v>
      </c>
      <c r="H19" s="536">
        <v>3746</v>
      </c>
      <c r="I19" s="536">
        <v>2124</v>
      </c>
      <c r="J19" s="537">
        <v>2797</v>
      </c>
      <c r="K19" s="538">
        <v>-195</v>
      </c>
      <c r="L19" s="349">
        <v>-6.9717554522702896</v>
      </c>
    </row>
    <row r="20" spans="1:12" s="110" customFormat="1" ht="15" customHeight="1" x14ac:dyDescent="0.2">
      <c r="A20" s="118"/>
      <c r="B20" s="119" t="s">
        <v>182</v>
      </c>
      <c r="C20" s="347"/>
      <c r="D20" s="347"/>
      <c r="E20" s="348"/>
      <c r="F20" s="536">
        <v>882</v>
      </c>
      <c r="G20" s="536">
        <v>757</v>
      </c>
      <c r="H20" s="536">
        <v>901</v>
      </c>
      <c r="I20" s="536">
        <v>736</v>
      </c>
      <c r="J20" s="537">
        <v>979</v>
      </c>
      <c r="K20" s="538">
        <v>-97</v>
      </c>
      <c r="L20" s="349">
        <v>-9.9080694586312568</v>
      </c>
    </row>
    <row r="21" spans="1:12" s="110" customFormat="1" ht="15" customHeight="1" x14ac:dyDescent="0.2">
      <c r="A21" s="118" t="s">
        <v>113</v>
      </c>
      <c r="B21" s="119" t="s">
        <v>116</v>
      </c>
      <c r="C21" s="347"/>
      <c r="D21" s="347"/>
      <c r="E21" s="348"/>
      <c r="F21" s="536">
        <v>2530</v>
      </c>
      <c r="G21" s="536">
        <v>1779</v>
      </c>
      <c r="H21" s="536">
        <v>3519</v>
      </c>
      <c r="I21" s="536">
        <v>1833</v>
      </c>
      <c r="J21" s="537">
        <v>2690</v>
      </c>
      <c r="K21" s="538">
        <v>-160</v>
      </c>
      <c r="L21" s="349">
        <v>-5.9479553903345721</v>
      </c>
    </row>
    <row r="22" spans="1:12" s="110" customFormat="1" ht="15" customHeight="1" x14ac:dyDescent="0.2">
      <c r="A22" s="118"/>
      <c r="B22" s="119" t="s">
        <v>117</v>
      </c>
      <c r="C22" s="347"/>
      <c r="D22" s="347"/>
      <c r="E22" s="348"/>
      <c r="F22" s="536">
        <v>951</v>
      </c>
      <c r="G22" s="536">
        <v>732</v>
      </c>
      <c r="H22" s="536">
        <v>1128</v>
      </c>
      <c r="I22" s="536">
        <v>1027</v>
      </c>
      <c r="J22" s="537">
        <v>1083</v>
      </c>
      <c r="K22" s="538">
        <v>-132</v>
      </c>
      <c r="L22" s="349">
        <v>-12.18836565096953</v>
      </c>
    </row>
    <row r="23" spans="1:12" s="110" customFormat="1" ht="15" customHeight="1" x14ac:dyDescent="0.2">
      <c r="A23" s="352" t="s">
        <v>347</v>
      </c>
      <c r="B23" s="353" t="s">
        <v>193</v>
      </c>
      <c r="C23" s="354"/>
      <c r="D23" s="354"/>
      <c r="E23" s="355"/>
      <c r="F23" s="539">
        <v>102</v>
      </c>
      <c r="G23" s="539">
        <v>180</v>
      </c>
      <c r="H23" s="539">
        <v>1018</v>
      </c>
      <c r="I23" s="539">
        <v>52</v>
      </c>
      <c r="J23" s="540">
        <v>75</v>
      </c>
      <c r="K23" s="541">
        <v>27</v>
      </c>
      <c r="L23" s="356">
        <v>36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26.7</v>
      </c>
      <c r="G25" s="542">
        <v>30.3</v>
      </c>
      <c r="H25" s="542">
        <v>35.799999999999997</v>
      </c>
      <c r="I25" s="542">
        <v>33.299999999999997</v>
      </c>
      <c r="J25" s="542">
        <v>28.1</v>
      </c>
      <c r="K25" s="543" t="s">
        <v>349</v>
      </c>
      <c r="L25" s="364">
        <v>-1.4000000000000021</v>
      </c>
    </row>
    <row r="26" spans="1:12" s="110" customFormat="1" ht="15" customHeight="1" x14ac:dyDescent="0.2">
      <c r="A26" s="365" t="s">
        <v>105</v>
      </c>
      <c r="B26" s="366" t="s">
        <v>345</v>
      </c>
      <c r="C26" s="362"/>
      <c r="D26" s="362"/>
      <c r="E26" s="363"/>
      <c r="F26" s="542">
        <v>25.9</v>
      </c>
      <c r="G26" s="542">
        <v>30.1</v>
      </c>
      <c r="H26" s="542">
        <v>32.1</v>
      </c>
      <c r="I26" s="542">
        <v>31.4</v>
      </c>
      <c r="J26" s="544">
        <v>26.6</v>
      </c>
      <c r="K26" s="543" t="s">
        <v>349</v>
      </c>
      <c r="L26" s="364">
        <v>-0.70000000000000284</v>
      </c>
    </row>
    <row r="27" spans="1:12" s="110" customFormat="1" ht="15" customHeight="1" x14ac:dyDescent="0.2">
      <c r="A27" s="365"/>
      <c r="B27" s="366" t="s">
        <v>346</v>
      </c>
      <c r="C27" s="362"/>
      <c r="D27" s="362"/>
      <c r="E27" s="363"/>
      <c r="F27" s="542">
        <v>27.6</v>
      </c>
      <c r="G27" s="542">
        <v>30.4</v>
      </c>
      <c r="H27" s="542">
        <v>39.700000000000003</v>
      </c>
      <c r="I27" s="542">
        <v>35.9</v>
      </c>
      <c r="J27" s="542">
        <v>30.1</v>
      </c>
      <c r="K27" s="543" t="s">
        <v>349</v>
      </c>
      <c r="L27" s="364">
        <v>-2.5</v>
      </c>
    </row>
    <row r="28" spans="1:12" s="110" customFormat="1" ht="15" customHeight="1" x14ac:dyDescent="0.2">
      <c r="A28" s="365" t="s">
        <v>113</v>
      </c>
      <c r="B28" s="366" t="s">
        <v>108</v>
      </c>
      <c r="C28" s="362"/>
      <c r="D28" s="362"/>
      <c r="E28" s="363"/>
      <c r="F28" s="542">
        <v>42.2</v>
      </c>
      <c r="G28" s="542">
        <v>41.1</v>
      </c>
      <c r="H28" s="542">
        <v>50.5</v>
      </c>
      <c r="I28" s="542">
        <v>46.6</v>
      </c>
      <c r="J28" s="542">
        <v>40.6</v>
      </c>
      <c r="K28" s="543" t="s">
        <v>349</v>
      </c>
      <c r="L28" s="364">
        <v>1.6000000000000014</v>
      </c>
    </row>
    <row r="29" spans="1:12" s="110" customFormat="1" ht="11.25" x14ac:dyDescent="0.2">
      <c r="A29" s="365"/>
      <c r="B29" s="366" t="s">
        <v>109</v>
      </c>
      <c r="C29" s="362"/>
      <c r="D29" s="362"/>
      <c r="E29" s="363"/>
      <c r="F29" s="542">
        <v>22</v>
      </c>
      <c r="G29" s="542">
        <v>26.2</v>
      </c>
      <c r="H29" s="542">
        <v>28.3</v>
      </c>
      <c r="I29" s="542">
        <v>29.8</v>
      </c>
      <c r="J29" s="544">
        <v>25.3</v>
      </c>
      <c r="K29" s="543" t="s">
        <v>349</v>
      </c>
      <c r="L29" s="364">
        <v>-3.3000000000000007</v>
      </c>
    </row>
    <row r="30" spans="1:12" s="110" customFormat="1" ht="15" customHeight="1" x14ac:dyDescent="0.2">
      <c r="A30" s="365"/>
      <c r="B30" s="366" t="s">
        <v>110</v>
      </c>
      <c r="C30" s="362"/>
      <c r="D30" s="362"/>
      <c r="E30" s="363"/>
      <c r="F30" s="542">
        <v>16.8</v>
      </c>
      <c r="G30" s="542">
        <v>25.9</v>
      </c>
      <c r="H30" s="542">
        <v>23.7</v>
      </c>
      <c r="I30" s="542">
        <v>27.9</v>
      </c>
      <c r="J30" s="542">
        <v>21</v>
      </c>
      <c r="K30" s="543" t="s">
        <v>349</v>
      </c>
      <c r="L30" s="364">
        <v>-4.1999999999999993</v>
      </c>
    </row>
    <row r="31" spans="1:12" s="110" customFormat="1" ht="15" customHeight="1" x14ac:dyDescent="0.2">
      <c r="A31" s="365"/>
      <c r="B31" s="366" t="s">
        <v>111</v>
      </c>
      <c r="C31" s="362"/>
      <c r="D31" s="362"/>
      <c r="E31" s="363"/>
      <c r="F31" s="542">
        <v>36.6</v>
      </c>
      <c r="G31" s="542">
        <v>38.700000000000003</v>
      </c>
      <c r="H31" s="542">
        <v>52.6</v>
      </c>
      <c r="I31" s="542">
        <v>41.7</v>
      </c>
      <c r="J31" s="542">
        <v>20.399999999999999</v>
      </c>
      <c r="K31" s="543" t="s">
        <v>349</v>
      </c>
      <c r="L31" s="364">
        <v>16.200000000000003</v>
      </c>
    </row>
    <row r="32" spans="1:12" s="110" customFormat="1" ht="15" customHeight="1" x14ac:dyDescent="0.2">
      <c r="A32" s="367" t="s">
        <v>113</v>
      </c>
      <c r="B32" s="368" t="s">
        <v>181</v>
      </c>
      <c r="C32" s="362"/>
      <c r="D32" s="362"/>
      <c r="E32" s="363"/>
      <c r="F32" s="542">
        <v>25.9</v>
      </c>
      <c r="G32" s="542">
        <v>29.5</v>
      </c>
      <c r="H32" s="542">
        <v>34.4</v>
      </c>
      <c r="I32" s="542">
        <v>31.5</v>
      </c>
      <c r="J32" s="544">
        <v>27.9</v>
      </c>
      <c r="K32" s="543" t="s">
        <v>349</v>
      </c>
      <c r="L32" s="364">
        <v>-2</v>
      </c>
    </row>
    <row r="33" spans="1:12" s="110" customFormat="1" ht="15" customHeight="1" x14ac:dyDescent="0.2">
      <c r="A33" s="367"/>
      <c r="B33" s="368" t="s">
        <v>182</v>
      </c>
      <c r="C33" s="362"/>
      <c r="D33" s="362"/>
      <c r="E33" s="363"/>
      <c r="F33" s="542">
        <v>28.9</v>
      </c>
      <c r="G33" s="542">
        <v>31.9</v>
      </c>
      <c r="H33" s="542">
        <v>39.799999999999997</v>
      </c>
      <c r="I33" s="542">
        <v>38.200000000000003</v>
      </c>
      <c r="J33" s="542">
        <v>28.6</v>
      </c>
      <c r="K33" s="543" t="s">
        <v>349</v>
      </c>
      <c r="L33" s="364">
        <v>0.29999999999999716</v>
      </c>
    </row>
    <row r="34" spans="1:12" s="369" customFormat="1" ht="15" customHeight="1" x14ac:dyDescent="0.2">
      <c r="A34" s="367" t="s">
        <v>113</v>
      </c>
      <c r="B34" s="368" t="s">
        <v>116</v>
      </c>
      <c r="C34" s="362"/>
      <c r="D34" s="362"/>
      <c r="E34" s="363"/>
      <c r="F34" s="542">
        <v>25</v>
      </c>
      <c r="G34" s="542">
        <v>28</v>
      </c>
      <c r="H34" s="542">
        <v>35.6</v>
      </c>
      <c r="I34" s="542">
        <v>31.2</v>
      </c>
      <c r="J34" s="542">
        <v>26.4</v>
      </c>
      <c r="K34" s="543" t="s">
        <v>349</v>
      </c>
      <c r="L34" s="364">
        <v>-1.3999999999999986</v>
      </c>
    </row>
    <row r="35" spans="1:12" s="369" customFormat="1" ht="11.25" x14ac:dyDescent="0.2">
      <c r="A35" s="370"/>
      <c r="B35" s="371" t="s">
        <v>117</v>
      </c>
      <c r="C35" s="372"/>
      <c r="D35" s="372"/>
      <c r="E35" s="373"/>
      <c r="F35" s="545">
        <v>30.9</v>
      </c>
      <c r="G35" s="545">
        <v>35.5</v>
      </c>
      <c r="H35" s="545">
        <v>36.299999999999997</v>
      </c>
      <c r="I35" s="545">
        <v>37</v>
      </c>
      <c r="J35" s="546">
        <v>32.200000000000003</v>
      </c>
      <c r="K35" s="547" t="s">
        <v>349</v>
      </c>
      <c r="L35" s="374">
        <v>-1.3000000000000043</v>
      </c>
    </row>
    <row r="36" spans="1:12" s="369" customFormat="1" ht="15.95" customHeight="1" x14ac:dyDescent="0.2">
      <c r="A36" s="375" t="s">
        <v>350</v>
      </c>
      <c r="B36" s="376"/>
      <c r="C36" s="377"/>
      <c r="D36" s="376"/>
      <c r="E36" s="378"/>
      <c r="F36" s="548">
        <v>3361</v>
      </c>
      <c r="G36" s="548">
        <v>2313</v>
      </c>
      <c r="H36" s="548">
        <v>3478</v>
      </c>
      <c r="I36" s="548">
        <v>2787</v>
      </c>
      <c r="J36" s="548">
        <v>3670</v>
      </c>
      <c r="K36" s="549">
        <v>-309</v>
      </c>
      <c r="L36" s="380">
        <v>-8.4196185286103535</v>
      </c>
    </row>
    <row r="37" spans="1:12" s="369" customFormat="1" ht="15.95" customHeight="1" x14ac:dyDescent="0.2">
      <c r="A37" s="381"/>
      <c r="B37" s="382" t="s">
        <v>113</v>
      </c>
      <c r="C37" s="382" t="s">
        <v>351</v>
      </c>
      <c r="D37" s="382"/>
      <c r="E37" s="383"/>
      <c r="F37" s="548">
        <v>896</v>
      </c>
      <c r="G37" s="548">
        <v>700</v>
      </c>
      <c r="H37" s="548">
        <v>1245</v>
      </c>
      <c r="I37" s="548">
        <v>928</v>
      </c>
      <c r="J37" s="548">
        <v>1032</v>
      </c>
      <c r="K37" s="549">
        <v>-136</v>
      </c>
      <c r="L37" s="380">
        <v>-13.178294573643411</v>
      </c>
    </row>
    <row r="38" spans="1:12" s="369" customFormat="1" ht="15.95" customHeight="1" x14ac:dyDescent="0.2">
      <c r="A38" s="381"/>
      <c r="B38" s="384" t="s">
        <v>105</v>
      </c>
      <c r="C38" s="384" t="s">
        <v>106</v>
      </c>
      <c r="D38" s="385"/>
      <c r="E38" s="383"/>
      <c r="F38" s="548">
        <v>1894</v>
      </c>
      <c r="G38" s="548">
        <v>1142</v>
      </c>
      <c r="H38" s="548">
        <v>1788</v>
      </c>
      <c r="I38" s="548">
        <v>1594</v>
      </c>
      <c r="J38" s="550">
        <v>2047</v>
      </c>
      <c r="K38" s="549">
        <v>-153</v>
      </c>
      <c r="L38" s="380">
        <v>-7.4743527112848067</v>
      </c>
    </row>
    <row r="39" spans="1:12" s="369" customFormat="1" ht="15.95" customHeight="1" x14ac:dyDescent="0.2">
      <c r="A39" s="381"/>
      <c r="B39" s="385"/>
      <c r="C39" s="382" t="s">
        <v>352</v>
      </c>
      <c r="D39" s="385"/>
      <c r="E39" s="383"/>
      <c r="F39" s="548">
        <v>491</v>
      </c>
      <c r="G39" s="548">
        <v>344</v>
      </c>
      <c r="H39" s="548">
        <v>574</v>
      </c>
      <c r="I39" s="548">
        <v>500</v>
      </c>
      <c r="J39" s="548">
        <v>544</v>
      </c>
      <c r="K39" s="549">
        <v>-53</v>
      </c>
      <c r="L39" s="380">
        <v>-9.742647058823529</v>
      </c>
    </row>
    <row r="40" spans="1:12" s="369" customFormat="1" ht="15.95" customHeight="1" x14ac:dyDescent="0.2">
      <c r="A40" s="381"/>
      <c r="B40" s="384"/>
      <c r="C40" s="384" t="s">
        <v>107</v>
      </c>
      <c r="D40" s="385"/>
      <c r="E40" s="383"/>
      <c r="F40" s="548">
        <v>1467</v>
      </c>
      <c r="G40" s="548">
        <v>1171</v>
      </c>
      <c r="H40" s="548">
        <v>1690</v>
      </c>
      <c r="I40" s="548">
        <v>1193</v>
      </c>
      <c r="J40" s="548">
        <v>1623</v>
      </c>
      <c r="K40" s="549">
        <v>-156</v>
      </c>
      <c r="L40" s="380">
        <v>-9.6118299445471358</v>
      </c>
    </row>
    <row r="41" spans="1:12" s="369" customFormat="1" ht="24" customHeight="1" x14ac:dyDescent="0.2">
      <c r="A41" s="381"/>
      <c r="B41" s="385"/>
      <c r="C41" s="382" t="s">
        <v>352</v>
      </c>
      <c r="D41" s="385"/>
      <c r="E41" s="383"/>
      <c r="F41" s="548">
        <v>405</v>
      </c>
      <c r="G41" s="548">
        <v>356</v>
      </c>
      <c r="H41" s="548">
        <v>671</v>
      </c>
      <c r="I41" s="548">
        <v>428</v>
      </c>
      <c r="J41" s="550">
        <v>488</v>
      </c>
      <c r="K41" s="549">
        <v>-83</v>
      </c>
      <c r="L41" s="380">
        <v>-17.008196721311474</v>
      </c>
    </row>
    <row r="42" spans="1:12" s="110" customFormat="1" ht="15" customHeight="1" x14ac:dyDescent="0.2">
      <c r="A42" s="381"/>
      <c r="B42" s="384" t="s">
        <v>113</v>
      </c>
      <c r="C42" s="384" t="s">
        <v>353</v>
      </c>
      <c r="D42" s="385"/>
      <c r="E42" s="383"/>
      <c r="F42" s="548">
        <v>837</v>
      </c>
      <c r="G42" s="548">
        <v>608</v>
      </c>
      <c r="H42" s="548">
        <v>1179</v>
      </c>
      <c r="I42" s="548">
        <v>581</v>
      </c>
      <c r="J42" s="548">
        <v>791</v>
      </c>
      <c r="K42" s="549">
        <v>46</v>
      </c>
      <c r="L42" s="380">
        <v>5.8154235145385584</v>
      </c>
    </row>
    <row r="43" spans="1:12" s="110" customFormat="1" ht="15" customHeight="1" x14ac:dyDescent="0.2">
      <c r="A43" s="381"/>
      <c r="B43" s="385"/>
      <c r="C43" s="382" t="s">
        <v>352</v>
      </c>
      <c r="D43" s="385"/>
      <c r="E43" s="383"/>
      <c r="F43" s="548">
        <v>353</v>
      </c>
      <c r="G43" s="548">
        <v>250</v>
      </c>
      <c r="H43" s="548">
        <v>595</v>
      </c>
      <c r="I43" s="548">
        <v>271</v>
      </c>
      <c r="J43" s="548">
        <v>321</v>
      </c>
      <c r="K43" s="549">
        <v>32</v>
      </c>
      <c r="L43" s="380">
        <v>9.9688473520249214</v>
      </c>
    </row>
    <row r="44" spans="1:12" s="110" customFormat="1" ht="15" customHeight="1" x14ac:dyDescent="0.2">
      <c r="A44" s="381"/>
      <c r="B44" s="384"/>
      <c r="C44" s="366" t="s">
        <v>109</v>
      </c>
      <c r="D44" s="385"/>
      <c r="E44" s="383"/>
      <c r="F44" s="548">
        <v>2143</v>
      </c>
      <c r="G44" s="548">
        <v>1485</v>
      </c>
      <c r="H44" s="548">
        <v>2037</v>
      </c>
      <c r="I44" s="548">
        <v>1908</v>
      </c>
      <c r="J44" s="550">
        <v>2464</v>
      </c>
      <c r="K44" s="549">
        <v>-321</v>
      </c>
      <c r="L44" s="380">
        <v>-13.027597402597403</v>
      </c>
    </row>
    <row r="45" spans="1:12" s="110" customFormat="1" ht="15" customHeight="1" x14ac:dyDescent="0.2">
      <c r="A45" s="381"/>
      <c r="B45" s="385"/>
      <c r="C45" s="382" t="s">
        <v>352</v>
      </c>
      <c r="D45" s="385"/>
      <c r="E45" s="383"/>
      <c r="F45" s="548">
        <v>471</v>
      </c>
      <c r="G45" s="548">
        <v>389</v>
      </c>
      <c r="H45" s="548">
        <v>577</v>
      </c>
      <c r="I45" s="548">
        <v>569</v>
      </c>
      <c r="J45" s="548">
        <v>624</v>
      </c>
      <c r="K45" s="549">
        <v>-153</v>
      </c>
      <c r="L45" s="380">
        <v>-24.51923076923077</v>
      </c>
    </row>
    <row r="46" spans="1:12" s="110" customFormat="1" ht="15" customHeight="1" x14ac:dyDescent="0.2">
      <c r="A46" s="381"/>
      <c r="B46" s="384"/>
      <c r="C46" s="366" t="s">
        <v>110</v>
      </c>
      <c r="D46" s="385"/>
      <c r="E46" s="383"/>
      <c r="F46" s="548">
        <v>340</v>
      </c>
      <c r="G46" s="548">
        <v>189</v>
      </c>
      <c r="H46" s="548">
        <v>224</v>
      </c>
      <c r="I46" s="548">
        <v>262</v>
      </c>
      <c r="J46" s="548">
        <v>366</v>
      </c>
      <c r="K46" s="549">
        <v>-26</v>
      </c>
      <c r="L46" s="380">
        <v>-7.1038251366120218</v>
      </c>
    </row>
    <row r="47" spans="1:12" s="110" customFormat="1" ht="15" customHeight="1" x14ac:dyDescent="0.2">
      <c r="A47" s="381"/>
      <c r="B47" s="385"/>
      <c r="C47" s="382" t="s">
        <v>352</v>
      </c>
      <c r="D47" s="385"/>
      <c r="E47" s="383"/>
      <c r="F47" s="548">
        <v>57</v>
      </c>
      <c r="G47" s="548">
        <v>49</v>
      </c>
      <c r="H47" s="548">
        <v>53</v>
      </c>
      <c r="I47" s="548">
        <v>73</v>
      </c>
      <c r="J47" s="550">
        <v>77</v>
      </c>
      <c r="K47" s="549">
        <v>-20</v>
      </c>
      <c r="L47" s="380">
        <v>-25.974025974025974</v>
      </c>
    </row>
    <row r="48" spans="1:12" s="110" customFormat="1" ht="15" customHeight="1" x14ac:dyDescent="0.2">
      <c r="A48" s="381"/>
      <c r="B48" s="385"/>
      <c r="C48" s="366" t="s">
        <v>111</v>
      </c>
      <c r="D48" s="386"/>
      <c r="E48" s="387"/>
      <c r="F48" s="548">
        <v>41</v>
      </c>
      <c r="G48" s="548">
        <v>31</v>
      </c>
      <c r="H48" s="548">
        <v>38</v>
      </c>
      <c r="I48" s="548">
        <v>36</v>
      </c>
      <c r="J48" s="548">
        <v>49</v>
      </c>
      <c r="K48" s="549">
        <v>-8</v>
      </c>
      <c r="L48" s="380">
        <v>-16.326530612244898</v>
      </c>
    </row>
    <row r="49" spans="1:12" s="110" customFormat="1" ht="15" customHeight="1" x14ac:dyDescent="0.2">
      <c r="A49" s="381"/>
      <c r="B49" s="385"/>
      <c r="C49" s="382" t="s">
        <v>352</v>
      </c>
      <c r="D49" s="385"/>
      <c r="E49" s="383"/>
      <c r="F49" s="548">
        <v>15</v>
      </c>
      <c r="G49" s="548">
        <v>12</v>
      </c>
      <c r="H49" s="548">
        <v>20</v>
      </c>
      <c r="I49" s="548">
        <v>15</v>
      </c>
      <c r="J49" s="548">
        <v>10</v>
      </c>
      <c r="K49" s="549">
        <v>5</v>
      </c>
      <c r="L49" s="380">
        <v>50</v>
      </c>
    </row>
    <row r="50" spans="1:12" s="110" customFormat="1" ht="15" customHeight="1" x14ac:dyDescent="0.2">
      <c r="A50" s="381"/>
      <c r="B50" s="384" t="s">
        <v>113</v>
      </c>
      <c r="C50" s="382" t="s">
        <v>181</v>
      </c>
      <c r="D50" s="385"/>
      <c r="E50" s="383"/>
      <c r="F50" s="548">
        <v>2486</v>
      </c>
      <c r="G50" s="548">
        <v>1561</v>
      </c>
      <c r="H50" s="548">
        <v>2601</v>
      </c>
      <c r="I50" s="548">
        <v>2054</v>
      </c>
      <c r="J50" s="550">
        <v>2695</v>
      </c>
      <c r="K50" s="549">
        <v>-209</v>
      </c>
      <c r="L50" s="380">
        <v>-7.7551020408163263</v>
      </c>
    </row>
    <row r="51" spans="1:12" s="110" customFormat="1" ht="15" customHeight="1" x14ac:dyDescent="0.2">
      <c r="A51" s="381"/>
      <c r="B51" s="385"/>
      <c r="C51" s="382" t="s">
        <v>352</v>
      </c>
      <c r="D51" s="385"/>
      <c r="E51" s="383"/>
      <c r="F51" s="548">
        <v>643</v>
      </c>
      <c r="G51" s="548">
        <v>460</v>
      </c>
      <c r="H51" s="548">
        <v>896</v>
      </c>
      <c r="I51" s="548">
        <v>648</v>
      </c>
      <c r="J51" s="548">
        <v>753</v>
      </c>
      <c r="K51" s="549">
        <v>-110</v>
      </c>
      <c r="L51" s="380">
        <v>-14.608233731739707</v>
      </c>
    </row>
    <row r="52" spans="1:12" s="110" customFormat="1" ht="15" customHeight="1" x14ac:dyDescent="0.2">
      <c r="A52" s="381"/>
      <c r="B52" s="384"/>
      <c r="C52" s="382" t="s">
        <v>182</v>
      </c>
      <c r="D52" s="385"/>
      <c r="E52" s="383"/>
      <c r="F52" s="548">
        <v>875</v>
      </c>
      <c r="G52" s="548">
        <v>752</v>
      </c>
      <c r="H52" s="548">
        <v>877</v>
      </c>
      <c r="I52" s="548">
        <v>733</v>
      </c>
      <c r="J52" s="548">
        <v>975</v>
      </c>
      <c r="K52" s="549">
        <v>-100</v>
      </c>
      <c r="L52" s="380">
        <v>-10.256410256410257</v>
      </c>
    </row>
    <row r="53" spans="1:12" s="269" customFormat="1" ht="11.25" customHeight="1" x14ac:dyDescent="0.2">
      <c r="A53" s="381"/>
      <c r="B53" s="385"/>
      <c r="C53" s="382" t="s">
        <v>352</v>
      </c>
      <c r="D53" s="385"/>
      <c r="E53" s="383"/>
      <c r="F53" s="548">
        <v>253</v>
      </c>
      <c r="G53" s="548">
        <v>240</v>
      </c>
      <c r="H53" s="548">
        <v>349</v>
      </c>
      <c r="I53" s="548">
        <v>280</v>
      </c>
      <c r="J53" s="550">
        <v>279</v>
      </c>
      <c r="K53" s="549">
        <v>-26</v>
      </c>
      <c r="L53" s="380">
        <v>-9.3189964157706093</v>
      </c>
    </row>
    <row r="54" spans="1:12" s="151" customFormat="1" ht="12.75" customHeight="1" x14ac:dyDescent="0.2">
      <c r="A54" s="381"/>
      <c r="B54" s="384" t="s">
        <v>113</v>
      </c>
      <c r="C54" s="384" t="s">
        <v>116</v>
      </c>
      <c r="D54" s="385"/>
      <c r="E54" s="383"/>
      <c r="F54" s="548">
        <v>2433</v>
      </c>
      <c r="G54" s="548">
        <v>1616</v>
      </c>
      <c r="H54" s="548">
        <v>2493</v>
      </c>
      <c r="I54" s="548">
        <v>1784</v>
      </c>
      <c r="J54" s="548">
        <v>2603</v>
      </c>
      <c r="K54" s="549">
        <v>-170</v>
      </c>
      <c r="L54" s="380">
        <v>-6.530925854782943</v>
      </c>
    </row>
    <row r="55" spans="1:12" ht="11.25" x14ac:dyDescent="0.2">
      <c r="A55" s="381"/>
      <c r="B55" s="385"/>
      <c r="C55" s="382" t="s">
        <v>352</v>
      </c>
      <c r="D55" s="385"/>
      <c r="E55" s="383"/>
      <c r="F55" s="548">
        <v>609</v>
      </c>
      <c r="G55" s="548">
        <v>453</v>
      </c>
      <c r="H55" s="548">
        <v>887</v>
      </c>
      <c r="I55" s="548">
        <v>557</v>
      </c>
      <c r="J55" s="548">
        <v>688</v>
      </c>
      <c r="K55" s="549">
        <v>-79</v>
      </c>
      <c r="L55" s="380">
        <v>-11.482558139534884</v>
      </c>
    </row>
    <row r="56" spans="1:12" ht="14.25" customHeight="1" x14ac:dyDescent="0.2">
      <c r="A56" s="381"/>
      <c r="B56" s="385"/>
      <c r="C56" s="384" t="s">
        <v>117</v>
      </c>
      <c r="D56" s="385"/>
      <c r="E56" s="383"/>
      <c r="F56" s="548">
        <v>925</v>
      </c>
      <c r="G56" s="548">
        <v>695</v>
      </c>
      <c r="H56" s="548">
        <v>985</v>
      </c>
      <c r="I56" s="548">
        <v>1003</v>
      </c>
      <c r="J56" s="548">
        <v>1064</v>
      </c>
      <c r="K56" s="549">
        <v>-139</v>
      </c>
      <c r="L56" s="380">
        <v>-13.063909774436091</v>
      </c>
    </row>
    <row r="57" spans="1:12" ht="18.75" customHeight="1" x14ac:dyDescent="0.2">
      <c r="A57" s="388"/>
      <c r="B57" s="389"/>
      <c r="C57" s="390" t="s">
        <v>352</v>
      </c>
      <c r="D57" s="389"/>
      <c r="E57" s="391"/>
      <c r="F57" s="551">
        <v>286</v>
      </c>
      <c r="G57" s="552">
        <v>247</v>
      </c>
      <c r="H57" s="552">
        <v>358</v>
      </c>
      <c r="I57" s="552">
        <v>371</v>
      </c>
      <c r="J57" s="552">
        <v>343</v>
      </c>
      <c r="K57" s="553">
        <f t="shared" ref="K57" si="0">IF(OR(F57=".",J57=".")=TRUE,".",IF(OR(F57="*",J57="*")=TRUE,"*",IF(AND(F57="-",J57="-")=TRUE,"-",IF(AND(ISNUMBER(J57),ISNUMBER(F57))=TRUE,IF(F57-J57=0,0,F57-J57),IF(ISNUMBER(F57)=TRUE,F57,-J57)))))</f>
        <v>-57</v>
      </c>
      <c r="L57" s="392">
        <f t="shared" ref="L57" si="1">IF(K57 =".",".",IF(K57 ="*","*",IF(K57="-","-",IF(K57=0,0,IF(OR(J57="-",J57=".",F57="-",F57=".")=TRUE,"X",IF(J57=0,"0,0",IF(ABS(K57*100/J57)&gt;250,".X",(K57*100/J57))))))))</f>
        <v>-16.618075801749271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3484</v>
      </c>
      <c r="E11" s="114">
        <v>2513</v>
      </c>
      <c r="F11" s="114">
        <v>4647</v>
      </c>
      <c r="G11" s="114">
        <v>2860</v>
      </c>
      <c r="H11" s="140">
        <v>3776</v>
      </c>
      <c r="I11" s="115">
        <v>-292</v>
      </c>
      <c r="J11" s="116">
        <v>-7.7330508474576272</v>
      </c>
    </row>
    <row r="12" spans="1:15" s="110" customFormat="1" ht="24.95" customHeight="1" x14ac:dyDescent="0.2">
      <c r="A12" s="193" t="s">
        <v>132</v>
      </c>
      <c r="B12" s="194" t="s">
        <v>133</v>
      </c>
      <c r="C12" s="113">
        <v>0.94718714121699199</v>
      </c>
      <c r="D12" s="115">
        <v>33</v>
      </c>
      <c r="E12" s="114">
        <v>20</v>
      </c>
      <c r="F12" s="114">
        <v>28</v>
      </c>
      <c r="G12" s="114">
        <v>34</v>
      </c>
      <c r="H12" s="140">
        <v>32</v>
      </c>
      <c r="I12" s="115">
        <v>1</v>
      </c>
      <c r="J12" s="116">
        <v>3.125</v>
      </c>
    </row>
    <row r="13" spans="1:15" s="110" customFormat="1" ht="24.95" customHeight="1" x14ac:dyDescent="0.2">
      <c r="A13" s="193" t="s">
        <v>134</v>
      </c>
      <c r="B13" s="199" t="s">
        <v>214</v>
      </c>
      <c r="C13" s="113">
        <v>0.71756601607347881</v>
      </c>
      <c r="D13" s="115">
        <v>25</v>
      </c>
      <c r="E13" s="114">
        <v>19</v>
      </c>
      <c r="F13" s="114">
        <v>28</v>
      </c>
      <c r="G13" s="114">
        <v>25</v>
      </c>
      <c r="H13" s="140">
        <v>23</v>
      </c>
      <c r="I13" s="115">
        <v>2</v>
      </c>
      <c r="J13" s="116">
        <v>8.695652173913043</v>
      </c>
    </row>
    <row r="14" spans="1:15" s="287" customFormat="1" ht="24.95" customHeight="1" x14ac:dyDescent="0.2">
      <c r="A14" s="193" t="s">
        <v>215</v>
      </c>
      <c r="B14" s="199" t="s">
        <v>137</v>
      </c>
      <c r="C14" s="113">
        <v>19.977037887485647</v>
      </c>
      <c r="D14" s="115">
        <v>696</v>
      </c>
      <c r="E14" s="114">
        <v>489</v>
      </c>
      <c r="F14" s="114">
        <v>1203</v>
      </c>
      <c r="G14" s="114">
        <v>625</v>
      </c>
      <c r="H14" s="140">
        <v>959</v>
      </c>
      <c r="I14" s="115">
        <v>-263</v>
      </c>
      <c r="J14" s="116">
        <v>-27.424400417101147</v>
      </c>
      <c r="K14" s="110"/>
      <c r="L14" s="110"/>
      <c r="M14" s="110"/>
      <c r="N14" s="110"/>
      <c r="O14" s="110"/>
    </row>
    <row r="15" spans="1:15" s="110" customFormat="1" ht="24.95" customHeight="1" x14ac:dyDescent="0.2">
      <c r="A15" s="193" t="s">
        <v>216</v>
      </c>
      <c r="B15" s="199" t="s">
        <v>217</v>
      </c>
      <c r="C15" s="113">
        <v>3.0711825487944893</v>
      </c>
      <c r="D15" s="115">
        <v>107</v>
      </c>
      <c r="E15" s="114">
        <v>102</v>
      </c>
      <c r="F15" s="114">
        <v>152</v>
      </c>
      <c r="G15" s="114">
        <v>88</v>
      </c>
      <c r="H15" s="140">
        <v>159</v>
      </c>
      <c r="I15" s="115">
        <v>-52</v>
      </c>
      <c r="J15" s="116">
        <v>-32.704402515723274</v>
      </c>
    </row>
    <row r="16" spans="1:15" s="287" customFormat="1" ht="24.95" customHeight="1" x14ac:dyDescent="0.2">
      <c r="A16" s="193" t="s">
        <v>218</v>
      </c>
      <c r="B16" s="199" t="s">
        <v>141</v>
      </c>
      <c r="C16" s="113">
        <v>10.935706084959817</v>
      </c>
      <c r="D16" s="115">
        <v>381</v>
      </c>
      <c r="E16" s="114">
        <v>254</v>
      </c>
      <c r="F16" s="114">
        <v>745</v>
      </c>
      <c r="G16" s="114">
        <v>385</v>
      </c>
      <c r="H16" s="140">
        <v>625</v>
      </c>
      <c r="I16" s="115">
        <v>-244</v>
      </c>
      <c r="J16" s="116">
        <v>-39.04</v>
      </c>
      <c r="K16" s="110"/>
      <c r="L16" s="110"/>
      <c r="M16" s="110"/>
      <c r="N16" s="110"/>
      <c r="O16" s="110"/>
    </row>
    <row r="17" spans="1:15" s="110" customFormat="1" ht="24.95" customHeight="1" x14ac:dyDescent="0.2">
      <c r="A17" s="193" t="s">
        <v>142</v>
      </c>
      <c r="B17" s="199" t="s">
        <v>220</v>
      </c>
      <c r="C17" s="113">
        <v>5.9701492537313436</v>
      </c>
      <c r="D17" s="115">
        <v>208</v>
      </c>
      <c r="E17" s="114">
        <v>133</v>
      </c>
      <c r="F17" s="114">
        <v>306</v>
      </c>
      <c r="G17" s="114">
        <v>152</v>
      </c>
      <c r="H17" s="140">
        <v>175</v>
      </c>
      <c r="I17" s="115">
        <v>33</v>
      </c>
      <c r="J17" s="116">
        <v>18.857142857142858</v>
      </c>
    </row>
    <row r="18" spans="1:15" s="287" customFormat="1" ht="24.95" customHeight="1" x14ac:dyDescent="0.2">
      <c r="A18" s="201" t="s">
        <v>144</v>
      </c>
      <c r="B18" s="202" t="s">
        <v>145</v>
      </c>
      <c r="C18" s="113">
        <v>6.515499425947187</v>
      </c>
      <c r="D18" s="115">
        <v>227</v>
      </c>
      <c r="E18" s="114">
        <v>141</v>
      </c>
      <c r="F18" s="114">
        <v>271</v>
      </c>
      <c r="G18" s="114">
        <v>236</v>
      </c>
      <c r="H18" s="140">
        <v>278</v>
      </c>
      <c r="I18" s="115">
        <v>-51</v>
      </c>
      <c r="J18" s="116">
        <v>-18.345323741007196</v>
      </c>
      <c r="K18" s="110"/>
      <c r="L18" s="110"/>
      <c r="M18" s="110"/>
      <c r="N18" s="110"/>
      <c r="O18" s="110"/>
    </row>
    <row r="19" spans="1:15" s="110" customFormat="1" ht="24.95" customHeight="1" x14ac:dyDescent="0.2">
      <c r="A19" s="193" t="s">
        <v>146</v>
      </c>
      <c r="B19" s="199" t="s">
        <v>147</v>
      </c>
      <c r="C19" s="113">
        <v>16.044776119402986</v>
      </c>
      <c r="D19" s="115">
        <v>559</v>
      </c>
      <c r="E19" s="114">
        <v>287</v>
      </c>
      <c r="F19" s="114">
        <v>538</v>
      </c>
      <c r="G19" s="114">
        <v>291</v>
      </c>
      <c r="H19" s="140">
        <v>469</v>
      </c>
      <c r="I19" s="115">
        <v>90</v>
      </c>
      <c r="J19" s="116">
        <v>19.189765458422176</v>
      </c>
    </row>
    <row r="20" spans="1:15" s="287" customFormat="1" ht="24.95" customHeight="1" x14ac:dyDescent="0.2">
      <c r="A20" s="193" t="s">
        <v>148</v>
      </c>
      <c r="B20" s="199" t="s">
        <v>149</v>
      </c>
      <c r="C20" s="113">
        <v>6.515499425947187</v>
      </c>
      <c r="D20" s="115">
        <v>227</v>
      </c>
      <c r="E20" s="114">
        <v>210</v>
      </c>
      <c r="F20" s="114">
        <v>224</v>
      </c>
      <c r="G20" s="114">
        <v>199</v>
      </c>
      <c r="H20" s="140">
        <v>215</v>
      </c>
      <c r="I20" s="115">
        <v>12</v>
      </c>
      <c r="J20" s="116">
        <v>5.5813953488372094</v>
      </c>
      <c r="K20" s="110"/>
      <c r="L20" s="110"/>
      <c r="M20" s="110"/>
      <c r="N20" s="110"/>
      <c r="O20" s="110"/>
    </row>
    <row r="21" spans="1:15" s="110" customFormat="1" ht="24.95" customHeight="1" x14ac:dyDescent="0.2">
      <c r="A21" s="201" t="s">
        <v>150</v>
      </c>
      <c r="B21" s="202" t="s">
        <v>151</v>
      </c>
      <c r="C21" s="113">
        <v>9.5292766934557971</v>
      </c>
      <c r="D21" s="115">
        <v>332</v>
      </c>
      <c r="E21" s="114">
        <v>313</v>
      </c>
      <c r="F21" s="114">
        <v>521</v>
      </c>
      <c r="G21" s="114">
        <v>388</v>
      </c>
      <c r="H21" s="140">
        <v>388</v>
      </c>
      <c r="I21" s="115">
        <v>-56</v>
      </c>
      <c r="J21" s="116">
        <v>-14.43298969072165</v>
      </c>
    </row>
    <row r="22" spans="1:15" s="110" customFormat="1" ht="24.95" customHeight="1" x14ac:dyDescent="0.2">
      <c r="A22" s="201" t="s">
        <v>152</v>
      </c>
      <c r="B22" s="199" t="s">
        <v>153</v>
      </c>
      <c r="C22" s="113">
        <v>0.54535017221584381</v>
      </c>
      <c r="D22" s="115">
        <v>19</v>
      </c>
      <c r="E22" s="114">
        <v>14</v>
      </c>
      <c r="F22" s="114">
        <v>22</v>
      </c>
      <c r="G22" s="114">
        <v>13</v>
      </c>
      <c r="H22" s="140">
        <v>12</v>
      </c>
      <c r="I22" s="115">
        <v>7</v>
      </c>
      <c r="J22" s="116">
        <v>58.333333333333336</v>
      </c>
    </row>
    <row r="23" spans="1:15" s="110" customFormat="1" ht="24.95" customHeight="1" x14ac:dyDescent="0.2">
      <c r="A23" s="193" t="s">
        <v>154</v>
      </c>
      <c r="B23" s="199" t="s">
        <v>155</v>
      </c>
      <c r="C23" s="113">
        <v>4.1044776119402986</v>
      </c>
      <c r="D23" s="115">
        <v>143</v>
      </c>
      <c r="E23" s="114">
        <v>19</v>
      </c>
      <c r="F23" s="114">
        <v>45</v>
      </c>
      <c r="G23" s="114">
        <v>23</v>
      </c>
      <c r="H23" s="140">
        <v>28</v>
      </c>
      <c r="I23" s="115">
        <v>115</v>
      </c>
      <c r="J23" s="116" t="s">
        <v>514</v>
      </c>
    </row>
    <row r="24" spans="1:15" s="110" customFormat="1" ht="24.95" customHeight="1" x14ac:dyDescent="0.2">
      <c r="A24" s="193" t="s">
        <v>156</v>
      </c>
      <c r="B24" s="199" t="s">
        <v>221</v>
      </c>
      <c r="C24" s="113">
        <v>2.6693455797933412</v>
      </c>
      <c r="D24" s="115">
        <v>93</v>
      </c>
      <c r="E24" s="114">
        <v>103</v>
      </c>
      <c r="F24" s="114">
        <v>166</v>
      </c>
      <c r="G24" s="114">
        <v>77</v>
      </c>
      <c r="H24" s="140">
        <v>291</v>
      </c>
      <c r="I24" s="115">
        <v>-198</v>
      </c>
      <c r="J24" s="116">
        <v>-68.041237113402062</v>
      </c>
    </row>
    <row r="25" spans="1:15" s="110" customFormat="1" ht="24.95" customHeight="1" x14ac:dyDescent="0.2">
      <c r="A25" s="193" t="s">
        <v>222</v>
      </c>
      <c r="B25" s="204" t="s">
        <v>159</v>
      </c>
      <c r="C25" s="113">
        <v>2.3536165327210101</v>
      </c>
      <c r="D25" s="115">
        <v>82</v>
      </c>
      <c r="E25" s="114">
        <v>84</v>
      </c>
      <c r="F25" s="114">
        <v>119</v>
      </c>
      <c r="G25" s="114">
        <v>72</v>
      </c>
      <c r="H25" s="140">
        <v>78</v>
      </c>
      <c r="I25" s="115">
        <v>4</v>
      </c>
      <c r="J25" s="116">
        <v>5.1282051282051286</v>
      </c>
    </row>
    <row r="26" spans="1:15" s="110" customFormat="1" ht="24.95" customHeight="1" x14ac:dyDescent="0.2">
      <c r="A26" s="201">
        <v>782.78300000000002</v>
      </c>
      <c r="B26" s="203" t="s">
        <v>160</v>
      </c>
      <c r="C26" s="113">
        <v>10.935706084959817</v>
      </c>
      <c r="D26" s="115">
        <v>381</v>
      </c>
      <c r="E26" s="114">
        <v>194</v>
      </c>
      <c r="F26" s="114">
        <v>460</v>
      </c>
      <c r="G26" s="114">
        <v>384</v>
      </c>
      <c r="H26" s="140">
        <v>393</v>
      </c>
      <c r="I26" s="115">
        <v>-12</v>
      </c>
      <c r="J26" s="116">
        <v>-3.053435114503817</v>
      </c>
    </row>
    <row r="27" spans="1:15" s="110" customFormat="1" ht="24.95" customHeight="1" x14ac:dyDescent="0.2">
      <c r="A27" s="193" t="s">
        <v>161</v>
      </c>
      <c r="B27" s="199" t="s">
        <v>162</v>
      </c>
      <c r="C27" s="113">
        <v>2.7267508610792195</v>
      </c>
      <c r="D27" s="115">
        <v>95</v>
      </c>
      <c r="E27" s="114">
        <v>86</v>
      </c>
      <c r="F27" s="114">
        <v>191</v>
      </c>
      <c r="G27" s="114">
        <v>93</v>
      </c>
      <c r="H27" s="140">
        <v>124</v>
      </c>
      <c r="I27" s="115">
        <v>-29</v>
      </c>
      <c r="J27" s="116">
        <v>-23.387096774193548</v>
      </c>
    </row>
    <row r="28" spans="1:15" s="110" customFormat="1" ht="24.95" customHeight="1" x14ac:dyDescent="0.2">
      <c r="A28" s="193" t="s">
        <v>163</v>
      </c>
      <c r="B28" s="199" t="s">
        <v>164</v>
      </c>
      <c r="C28" s="113">
        <v>1.9804822043628014</v>
      </c>
      <c r="D28" s="115">
        <v>69</v>
      </c>
      <c r="E28" s="114">
        <v>47</v>
      </c>
      <c r="F28" s="114">
        <v>133</v>
      </c>
      <c r="G28" s="114">
        <v>41</v>
      </c>
      <c r="H28" s="140">
        <v>93</v>
      </c>
      <c r="I28" s="115">
        <v>-24</v>
      </c>
      <c r="J28" s="116">
        <v>-25.806451612903224</v>
      </c>
    </row>
    <row r="29" spans="1:15" s="110" customFormat="1" ht="24.95" customHeight="1" x14ac:dyDescent="0.2">
      <c r="A29" s="193">
        <v>86</v>
      </c>
      <c r="B29" s="199" t="s">
        <v>165</v>
      </c>
      <c r="C29" s="113">
        <v>4.965556831228473</v>
      </c>
      <c r="D29" s="115">
        <v>173</v>
      </c>
      <c r="E29" s="114">
        <v>198</v>
      </c>
      <c r="F29" s="114">
        <v>272</v>
      </c>
      <c r="G29" s="114">
        <v>144</v>
      </c>
      <c r="H29" s="140">
        <v>136</v>
      </c>
      <c r="I29" s="115">
        <v>37</v>
      </c>
      <c r="J29" s="116">
        <v>27.205882352941178</v>
      </c>
    </row>
    <row r="30" spans="1:15" s="110" customFormat="1" ht="24.95" customHeight="1" x14ac:dyDescent="0.2">
      <c r="A30" s="193">
        <v>87.88</v>
      </c>
      <c r="B30" s="204" t="s">
        <v>166</v>
      </c>
      <c r="C30" s="113">
        <v>7.3765786452353614</v>
      </c>
      <c r="D30" s="115">
        <v>257</v>
      </c>
      <c r="E30" s="114">
        <v>218</v>
      </c>
      <c r="F30" s="114">
        <v>328</v>
      </c>
      <c r="G30" s="114">
        <v>147</v>
      </c>
      <c r="H30" s="140">
        <v>175</v>
      </c>
      <c r="I30" s="115">
        <v>82</v>
      </c>
      <c r="J30" s="116">
        <v>46.857142857142854</v>
      </c>
    </row>
    <row r="31" spans="1:15" s="110" customFormat="1" ht="24.95" customHeight="1" x14ac:dyDescent="0.2">
      <c r="A31" s="193" t="s">
        <v>167</v>
      </c>
      <c r="B31" s="199" t="s">
        <v>168</v>
      </c>
      <c r="C31" s="113">
        <v>2.0952927669345578</v>
      </c>
      <c r="D31" s="115">
        <v>73</v>
      </c>
      <c r="E31" s="114">
        <v>71</v>
      </c>
      <c r="F31" s="114">
        <v>98</v>
      </c>
      <c r="G31" s="114">
        <v>68</v>
      </c>
      <c r="H31" s="140">
        <v>82</v>
      </c>
      <c r="I31" s="115">
        <v>-9</v>
      </c>
      <c r="J31" s="116">
        <v>-10.975609756097562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0.94718714121699199</v>
      </c>
      <c r="D34" s="115">
        <v>33</v>
      </c>
      <c r="E34" s="114">
        <v>20</v>
      </c>
      <c r="F34" s="114">
        <v>28</v>
      </c>
      <c r="G34" s="114">
        <v>34</v>
      </c>
      <c r="H34" s="140">
        <v>32</v>
      </c>
      <c r="I34" s="115">
        <v>1</v>
      </c>
      <c r="J34" s="116">
        <v>3.125</v>
      </c>
    </row>
    <row r="35" spans="1:10" s="110" customFormat="1" ht="24.95" customHeight="1" x14ac:dyDescent="0.2">
      <c r="A35" s="292" t="s">
        <v>171</v>
      </c>
      <c r="B35" s="293" t="s">
        <v>172</v>
      </c>
      <c r="C35" s="113">
        <v>27.210103329506314</v>
      </c>
      <c r="D35" s="115">
        <v>948</v>
      </c>
      <c r="E35" s="114">
        <v>649</v>
      </c>
      <c r="F35" s="114">
        <v>1502</v>
      </c>
      <c r="G35" s="114">
        <v>886</v>
      </c>
      <c r="H35" s="140">
        <v>1260</v>
      </c>
      <c r="I35" s="115">
        <v>-312</v>
      </c>
      <c r="J35" s="116">
        <v>-24.761904761904763</v>
      </c>
    </row>
    <row r="36" spans="1:10" s="110" customFormat="1" ht="24.95" customHeight="1" x14ac:dyDescent="0.2">
      <c r="A36" s="294" t="s">
        <v>173</v>
      </c>
      <c r="B36" s="295" t="s">
        <v>174</v>
      </c>
      <c r="C36" s="125">
        <v>71.842709529276689</v>
      </c>
      <c r="D36" s="143">
        <v>2503</v>
      </c>
      <c r="E36" s="144">
        <v>1844</v>
      </c>
      <c r="F36" s="144">
        <v>3117</v>
      </c>
      <c r="G36" s="144">
        <v>1940</v>
      </c>
      <c r="H36" s="145">
        <v>2484</v>
      </c>
      <c r="I36" s="143">
        <v>19</v>
      </c>
      <c r="J36" s="146">
        <v>0.76489533011272137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3484</v>
      </c>
      <c r="F11" s="264">
        <v>2513</v>
      </c>
      <c r="G11" s="264">
        <v>4647</v>
      </c>
      <c r="H11" s="264">
        <v>2860</v>
      </c>
      <c r="I11" s="265">
        <v>3776</v>
      </c>
      <c r="J11" s="263">
        <v>-292</v>
      </c>
      <c r="K11" s="266">
        <v>-7.7330508474576272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30.109070034443167</v>
      </c>
      <c r="E13" s="115">
        <v>1049</v>
      </c>
      <c r="F13" s="114">
        <v>787</v>
      </c>
      <c r="G13" s="114">
        <v>1358</v>
      </c>
      <c r="H13" s="114">
        <v>1059</v>
      </c>
      <c r="I13" s="140">
        <v>1121</v>
      </c>
      <c r="J13" s="115">
        <v>-72</v>
      </c>
      <c r="K13" s="116">
        <v>-6.4228367528991974</v>
      </c>
    </row>
    <row r="14" spans="1:15" ht="15.95" customHeight="1" x14ac:dyDescent="0.2">
      <c r="A14" s="306" t="s">
        <v>230</v>
      </c>
      <c r="B14" s="307"/>
      <c r="C14" s="308"/>
      <c r="D14" s="113">
        <v>55.109070034443171</v>
      </c>
      <c r="E14" s="115">
        <v>1920</v>
      </c>
      <c r="F14" s="114">
        <v>1294</v>
      </c>
      <c r="G14" s="114">
        <v>2740</v>
      </c>
      <c r="H14" s="114">
        <v>1461</v>
      </c>
      <c r="I14" s="140">
        <v>2192</v>
      </c>
      <c r="J14" s="115">
        <v>-272</v>
      </c>
      <c r="K14" s="116">
        <v>-12.408759124087592</v>
      </c>
    </row>
    <row r="15" spans="1:15" ht="15.95" customHeight="1" x14ac:dyDescent="0.2">
      <c r="A15" s="306" t="s">
        <v>231</v>
      </c>
      <c r="B15" s="307"/>
      <c r="C15" s="308"/>
      <c r="D15" s="113">
        <v>7.5774971297359359</v>
      </c>
      <c r="E15" s="115">
        <v>264</v>
      </c>
      <c r="F15" s="114">
        <v>216</v>
      </c>
      <c r="G15" s="114">
        <v>302</v>
      </c>
      <c r="H15" s="114">
        <v>193</v>
      </c>
      <c r="I15" s="140">
        <v>256</v>
      </c>
      <c r="J15" s="115">
        <v>8</v>
      </c>
      <c r="K15" s="116">
        <v>3.125</v>
      </c>
    </row>
    <row r="16" spans="1:15" ht="15.95" customHeight="1" x14ac:dyDescent="0.2">
      <c r="A16" s="306" t="s">
        <v>232</v>
      </c>
      <c r="B16" s="307"/>
      <c r="C16" s="308"/>
      <c r="D16" s="113">
        <v>7.1182548794489096</v>
      </c>
      <c r="E16" s="115">
        <v>248</v>
      </c>
      <c r="F16" s="114">
        <v>213</v>
      </c>
      <c r="G16" s="114">
        <v>222</v>
      </c>
      <c r="H16" s="114">
        <v>146</v>
      </c>
      <c r="I16" s="140">
        <v>202</v>
      </c>
      <c r="J16" s="115">
        <v>46</v>
      </c>
      <c r="K16" s="116">
        <v>22.772277227722771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1.1194029850746268</v>
      </c>
      <c r="E18" s="115">
        <v>39</v>
      </c>
      <c r="F18" s="114">
        <v>29</v>
      </c>
      <c r="G18" s="114">
        <v>42</v>
      </c>
      <c r="H18" s="114">
        <v>34</v>
      </c>
      <c r="I18" s="140">
        <v>67</v>
      </c>
      <c r="J18" s="115">
        <v>-28</v>
      </c>
      <c r="K18" s="116">
        <v>-41.791044776119406</v>
      </c>
    </row>
    <row r="19" spans="1:11" ht="14.1" customHeight="1" x14ac:dyDescent="0.2">
      <c r="A19" s="306" t="s">
        <v>235</v>
      </c>
      <c r="B19" s="307" t="s">
        <v>236</v>
      </c>
      <c r="C19" s="308"/>
      <c r="D19" s="113">
        <v>0.22962112514351321</v>
      </c>
      <c r="E19" s="115">
        <v>8</v>
      </c>
      <c r="F19" s="114">
        <v>11</v>
      </c>
      <c r="G19" s="114">
        <v>13</v>
      </c>
      <c r="H19" s="114">
        <v>12</v>
      </c>
      <c r="I19" s="140">
        <v>6</v>
      </c>
      <c r="J19" s="115">
        <v>2</v>
      </c>
      <c r="K19" s="116">
        <v>33.333333333333336</v>
      </c>
    </row>
    <row r="20" spans="1:11" ht="14.1" customHeight="1" x14ac:dyDescent="0.2">
      <c r="A20" s="306">
        <v>12</v>
      </c>
      <c r="B20" s="307" t="s">
        <v>237</v>
      </c>
      <c r="C20" s="308"/>
      <c r="D20" s="113">
        <v>0.40183696900114813</v>
      </c>
      <c r="E20" s="115">
        <v>14</v>
      </c>
      <c r="F20" s="114">
        <v>9</v>
      </c>
      <c r="G20" s="114">
        <v>27</v>
      </c>
      <c r="H20" s="114">
        <v>20</v>
      </c>
      <c r="I20" s="140">
        <v>31</v>
      </c>
      <c r="J20" s="115">
        <v>-17</v>
      </c>
      <c r="K20" s="116">
        <v>-54.838709677419352</v>
      </c>
    </row>
    <row r="21" spans="1:11" ht="14.1" customHeight="1" x14ac:dyDescent="0.2">
      <c r="A21" s="306">
        <v>21</v>
      </c>
      <c r="B21" s="307" t="s">
        <v>238</v>
      </c>
      <c r="C21" s="308"/>
      <c r="D21" s="113">
        <v>0.20091848450057406</v>
      </c>
      <c r="E21" s="115">
        <v>7</v>
      </c>
      <c r="F21" s="114" t="s">
        <v>513</v>
      </c>
      <c r="G21" s="114">
        <v>3</v>
      </c>
      <c r="H21" s="114">
        <v>3</v>
      </c>
      <c r="I21" s="140">
        <v>8</v>
      </c>
      <c r="J21" s="115">
        <v>-1</v>
      </c>
      <c r="K21" s="116">
        <v>-12.5</v>
      </c>
    </row>
    <row r="22" spans="1:11" ht="14.1" customHeight="1" x14ac:dyDescent="0.2">
      <c r="A22" s="306">
        <v>22</v>
      </c>
      <c r="B22" s="307" t="s">
        <v>239</v>
      </c>
      <c r="C22" s="308"/>
      <c r="D22" s="113">
        <v>3.9035591274397246</v>
      </c>
      <c r="E22" s="115">
        <v>136</v>
      </c>
      <c r="F22" s="114">
        <v>80</v>
      </c>
      <c r="G22" s="114">
        <v>186</v>
      </c>
      <c r="H22" s="114">
        <v>124</v>
      </c>
      <c r="I22" s="140">
        <v>135</v>
      </c>
      <c r="J22" s="115">
        <v>1</v>
      </c>
      <c r="K22" s="116">
        <v>0.7407407407407407</v>
      </c>
    </row>
    <row r="23" spans="1:11" ht="14.1" customHeight="1" x14ac:dyDescent="0.2">
      <c r="A23" s="306">
        <v>23</v>
      </c>
      <c r="B23" s="307" t="s">
        <v>240</v>
      </c>
      <c r="C23" s="308"/>
      <c r="D23" s="113">
        <v>0.54535017221584381</v>
      </c>
      <c r="E23" s="115">
        <v>19</v>
      </c>
      <c r="F23" s="114">
        <v>10</v>
      </c>
      <c r="G23" s="114">
        <v>48</v>
      </c>
      <c r="H23" s="114">
        <v>44</v>
      </c>
      <c r="I23" s="140">
        <v>21</v>
      </c>
      <c r="J23" s="115">
        <v>-2</v>
      </c>
      <c r="K23" s="116">
        <v>-9.5238095238095237</v>
      </c>
    </row>
    <row r="24" spans="1:11" ht="14.1" customHeight="1" x14ac:dyDescent="0.2">
      <c r="A24" s="306">
        <v>24</v>
      </c>
      <c r="B24" s="307" t="s">
        <v>241</v>
      </c>
      <c r="C24" s="308"/>
      <c r="D24" s="113">
        <v>5.7692307692307692</v>
      </c>
      <c r="E24" s="115">
        <v>201</v>
      </c>
      <c r="F24" s="114">
        <v>90</v>
      </c>
      <c r="G24" s="114">
        <v>251</v>
      </c>
      <c r="H24" s="114">
        <v>184</v>
      </c>
      <c r="I24" s="140">
        <v>243</v>
      </c>
      <c r="J24" s="115">
        <v>-42</v>
      </c>
      <c r="K24" s="116">
        <v>-17.283950617283949</v>
      </c>
    </row>
    <row r="25" spans="1:11" ht="14.1" customHeight="1" x14ac:dyDescent="0.2">
      <c r="A25" s="306">
        <v>25</v>
      </c>
      <c r="B25" s="307" t="s">
        <v>242</v>
      </c>
      <c r="C25" s="308"/>
      <c r="D25" s="113">
        <v>9.0987370838117112</v>
      </c>
      <c r="E25" s="115">
        <v>317</v>
      </c>
      <c r="F25" s="114">
        <v>142</v>
      </c>
      <c r="G25" s="114">
        <v>417</v>
      </c>
      <c r="H25" s="114">
        <v>225</v>
      </c>
      <c r="I25" s="140">
        <v>318</v>
      </c>
      <c r="J25" s="115">
        <v>-1</v>
      </c>
      <c r="K25" s="116">
        <v>-0.31446540880503143</v>
      </c>
    </row>
    <row r="26" spans="1:11" ht="14.1" customHeight="1" x14ac:dyDescent="0.2">
      <c r="A26" s="306">
        <v>26</v>
      </c>
      <c r="B26" s="307" t="s">
        <v>243</v>
      </c>
      <c r="C26" s="308"/>
      <c r="D26" s="113">
        <v>3.2721010332950633</v>
      </c>
      <c r="E26" s="115">
        <v>114</v>
      </c>
      <c r="F26" s="114">
        <v>63</v>
      </c>
      <c r="G26" s="114">
        <v>190</v>
      </c>
      <c r="H26" s="114">
        <v>56</v>
      </c>
      <c r="I26" s="140">
        <v>163</v>
      </c>
      <c r="J26" s="115">
        <v>-49</v>
      </c>
      <c r="K26" s="116">
        <v>-30.061349693251532</v>
      </c>
    </row>
    <row r="27" spans="1:11" ht="14.1" customHeight="1" x14ac:dyDescent="0.2">
      <c r="A27" s="306">
        <v>27</v>
      </c>
      <c r="B27" s="307" t="s">
        <v>244</v>
      </c>
      <c r="C27" s="308"/>
      <c r="D27" s="113">
        <v>1.8082663605051665</v>
      </c>
      <c r="E27" s="115">
        <v>63</v>
      </c>
      <c r="F27" s="114">
        <v>67</v>
      </c>
      <c r="G27" s="114">
        <v>106</v>
      </c>
      <c r="H27" s="114">
        <v>39</v>
      </c>
      <c r="I27" s="140">
        <v>76</v>
      </c>
      <c r="J27" s="115">
        <v>-13</v>
      </c>
      <c r="K27" s="116">
        <v>-17.105263157894736</v>
      </c>
    </row>
    <row r="28" spans="1:11" ht="14.1" customHeight="1" x14ac:dyDescent="0.2">
      <c r="A28" s="306">
        <v>28</v>
      </c>
      <c r="B28" s="307" t="s">
        <v>245</v>
      </c>
      <c r="C28" s="308"/>
      <c r="D28" s="113">
        <v>0.22962112514351321</v>
      </c>
      <c r="E28" s="115">
        <v>8</v>
      </c>
      <c r="F28" s="114">
        <v>8</v>
      </c>
      <c r="G28" s="114">
        <v>12</v>
      </c>
      <c r="H28" s="114">
        <v>15</v>
      </c>
      <c r="I28" s="140">
        <v>9</v>
      </c>
      <c r="J28" s="115">
        <v>-1</v>
      </c>
      <c r="K28" s="116">
        <v>-11.111111111111111</v>
      </c>
    </row>
    <row r="29" spans="1:11" ht="14.1" customHeight="1" x14ac:dyDescent="0.2">
      <c r="A29" s="306">
        <v>29</v>
      </c>
      <c r="B29" s="307" t="s">
        <v>246</v>
      </c>
      <c r="C29" s="308"/>
      <c r="D29" s="113">
        <v>4.9081515499425947</v>
      </c>
      <c r="E29" s="115">
        <v>171</v>
      </c>
      <c r="F29" s="114">
        <v>138</v>
      </c>
      <c r="G29" s="114">
        <v>268</v>
      </c>
      <c r="H29" s="114">
        <v>202</v>
      </c>
      <c r="I29" s="140">
        <v>208</v>
      </c>
      <c r="J29" s="115">
        <v>-37</v>
      </c>
      <c r="K29" s="116">
        <v>-17.78846153846154</v>
      </c>
    </row>
    <row r="30" spans="1:11" ht="14.1" customHeight="1" x14ac:dyDescent="0.2">
      <c r="A30" s="306" t="s">
        <v>247</v>
      </c>
      <c r="B30" s="307" t="s">
        <v>248</v>
      </c>
      <c r="C30" s="308"/>
      <c r="D30" s="113" t="s">
        <v>513</v>
      </c>
      <c r="E30" s="115" t="s">
        <v>513</v>
      </c>
      <c r="F30" s="114" t="s">
        <v>513</v>
      </c>
      <c r="G30" s="114">
        <v>85</v>
      </c>
      <c r="H30" s="114" t="s">
        <v>513</v>
      </c>
      <c r="I30" s="140">
        <v>72</v>
      </c>
      <c r="J30" s="115" t="s">
        <v>513</v>
      </c>
      <c r="K30" s="116" t="s">
        <v>513</v>
      </c>
    </row>
    <row r="31" spans="1:11" ht="14.1" customHeight="1" x14ac:dyDescent="0.2">
      <c r="A31" s="306" t="s">
        <v>249</v>
      </c>
      <c r="B31" s="307" t="s">
        <v>250</v>
      </c>
      <c r="C31" s="308"/>
      <c r="D31" s="113">
        <v>3.013777267508611</v>
      </c>
      <c r="E31" s="115">
        <v>105</v>
      </c>
      <c r="F31" s="114">
        <v>91</v>
      </c>
      <c r="G31" s="114">
        <v>180</v>
      </c>
      <c r="H31" s="114">
        <v>127</v>
      </c>
      <c r="I31" s="140">
        <v>136</v>
      </c>
      <c r="J31" s="115">
        <v>-31</v>
      </c>
      <c r="K31" s="116">
        <v>-22.794117647058822</v>
      </c>
    </row>
    <row r="32" spans="1:11" ht="14.1" customHeight="1" x14ac:dyDescent="0.2">
      <c r="A32" s="306">
        <v>31</v>
      </c>
      <c r="B32" s="307" t="s">
        <v>251</v>
      </c>
      <c r="C32" s="308"/>
      <c r="D32" s="113">
        <v>0.51664753157290466</v>
      </c>
      <c r="E32" s="115">
        <v>18</v>
      </c>
      <c r="F32" s="114">
        <v>14</v>
      </c>
      <c r="G32" s="114">
        <v>31</v>
      </c>
      <c r="H32" s="114">
        <v>19</v>
      </c>
      <c r="I32" s="140">
        <v>28</v>
      </c>
      <c r="J32" s="115">
        <v>-10</v>
      </c>
      <c r="K32" s="116">
        <v>-35.714285714285715</v>
      </c>
    </row>
    <row r="33" spans="1:11" ht="14.1" customHeight="1" x14ac:dyDescent="0.2">
      <c r="A33" s="306">
        <v>32</v>
      </c>
      <c r="B33" s="307" t="s">
        <v>252</v>
      </c>
      <c r="C33" s="308"/>
      <c r="D33" s="113">
        <v>2.5832376578645238</v>
      </c>
      <c r="E33" s="115">
        <v>90</v>
      </c>
      <c r="F33" s="114">
        <v>65</v>
      </c>
      <c r="G33" s="114">
        <v>96</v>
      </c>
      <c r="H33" s="114">
        <v>119</v>
      </c>
      <c r="I33" s="140">
        <v>97</v>
      </c>
      <c r="J33" s="115">
        <v>-7</v>
      </c>
      <c r="K33" s="116">
        <v>-7.2164948453608249</v>
      </c>
    </row>
    <row r="34" spans="1:11" ht="14.1" customHeight="1" x14ac:dyDescent="0.2">
      <c r="A34" s="306">
        <v>33</v>
      </c>
      <c r="B34" s="307" t="s">
        <v>253</v>
      </c>
      <c r="C34" s="308"/>
      <c r="D34" s="113">
        <v>1.4925373134328359</v>
      </c>
      <c r="E34" s="115">
        <v>52</v>
      </c>
      <c r="F34" s="114">
        <v>25</v>
      </c>
      <c r="G34" s="114">
        <v>97</v>
      </c>
      <c r="H34" s="114">
        <v>70</v>
      </c>
      <c r="I34" s="140">
        <v>65</v>
      </c>
      <c r="J34" s="115">
        <v>-13</v>
      </c>
      <c r="K34" s="116">
        <v>-20</v>
      </c>
    </row>
    <row r="35" spans="1:11" ht="14.1" customHeight="1" x14ac:dyDescent="0.2">
      <c r="A35" s="306">
        <v>34</v>
      </c>
      <c r="B35" s="307" t="s">
        <v>254</v>
      </c>
      <c r="C35" s="308"/>
      <c r="D35" s="113">
        <v>1.5499425947187142</v>
      </c>
      <c r="E35" s="115">
        <v>54</v>
      </c>
      <c r="F35" s="114">
        <v>39</v>
      </c>
      <c r="G35" s="114">
        <v>73</v>
      </c>
      <c r="H35" s="114">
        <v>41</v>
      </c>
      <c r="I35" s="140">
        <v>77</v>
      </c>
      <c r="J35" s="115">
        <v>-23</v>
      </c>
      <c r="K35" s="116">
        <v>-29.870129870129869</v>
      </c>
    </row>
    <row r="36" spans="1:11" ht="14.1" customHeight="1" x14ac:dyDescent="0.2">
      <c r="A36" s="306">
        <v>41</v>
      </c>
      <c r="B36" s="307" t="s">
        <v>255</v>
      </c>
      <c r="C36" s="308"/>
      <c r="D36" s="113">
        <v>0.43053960964408727</v>
      </c>
      <c r="E36" s="115">
        <v>15</v>
      </c>
      <c r="F36" s="114">
        <v>15</v>
      </c>
      <c r="G36" s="114">
        <v>25</v>
      </c>
      <c r="H36" s="114">
        <v>24</v>
      </c>
      <c r="I36" s="140">
        <v>17</v>
      </c>
      <c r="J36" s="115">
        <v>-2</v>
      </c>
      <c r="K36" s="116">
        <v>-11.764705882352942</v>
      </c>
    </row>
    <row r="37" spans="1:11" ht="14.1" customHeight="1" x14ac:dyDescent="0.2">
      <c r="A37" s="306">
        <v>42</v>
      </c>
      <c r="B37" s="307" t="s">
        <v>256</v>
      </c>
      <c r="C37" s="308"/>
      <c r="D37" s="113" t="s">
        <v>513</v>
      </c>
      <c r="E37" s="115" t="s">
        <v>513</v>
      </c>
      <c r="F37" s="114" t="s">
        <v>513</v>
      </c>
      <c r="G37" s="114" t="s">
        <v>513</v>
      </c>
      <c r="H37" s="114">
        <v>0</v>
      </c>
      <c r="I37" s="140">
        <v>3</v>
      </c>
      <c r="J37" s="115" t="s">
        <v>513</v>
      </c>
      <c r="K37" s="116" t="s">
        <v>513</v>
      </c>
    </row>
    <row r="38" spans="1:11" ht="14.1" customHeight="1" x14ac:dyDescent="0.2">
      <c r="A38" s="306">
        <v>43</v>
      </c>
      <c r="B38" s="307" t="s">
        <v>257</v>
      </c>
      <c r="C38" s="308"/>
      <c r="D38" s="113">
        <v>0.86107921928817455</v>
      </c>
      <c r="E38" s="115">
        <v>30</v>
      </c>
      <c r="F38" s="114">
        <v>25</v>
      </c>
      <c r="G38" s="114">
        <v>61</v>
      </c>
      <c r="H38" s="114">
        <v>17</v>
      </c>
      <c r="I38" s="140">
        <v>23</v>
      </c>
      <c r="J38" s="115">
        <v>7</v>
      </c>
      <c r="K38" s="116">
        <v>30.434782608695652</v>
      </c>
    </row>
    <row r="39" spans="1:11" ht="14.1" customHeight="1" x14ac:dyDescent="0.2">
      <c r="A39" s="306">
        <v>51</v>
      </c>
      <c r="B39" s="307" t="s">
        <v>258</v>
      </c>
      <c r="C39" s="308"/>
      <c r="D39" s="113">
        <v>9.6727898966704942</v>
      </c>
      <c r="E39" s="115">
        <v>337</v>
      </c>
      <c r="F39" s="114">
        <v>233</v>
      </c>
      <c r="G39" s="114">
        <v>334</v>
      </c>
      <c r="H39" s="114">
        <v>269</v>
      </c>
      <c r="I39" s="140">
        <v>313</v>
      </c>
      <c r="J39" s="115">
        <v>24</v>
      </c>
      <c r="K39" s="116">
        <v>7.6677316293929714</v>
      </c>
    </row>
    <row r="40" spans="1:11" ht="14.1" customHeight="1" x14ac:dyDescent="0.2">
      <c r="A40" s="306" t="s">
        <v>259</v>
      </c>
      <c r="B40" s="307" t="s">
        <v>260</v>
      </c>
      <c r="C40" s="308"/>
      <c r="D40" s="113">
        <v>9.1848450057405273</v>
      </c>
      <c r="E40" s="115">
        <v>320</v>
      </c>
      <c r="F40" s="114">
        <v>220</v>
      </c>
      <c r="G40" s="114">
        <v>314</v>
      </c>
      <c r="H40" s="114">
        <v>254</v>
      </c>
      <c r="I40" s="140">
        <v>295</v>
      </c>
      <c r="J40" s="115">
        <v>25</v>
      </c>
      <c r="K40" s="116">
        <v>8.4745762711864412</v>
      </c>
    </row>
    <row r="41" spans="1:11" ht="14.1" customHeight="1" x14ac:dyDescent="0.2">
      <c r="A41" s="306"/>
      <c r="B41" s="307" t="s">
        <v>261</v>
      </c>
      <c r="C41" s="308"/>
      <c r="D41" s="113">
        <v>7.0321469575200917</v>
      </c>
      <c r="E41" s="115">
        <v>245</v>
      </c>
      <c r="F41" s="114">
        <v>144</v>
      </c>
      <c r="G41" s="114">
        <v>272</v>
      </c>
      <c r="H41" s="114">
        <v>218</v>
      </c>
      <c r="I41" s="140">
        <v>241</v>
      </c>
      <c r="J41" s="115">
        <v>4</v>
      </c>
      <c r="K41" s="116">
        <v>1.6597510373443984</v>
      </c>
    </row>
    <row r="42" spans="1:11" ht="14.1" customHeight="1" x14ac:dyDescent="0.2">
      <c r="A42" s="306">
        <v>52</v>
      </c>
      <c r="B42" s="307" t="s">
        <v>262</v>
      </c>
      <c r="C42" s="308"/>
      <c r="D42" s="113">
        <v>3.8174512055109071</v>
      </c>
      <c r="E42" s="115">
        <v>133</v>
      </c>
      <c r="F42" s="114">
        <v>99</v>
      </c>
      <c r="G42" s="114">
        <v>133</v>
      </c>
      <c r="H42" s="114">
        <v>147</v>
      </c>
      <c r="I42" s="140">
        <v>166</v>
      </c>
      <c r="J42" s="115">
        <v>-33</v>
      </c>
      <c r="K42" s="116">
        <v>-19.879518072289155</v>
      </c>
    </row>
    <row r="43" spans="1:11" ht="14.1" customHeight="1" x14ac:dyDescent="0.2">
      <c r="A43" s="306" t="s">
        <v>263</v>
      </c>
      <c r="B43" s="307" t="s">
        <v>264</v>
      </c>
      <c r="C43" s="308"/>
      <c r="D43" s="113">
        <v>3.1285878300803676</v>
      </c>
      <c r="E43" s="115">
        <v>109</v>
      </c>
      <c r="F43" s="114">
        <v>74</v>
      </c>
      <c r="G43" s="114">
        <v>104</v>
      </c>
      <c r="H43" s="114">
        <v>120</v>
      </c>
      <c r="I43" s="140">
        <v>132</v>
      </c>
      <c r="J43" s="115">
        <v>-23</v>
      </c>
      <c r="K43" s="116">
        <v>-17.424242424242426</v>
      </c>
    </row>
    <row r="44" spans="1:11" ht="14.1" customHeight="1" x14ac:dyDescent="0.2">
      <c r="A44" s="306">
        <v>53</v>
      </c>
      <c r="B44" s="307" t="s">
        <v>265</v>
      </c>
      <c r="C44" s="308"/>
      <c r="D44" s="113">
        <v>0.74626865671641796</v>
      </c>
      <c r="E44" s="115">
        <v>26</v>
      </c>
      <c r="F44" s="114">
        <v>24</v>
      </c>
      <c r="G44" s="114">
        <v>17</v>
      </c>
      <c r="H44" s="114">
        <v>18</v>
      </c>
      <c r="I44" s="140">
        <v>13</v>
      </c>
      <c r="J44" s="115">
        <v>13</v>
      </c>
      <c r="K44" s="116">
        <v>100</v>
      </c>
    </row>
    <row r="45" spans="1:11" ht="14.1" customHeight="1" x14ac:dyDescent="0.2">
      <c r="A45" s="306" t="s">
        <v>266</v>
      </c>
      <c r="B45" s="307" t="s">
        <v>267</v>
      </c>
      <c r="C45" s="308"/>
      <c r="D45" s="113">
        <v>0.68886337543053966</v>
      </c>
      <c r="E45" s="115">
        <v>24</v>
      </c>
      <c r="F45" s="114">
        <v>24</v>
      </c>
      <c r="G45" s="114">
        <v>17</v>
      </c>
      <c r="H45" s="114">
        <v>17</v>
      </c>
      <c r="I45" s="140">
        <v>13</v>
      </c>
      <c r="J45" s="115">
        <v>11</v>
      </c>
      <c r="K45" s="116">
        <v>84.615384615384613</v>
      </c>
    </row>
    <row r="46" spans="1:11" ht="14.1" customHeight="1" x14ac:dyDescent="0.2">
      <c r="A46" s="306">
        <v>54</v>
      </c>
      <c r="B46" s="307" t="s">
        <v>268</v>
      </c>
      <c r="C46" s="308"/>
      <c r="D46" s="113">
        <v>2.7267508610792195</v>
      </c>
      <c r="E46" s="115">
        <v>95</v>
      </c>
      <c r="F46" s="114">
        <v>108</v>
      </c>
      <c r="G46" s="114">
        <v>120</v>
      </c>
      <c r="H46" s="114">
        <v>105</v>
      </c>
      <c r="I46" s="140">
        <v>121</v>
      </c>
      <c r="J46" s="115">
        <v>-26</v>
      </c>
      <c r="K46" s="116">
        <v>-21.487603305785125</v>
      </c>
    </row>
    <row r="47" spans="1:11" ht="14.1" customHeight="1" x14ac:dyDescent="0.2">
      <c r="A47" s="306">
        <v>61</v>
      </c>
      <c r="B47" s="307" t="s">
        <v>269</v>
      </c>
      <c r="C47" s="308"/>
      <c r="D47" s="113">
        <v>2.0378874856486795</v>
      </c>
      <c r="E47" s="115">
        <v>71</v>
      </c>
      <c r="F47" s="114">
        <v>42</v>
      </c>
      <c r="G47" s="114">
        <v>87</v>
      </c>
      <c r="H47" s="114">
        <v>60</v>
      </c>
      <c r="I47" s="140">
        <v>79</v>
      </c>
      <c r="J47" s="115">
        <v>-8</v>
      </c>
      <c r="K47" s="116">
        <v>-10.126582278481013</v>
      </c>
    </row>
    <row r="48" spans="1:11" ht="14.1" customHeight="1" x14ac:dyDescent="0.2">
      <c r="A48" s="306">
        <v>62</v>
      </c>
      <c r="B48" s="307" t="s">
        <v>270</v>
      </c>
      <c r="C48" s="308"/>
      <c r="D48" s="113">
        <v>9.931113662456946</v>
      </c>
      <c r="E48" s="115">
        <v>346</v>
      </c>
      <c r="F48" s="114">
        <v>207</v>
      </c>
      <c r="G48" s="114">
        <v>320</v>
      </c>
      <c r="H48" s="114">
        <v>195</v>
      </c>
      <c r="I48" s="140">
        <v>324</v>
      </c>
      <c r="J48" s="115">
        <v>22</v>
      </c>
      <c r="K48" s="116">
        <v>6.7901234567901234</v>
      </c>
    </row>
    <row r="49" spans="1:11" ht="14.1" customHeight="1" x14ac:dyDescent="0.2">
      <c r="A49" s="306">
        <v>63</v>
      </c>
      <c r="B49" s="307" t="s">
        <v>271</v>
      </c>
      <c r="C49" s="308"/>
      <c r="D49" s="113">
        <v>5.3386911595866824</v>
      </c>
      <c r="E49" s="115">
        <v>186</v>
      </c>
      <c r="F49" s="114">
        <v>194</v>
      </c>
      <c r="G49" s="114">
        <v>330</v>
      </c>
      <c r="H49" s="114">
        <v>234</v>
      </c>
      <c r="I49" s="140">
        <v>209</v>
      </c>
      <c r="J49" s="115">
        <v>-23</v>
      </c>
      <c r="K49" s="116">
        <v>-11.004784688995215</v>
      </c>
    </row>
    <row r="50" spans="1:11" ht="14.1" customHeight="1" x14ac:dyDescent="0.2">
      <c r="A50" s="306" t="s">
        <v>272</v>
      </c>
      <c r="B50" s="307" t="s">
        <v>273</v>
      </c>
      <c r="C50" s="308"/>
      <c r="D50" s="113">
        <v>1.8082663605051665</v>
      </c>
      <c r="E50" s="115">
        <v>63</v>
      </c>
      <c r="F50" s="114">
        <v>85</v>
      </c>
      <c r="G50" s="114">
        <v>143</v>
      </c>
      <c r="H50" s="114">
        <v>88</v>
      </c>
      <c r="I50" s="140">
        <v>83</v>
      </c>
      <c r="J50" s="115">
        <v>-20</v>
      </c>
      <c r="K50" s="116">
        <v>-24.096385542168676</v>
      </c>
    </row>
    <row r="51" spans="1:11" ht="14.1" customHeight="1" x14ac:dyDescent="0.2">
      <c r="A51" s="306" t="s">
        <v>274</v>
      </c>
      <c r="B51" s="307" t="s">
        <v>275</v>
      </c>
      <c r="C51" s="308"/>
      <c r="D51" s="113">
        <v>3.3295063145809416</v>
      </c>
      <c r="E51" s="115">
        <v>116</v>
      </c>
      <c r="F51" s="114">
        <v>103</v>
      </c>
      <c r="G51" s="114">
        <v>169</v>
      </c>
      <c r="H51" s="114">
        <v>141</v>
      </c>
      <c r="I51" s="140">
        <v>119</v>
      </c>
      <c r="J51" s="115">
        <v>-3</v>
      </c>
      <c r="K51" s="116">
        <v>-2.5210084033613445</v>
      </c>
    </row>
    <row r="52" spans="1:11" ht="14.1" customHeight="1" x14ac:dyDescent="0.2">
      <c r="A52" s="306">
        <v>71</v>
      </c>
      <c r="B52" s="307" t="s">
        <v>276</v>
      </c>
      <c r="C52" s="308"/>
      <c r="D52" s="113">
        <v>7.9219288174512057</v>
      </c>
      <c r="E52" s="115">
        <v>276</v>
      </c>
      <c r="F52" s="114">
        <v>169</v>
      </c>
      <c r="G52" s="114">
        <v>333</v>
      </c>
      <c r="H52" s="114">
        <v>155</v>
      </c>
      <c r="I52" s="140">
        <v>265</v>
      </c>
      <c r="J52" s="115">
        <v>11</v>
      </c>
      <c r="K52" s="116">
        <v>4.1509433962264151</v>
      </c>
    </row>
    <row r="53" spans="1:11" ht="14.1" customHeight="1" x14ac:dyDescent="0.2">
      <c r="A53" s="306" t="s">
        <v>277</v>
      </c>
      <c r="B53" s="307" t="s">
        <v>278</v>
      </c>
      <c r="C53" s="308"/>
      <c r="D53" s="113">
        <v>2.5545350172215846</v>
      </c>
      <c r="E53" s="115">
        <v>89</v>
      </c>
      <c r="F53" s="114">
        <v>64</v>
      </c>
      <c r="G53" s="114">
        <v>159</v>
      </c>
      <c r="H53" s="114">
        <v>60</v>
      </c>
      <c r="I53" s="140">
        <v>73</v>
      </c>
      <c r="J53" s="115">
        <v>16</v>
      </c>
      <c r="K53" s="116">
        <v>21.917808219178081</v>
      </c>
    </row>
    <row r="54" spans="1:11" ht="14.1" customHeight="1" x14ac:dyDescent="0.2">
      <c r="A54" s="306" t="s">
        <v>279</v>
      </c>
      <c r="B54" s="307" t="s">
        <v>280</v>
      </c>
      <c r="C54" s="308"/>
      <c r="D54" s="113">
        <v>4.5924225028702637</v>
      </c>
      <c r="E54" s="115">
        <v>160</v>
      </c>
      <c r="F54" s="114">
        <v>92</v>
      </c>
      <c r="G54" s="114">
        <v>152</v>
      </c>
      <c r="H54" s="114">
        <v>80</v>
      </c>
      <c r="I54" s="140">
        <v>166</v>
      </c>
      <c r="J54" s="115">
        <v>-6</v>
      </c>
      <c r="K54" s="116">
        <v>-3.6144578313253013</v>
      </c>
    </row>
    <row r="55" spans="1:11" ht="14.1" customHeight="1" x14ac:dyDescent="0.2">
      <c r="A55" s="306">
        <v>72</v>
      </c>
      <c r="B55" s="307" t="s">
        <v>281</v>
      </c>
      <c r="C55" s="308"/>
      <c r="D55" s="113">
        <v>1.9230769230769231</v>
      </c>
      <c r="E55" s="115">
        <v>67</v>
      </c>
      <c r="F55" s="114">
        <v>39</v>
      </c>
      <c r="G55" s="114">
        <v>75</v>
      </c>
      <c r="H55" s="114">
        <v>45</v>
      </c>
      <c r="I55" s="140">
        <v>45</v>
      </c>
      <c r="J55" s="115">
        <v>22</v>
      </c>
      <c r="K55" s="116">
        <v>48.888888888888886</v>
      </c>
    </row>
    <row r="56" spans="1:11" ht="14.1" customHeight="1" x14ac:dyDescent="0.2">
      <c r="A56" s="306" t="s">
        <v>282</v>
      </c>
      <c r="B56" s="307" t="s">
        <v>283</v>
      </c>
      <c r="C56" s="308"/>
      <c r="D56" s="113">
        <v>0.71756601607347881</v>
      </c>
      <c r="E56" s="115">
        <v>25</v>
      </c>
      <c r="F56" s="114">
        <v>14</v>
      </c>
      <c r="G56" s="114">
        <v>35</v>
      </c>
      <c r="H56" s="114">
        <v>13</v>
      </c>
      <c r="I56" s="140">
        <v>17</v>
      </c>
      <c r="J56" s="115">
        <v>8</v>
      </c>
      <c r="K56" s="116">
        <v>47.058823529411768</v>
      </c>
    </row>
    <row r="57" spans="1:11" ht="14.1" customHeight="1" x14ac:dyDescent="0.2">
      <c r="A57" s="306" t="s">
        <v>284</v>
      </c>
      <c r="B57" s="307" t="s">
        <v>285</v>
      </c>
      <c r="C57" s="308"/>
      <c r="D57" s="113">
        <v>0.91848450057405284</v>
      </c>
      <c r="E57" s="115">
        <v>32</v>
      </c>
      <c r="F57" s="114">
        <v>16</v>
      </c>
      <c r="G57" s="114">
        <v>19</v>
      </c>
      <c r="H57" s="114">
        <v>25</v>
      </c>
      <c r="I57" s="140">
        <v>23</v>
      </c>
      <c r="J57" s="115">
        <v>9</v>
      </c>
      <c r="K57" s="116">
        <v>39.130434782608695</v>
      </c>
    </row>
    <row r="58" spans="1:11" ht="14.1" customHeight="1" x14ac:dyDescent="0.2">
      <c r="A58" s="306">
        <v>73</v>
      </c>
      <c r="B58" s="307" t="s">
        <v>286</v>
      </c>
      <c r="C58" s="308"/>
      <c r="D58" s="113">
        <v>1.1768082663605051</v>
      </c>
      <c r="E58" s="115">
        <v>41</v>
      </c>
      <c r="F58" s="114">
        <v>34</v>
      </c>
      <c r="G58" s="114">
        <v>74</v>
      </c>
      <c r="H58" s="114">
        <v>36</v>
      </c>
      <c r="I58" s="140">
        <v>47</v>
      </c>
      <c r="J58" s="115">
        <v>-6</v>
      </c>
      <c r="K58" s="116">
        <v>-12.76595744680851</v>
      </c>
    </row>
    <row r="59" spans="1:11" ht="14.1" customHeight="1" x14ac:dyDescent="0.2">
      <c r="A59" s="306" t="s">
        <v>287</v>
      </c>
      <c r="B59" s="307" t="s">
        <v>288</v>
      </c>
      <c r="C59" s="308"/>
      <c r="D59" s="113">
        <v>1.0045924225028702</v>
      </c>
      <c r="E59" s="115">
        <v>35</v>
      </c>
      <c r="F59" s="114">
        <v>28</v>
      </c>
      <c r="G59" s="114">
        <v>58</v>
      </c>
      <c r="H59" s="114">
        <v>30</v>
      </c>
      <c r="I59" s="140">
        <v>34</v>
      </c>
      <c r="J59" s="115">
        <v>1</v>
      </c>
      <c r="K59" s="116">
        <v>2.9411764705882355</v>
      </c>
    </row>
    <row r="60" spans="1:11" ht="14.1" customHeight="1" x14ac:dyDescent="0.2">
      <c r="A60" s="306">
        <v>81</v>
      </c>
      <c r="B60" s="307" t="s">
        <v>289</v>
      </c>
      <c r="C60" s="308"/>
      <c r="D60" s="113">
        <v>6.0562571756601606</v>
      </c>
      <c r="E60" s="115">
        <v>211</v>
      </c>
      <c r="F60" s="114">
        <v>232</v>
      </c>
      <c r="G60" s="114">
        <v>308</v>
      </c>
      <c r="H60" s="114">
        <v>130</v>
      </c>
      <c r="I60" s="140">
        <v>152</v>
      </c>
      <c r="J60" s="115">
        <v>59</v>
      </c>
      <c r="K60" s="116">
        <v>38.815789473684212</v>
      </c>
    </row>
    <row r="61" spans="1:11" ht="14.1" customHeight="1" x14ac:dyDescent="0.2">
      <c r="A61" s="306" t="s">
        <v>290</v>
      </c>
      <c r="B61" s="307" t="s">
        <v>291</v>
      </c>
      <c r="C61" s="308"/>
      <c r="D61" s="113">
        <v>1.4351320321469576</v>
      </c>
      <c r="E61" s="115">
        <v>50</v>
      </c>
      <c r="F61" s="114">
        <v>49</v>
      </c>
      <c r="G61" s="114">
        <v>116</v>
      </c>
      <c r="H61" s="114">
        <v>39</v>
      </c>
      <c r="I61" s="140">
        <v>29</v>
      </c>
      <c r="J61" s="115">
        <v>21</v>
      </c>
      <c r="K61" s="116">
        <v>72.41379310344827</v>
      </c>
    </row>
    <row r="62" spans="1:11" ht="14.1" customHeight="1" x14ac:dyDescent="0.2">
      <c r="A62" s="306" t="s">
        <v>292</v>
      </c>
      <c r="B62" s="307" t="s">
        <v>293</v>
      </c>
      <c r="C62" s="308"/>
      <c r="D62" s="113">
        <v>2.5545350172215846</v>
      </c>
      <c r="E62" s="115">
        <v>89</v>
      </c>
      <c r="F62" s="114">
        <v>126</v>
      </c>
      <c r="G62" s="114">
        <v>128</v>
      </c>
      <c r="H62" s="114">
        <v>45</v>
      </c>
      <c r="I62" s="140">
        <v>65</v>
      </c>
      <c r="J62" s="115">
        <v>24</v>
      </c>
      <c r="K62" s="116">
        <v>36.92307692307692</v>
      </c>
    </row>
    <row r="63" spans="1:11" ht="14.1" customHeight="1" x14ac:dyDescent="0.2">
      <c r="A63" s="306"/>
      <c r="B63" s="307" t="s">
        <v>294</v>
      </c>
      <c r="C63" s="308"/>
      <c r="D63" s="113">
        <v>2.2388059701492535</v>
      </c>
      <c r="E63" s="115">
        <v>78</v>
      </c>
      <c r="F63" s="114">
        <v>95</v>
      </c>
      <c r="G63" s="114">
        <v>119</v>
      </c>
      <c r="H63" s="114">
        <v>39</v>
      </c>
      <c r="I63" s="140">
        <v>60</v>
      </c>
      <c r="J63" s="115">
        <v>18</v>
      </c>
      <c r="K63" s="116">
        <v>30</v>
      </c>
    </row>
    <row r="64" spans="1:11" ht="14.1" customHeight="1" x14ac:dyDescent="0.2">
      <c r="A64" s="306" t="s">
        <v>295</v>
      </c>
      <c r="B64" s="307" t="s">
        <v>296</v>
      </c>
      <c r="C64" s="308"/>
      <c r="D64" s="113">
        <v>0.57405281285878296</v>
      </c>
      <c r="E64" s="115">
        <v>20</v>
      </c>
      <c r="F64" s="114">
        <v>25</v>
      </c>
      <c r="G64" s="114">
        <v>19</v>
      </c>
      <c r="H64" s="114">
        <v>22</v>
      </c>
      <c r="I64" s="140">
        <v>19</v>
      </c>
      <c r="J64" s="115">
        <v>1</v>
      </c>
      <c r="K64" s="116">
        <v>5.2631578947368425</v>
      </c>
    </row>
    <row r="65" spans="1:11" ht="14.1" customHeight="1" x14ac:dyDescent="0.2">
      <c r="A65" s="306" t="s">
        <v>297</v>
      </c>
      <c r="B65" s="307" t="s">
        <v>298</v>
      </c>
      <c r="C65" s="308"/>
      <c r="D65" s="113">
        <v>0.8323765786452354</v>
      </c>
      <c r="E65" s="115">
        <v>29</v>
      </c>
      <c r="F65" s="114">
        <v>15</v>
      </c>
      <c r="G65" s="114">
        <v>20</v>
      </c>
      <c r="H65" s="114">
        <v>14</v>
      </c>
      <c r="I65" s="140">
        <v>27</v>
      </c>
      <c r="J65" s="115">
        <v>2</v>
      </c>
      <c r="K65" s="116">
        <v>7.4074074074074074</v>
      </c>
    </row>
    <row r="66" spans="1:11" ht="14.1" customHeight="1" x14ac:dyDescent="0.2">
      <c r="A66" s="306">
        <v>82</v>
      </c>
      <c r="B66" s="307" t="s">
        <v>299</v>
      </c>
      <c r="C66" s="308"/>
      <c r="D66" s="113">
        <v>3.4730195177956373</v>
      </c>
      <c r="E66" s="115">
        <v>121</v>
      </c>
      <c r="F66" s="114">
        <v>105</v>
      </c>
      <c r="G66" s="114">
        <v>167</v>
      </c>
      <c r="H66" s="114">
        <v>81</v>
      </c>
      <c r="I66" s="140">
        <v>67</v>
      </c>
      <c r="J66" s="115">
        <v>54</v>
      </c>
      <c r="K66" s="116">
        <v>80.597014925373131</v>
      </c>
    </row>
    <row r="67" spans="1:11" ht="14.1" customHeight="1" x14ac:dyDescent="0.2">
      <c r="A67" s="306" t="s">
        <v>300</v>
      </c>
      <c r="B67" s="307" t="s">
        <v>301</v>
      </c>
      <c r="C67" s="308"/>
      <c r="D67" s="113">
        <v>2.6693455797933412</v>
      </c>
      <c r="E67" s="115">
        <v>93</v>
      </c>
      <c r="F67" s="114">
        <v>77</v>
      </c>
      <c r="G67" s="114">
        <v>120</v>
      </c>
      <c r="H67" s="114">
        <v>59</v>
      </c>
      <c r="I67" s="140">
        <v>47</v>
      </c>
      <c r="J67" s="115">
        <v>46</v>
      </c>
      <c r="K67" s="116">
        <v>97.872340425531917</v>
      </c>
    </row>
    <row r="68" spans="1:11" ht="14.1" customHeight="1" x14ac:dyDescent="0.2">
      <c r="A68" s="306" t="s">
        <v>302</v>
      </c>
      <c r="B68" s="307" t="s">
        <v>303</v>
      </c>
      <c r="C68" s="308"/>
      <c r="D68" s="113">
        <v>0.51664753157290466</v>
      </c>
      <c r="E68" s="115">
        <v>18</v>
      </c>
      <c r="F68" s="114">
        <v>27</v>
      </c>
      <c r="G68" s="114">
        <v>31</v>
      </c>
      <c r="H68" s="114">
        <v>16</v>
      </c>
      <c r="I68" s="140">
        <v>14</v>
      </c>
      <c r="J68" s="115">
        <v>4</v>
      </c>
      <c r="K68" s="116">
        <v>28.571428571428573</v>
      </c>
    </row>
    <row r="69" spans="1:11" ht="14.1" customHeight="1" x14ac:dyDescent="0.2">
      <c r="A69" s="306">
        <v>83</v>
      </c>
      <c r="B69" s="307" t="s">
        <v>304</v>
      </c>
      <c r="C69" s="308"/>
      <c r="D69" s="113">
        <v>4.649827784156142</v>
      </c>
      <c r="E69" s="115">
        <v>162</v>
      </c>
      <c r="F69" s="114">
        <v>163</v>
      </c>
      <c r="G69" s="114">
        <v>286</v>
      </c>
      <c r="H69" s="114">
        <v>102</v>
      </c>
      <c r="I69" s="140">
        <v>318</v>
      </c>
      <c r="J69" s="115">
        <v>-156</v>
      </c>
      <c r="K69" s="116">
        <v>-49.056603773584904</v>
      </c>
    </row>
    <row r="70" spans="1:11" ht="14.1" customHeight="1" x14ac:dyDescent="0.2">
      <c r="A70" s="306" t="s">
        <v>305</v>
      </c>
      <c r="B70" s="307" t="s">
        <v>306</v>
      </c>
      <c r="C70" s="308"/>
      <c r="D70" s="113">
        <v>3.5591274397244548</v>
      </c>
      <c r="E70" s="115">
        <v>124</v>
      </c>
      <c r="F70" s="114">
        <v>133</v>
      </c>
      <c r="G70" s="114">
        <v>243</v>
      </c>
      <c r="H70" s="114">
        <v>82</v>
      </c>
      <c r="I70" s="140">
        <v>279</v>
      </c>
      <c r="J70" s="115">
        <v>-155</v>
      </c>
      <c r="K70" s="116">
        <v>-55.555555555555557</v>
      </c>
    </row>
    <row r="71" spans="1:11" ht="14.1" customHeight="1" x14ac:dyDescent="0.2">
      <c r="A71" s="306"/>
      <c r="B71" s="307" t="s">
        <v>307</v>
      </c>
      <c r="C71" s="308"/>
      <c r="D71" s="113">
        <v>1.8369690011481057</v>
      </c>
      <c r="E71" s="115">
        <v>64</v>
      </c>
      <c r="F71" s="114">
        <v>59</v>
      </c>
      <c r="G71" s="114">
        <v>150</v>
      </c>
      <c r="H71" s="114">
        <v>40</v>
      </c>
      <c r="I71" s="140">
        <v>224</v>
      </c>
      <c r="J71" s="115">
        <v>-160</v>
      </c>
      <c r="K71" s="116">
        <v>-71.428571428571431</v>
      </c>
    </row>
    <row r="72" spans="1:11" ht="14.1" customHeight="1" x14ac:dyDescent="0.2">
      <c r="A72" s="306">
        <v>84</v>
      </c>
      <c r="B72" s="307" t="s">
        <v>308</v>
      </c>
      <c r="C72" s="308"/>
      <c r="D72" s="113">
        <v>1.0619977037887485</v>
      </c>
      <c r="E72" s="115">
        <v>37</v>
      </c>
      <c r="F72" s="114">
        <v>27</v>
      </c>
      <c r="G72" s="114">
        <v>52</v>
      </c>
      <c r="H72" s="114">
        <v>24</v>
      </c>
      <c r="I72" s="140">
        <v>29</v>
      </c>
      <c r="J72" s="115">
        <v>8</v>
      </c>
      <c r="K72" s="116">
        <v>27.586206896551722</v>
      </c>
    </row>
    <row r="73" spans="1:11" ht="14.1" customHeight="1" x14ac:dyDescent="0.2">
      <c r="A73" s="306" t="s">
        <v>309</v>
      </c>
      <c r="B73" s="307" t="s">
        <v>310</v>
      </c>
      <c r="C73" s="308"/>
      <c r="D73" s="113">
        <v>0.34443168771526983</v>
      </c>
      <c r="E73" s="115">
        <v>12</v>
      </c>
      <c r="F73" s="114">
        <v>4</v>
      </c>
      <c r="G73" s="114">
        <v>24</v>
      </c>
      <c r="H73" s="114">
        <v>5</v>
      </c>
      <c r="I73" s="140">
        <v>8</v>
      </c>
      <c r="J73" s="115">
        <v>4</v>
      </c>
      <c r="K73" s="116">
        <v>50</v>
      </c>
    </row>
    <row r="74" spans="1:11" ht="14.1" customHeight="1" x14ac:dyDescent="0.2">
      <c r="A74" s="306" t="s">
        <v>311</v>
      </c>
      <c r="B74" s="307" t="s">
        <v>312</v>
      </c>
      <c r="C74" s="308"/>
      <c r="D74" s="113">
        <v>0.22962112514351321</v>
      </c>
      <c r="E74" s="115">
        <v>8</v>
      </c>
      <c r="F74" s="114">
        <v>13</v>
      </c>
      <c r="G74" s="114">
        <v>7</v>
      </c>
      <c r="H74" s="114">
        <v>12</v>
      </c>
      <c r="I74" s="140">
        <v>6</v>
      </c>
      <c r="J74" s="115">
        <v>2</v>
      </c>
      <c r="K74" s="116">
        <v>33.333333333333336</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v>8.6107921928817457E-2</v>
      </c>
      <c r="E76" s="115">
        <v>3</v>
      </c>
      <c r="F76" s="114" t="s">
        <v>513</v>
      </c>
      <c r="G76" s="114" t="s">
        <v>513</v>
      </c>
      <c r="H76" s="114" t="s">
        <v>513</v>
      </c>
      <c r="I76" s="140" t="s">
        <v>513</v>
      </c>
      <c r="J76" s="115" t="s">
        <v>513</v>
      </c>
      <c r="K76" s="116" t="s">
        <v>513</v>
      </c>
    </row>
    <row r="77" spans="1:11" ht="14.1" customHeight="1" x14ac:dyDescent="0.2">
      <c r="A77" s="306">
        <v>92</v>
      </c>
      <c r="B77" s="307" t="s">
        <v>316</v>
      </c>
      <c r="C77" s="308"/>
      <c r="D77" s="113">
        <v>0.45924225028702642</v>
      </c>
      <c r="E77" s="115">
        <v>16</v>
      </c>
      <c r="F77" s="114">
        <v>8</v>
      </c>
      <c r="G77" s="114">
        <v>25</v>
      </c>
      <c r="H77" s="114">
        <v>19</v>
      </c>
      <c r="I77" s="140">
        <v>22</v>
      </c>
      <c r="J77" s="115">
        <v>-6</v>
      </c>
      <c r="K77" s="116">
        <v>-27.272727272727273</v>
      </c>
    </row>
    <row r="78" spans="1:11" ht="14.1" customHeight="1" x14ac:dyDescent="0.2">
      <c r="A78" s="306">
        <v>93</v>
      </c>
      <c r="B78" s="307" t="s">
        <v>317</v>
      </c>
      <c r="C78" s="308"/>
      <c r="D78" s="113">
        <v>0</v>
      </c>
      <c r="E78" s="115">
        <v>0</v>
      </c>
      <c r="F78" s="114">
        <v>4</v>
      </c>
      <c r="G78" s="114">
        <v>17</v>
      </c>
      <c r="H78" s="114">
        <v>0</v>
      </c>
      <c r="I78" s="140">
        <v>9</v>
      </c>
      <c r="J78" s="115">
        <v>-9</v>
      </c>
      <c r="K78" s="116">
        <v>-100</v>
      </c>
    </row>
    <row r="79" spans="1:11" ht="14.1" customHeight="1" x14ac:dyDescent="0.2">
      <c r="A79" s="306">
        <v>94</v>
      </c>
      <c r="B79" s="307" t="s">
        <v>318</v>
      </c>
      <c r="C79" s="308"/>
      <c r="D79" s="113" t="s">
        <v>513</v>
      </c>
      <c r="E79" s="115" t="s">
        <v>513</v>
      </c>
      <c r="F79" s="114">
        <v>0</v>
      </c>
      <c r="G79" s="114">
        <v>7</v>
      </c>
      <c r="H79" s="114">
        <v>0</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8.6107921928817457E-2</v>
      </c>
      <c r="E81" s="143">
        <v>3</v>
      </c>
      <c r="F81" s="144" t="s">
        <v>513</v>
      </c>
      <c r="G81" s="144">
        <v>25</v>
      </c>
      <c r="H81" s="144" t="s">
        <v>513</v>
      </c>
      <c r="I81" s="145">
        <v>5</v>
      </c>
      <c r="J81" s="143">
        <v>-2</v>
      </c>
      <c r="K81" s="146">
        <v>-40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3718</v>
      </c>
      <c r="E11" s="114">
        <v>2943</v>
      </c>
      <c r="F11" s="114">
        <v>3897</v>
      </c>
      <c r="G11" s="114">
        <v>2685</v>
      </c>
      <c r="H11" s="140">
        <v>3731</v>
      </c>
      <c r="I11" s="115">
        <v>-13</v>
      </c>
      <c r="J11" s="116">
        <v>-0.34843205574912894</v>
      </c>
    </row>
    <row r="12" spans="1:15" s="110" customFormat="1" ht="24.95" customHeight="1" x14ac:dyDescent="0.2">
      <c r="A12" s="193" t="s">
        <v>132</v>
      </c>
      <c r="B12" s="194" t="s">
        <v>133</v>
      </c>
      <c r="C12" s="113">
        <v>0.40344271113501884</v>
      </c>
      <c r="D12" s="115">
        <v>15</v>
      </c>
      <c r="E12" s="114">
        <v>37</v>
      </c>
      <c r="F12" s="114">
        <v>22</v>
      </c>
      <c r="G12" s="114">
        <v>22</v>
      </c>
      <c r="H12" s="140">
        <v>43</v>
      </c>
      <c r="I12" s="115">
        <v>-28</v>
      </c>
      <c r="J12" s="116">
        <v>-65.116279069767444</v>
      </c>
    </row>
    <row r="13" spans="1:15" s="110" customFormat="1" ht="24.95" customHeight="1" x14ac:dyDescent="0.2">
      <c r="A13" s="193" t="s">
        <v>134</v>
      </c>
      <c r="B13" s="199" t="s">
        <v>214</v>
      </c>
      <c r="C13" s="113">
        <v>0.51102743410435714</v>
      </c>
      <c r="D13" s="115">
        <v>19</v>
      </c>
      <c r="E13" s="114">
        <v>16</v>
      </c>
      <c r="F13" s="114">
        <v>21</v>
      </c>
      <c r="G13" s="114">
        <v>24</v>
      </c>
      <c r="H13" s="140">
        <v>30</v>
      </c>
      <c r="I13" s="115">
        <v>-11</v>
      </c>
      <c r="J13" s="116">
        <v>-36.666666666666664</v>
      </c>
    </row>
    <row r="14" spans="1:15" s="287" customFormat="1" ht="24.95" customHeight="1" x14ac:dyDescent="0.2">
      <c r="A14" s="193" t="s">
        <v>215</v>
      </c>
      <c r="B14" s="199" t="s">
        <v>137</v>
      </c>
      <c r="C14" s="113">
        <v>25.524475524475523</v>
      </c>
      <c r="D14" s="115">
        <v>949</v>
      </c>
      <c r="E14" s="114">
        <v>680</v>
      </c>
      <c r="F14" s="114">
        <v>977</v>
      </c>
      <c r="G14" s="114">
        <v>655</v>
      </c>
      <c r="H14" s="140">
        <v>828</v>
      </c>
      <c r="I14" s="115">
        <v>121</v>
      </c>
      <c r="J14" s="116">
        <v>14.613526570048309</v>
      </c>
      <c r="K14" s="110"/>
      <c r="L14" s="110"/>
      <c r="M14" s="110"/>
      <c r="N14" s="110"/>
      <c r="O14" s="110"/>
    </row>
    <row r="15" spans="1:15" s="110" customFormat="1" ht="24.95" customHeight="1" x14ac:dyDescent="0.2">
      <c r="A15" s="193" t="s">
        <v>216</v>
      </c>
      <c r="B15" s="199" t="s">
        <v>217</v>
      </c>
      <c r="C15" s="113">
        <v>3.2544378698224854</v>
      </c>
      <c r="D15" s="115">
        <v>121</v>
      </c>
      <c r="E15" s="114">
        <v>95</v>
      </c>
      <c r="F15" s="114">
        <v>154</v>
      </c>
      <c r="G15" s="114">
        <v>108</v>
      </c>
      <c r="H15" s="140">
        <v>154</v>
      </c>
      <c r="I15" s="115">
        <v>-33</v>
      </c>
      <c r="J15" s="116">
        <v>-21.428571428571427</v>
      </c>
    </row>
    <row r="16" spans="1:15" s="287" customFormat="1" ht="24.95" customHeight="1" x14ac:dyDescent="0.2">
      <c r="A16" s="193" t="s">
        <v>218</v>
      </c>
      <c r="B16" s="199" t="s">
        <v>141</v>
      </c>
      <c r="C16" s="113">
        <v>17.321140398063473</v>
      </c>
      <c r="D16" s="115">
        <v>644</v>
      </c>
      <c r="E16" s="114">
        <v>375</v>
      </c>
      <c r="F16" s="114">
        <v>571</v>
      </c>
      <c r="G16" s="114">
        <v>365</v>
      </c>
      <c r="H16" s="140">
        <v>512</v>
      </c>
      <c r="I16" s="115">
        <v>132</v>
      </c>
      <c r="J16" s="116">
        <v>25.78125</v>
      </c>
      <c r="K16" s="110"/>
      <c r="L16" s="110"/>
      <c r="M16" s="110"/>
      <c r="N16" s="110"/>
      <c r="O16" s="110"/>
    </row>
    <row r="17" spans="1:15" s="110" customFormat="1" ht="24.95" customHeight="1" x14ac:dyDescent="0.2">
      <c r="A17" s="193" t="s">
        <v>142</v>
      </c>
      <c r="B17" s="199" t="s">
        <v>220</v>
      </c>
      <c r="C17" s="113">
        <v>4.9488972565895644</v>
      </c>
      <c r="D17" s="115">
        <v>184</v>
      </c>
      <c r="E17" s="114">
        <v>210</v>
      </c>
      <c r="F17" s="114">
        <v>252</v>
      </c>
      <c r="G17" s="114">
        <v>182</v>
      </c>
      <c r="H17" s="140">
        <v>162</v>
      </c>
      <c r="I17" s="115">
        <v>22</v>
      </c>
      <c r="J17" s="116">
        <v>13.580246913580247</v>
      </c>
    </row>
    <row r="18" spans="1:15" s="287" customFormat="1" ht="24.95" customHeight="1" x14ac:dyDescent="0.2">
      <c r="A18" s="201" t="s">
        <v>144</v>
      </c>
      <c r="B18" s="202" t="s">
        <v>145</v>
      </c>
      <c r="C18" s="113">
        <v>6.7509413663259821</v>
      </c>
      <c r="D18" s="115">
        <v>251</v>
      </c>
      <c r="E18" s="114">
        <v>162</v>
      </c>
      <c r="F18" s="114">
        <v>221</v>
      </c>
      <c r="G18" s="114">
        <v>167</v>
      </c>
      <c r="H18" s="140">
        <v>260</v>
      </c>
      <c r="I18" s="115">
        <v>-9</v>
      </c>
      <c r="J18" s="116">
        <v>-3.4615384615384617</v>
      </c>
      <c r="K18" s="110"/>
      <c r="L18" s="110"/>
      <c r="M18" s="110"/>
      <c r="N18" s="110"/>
      <c r="O18" s="110"/>
    </row>
    <row r="19" spans="1:15" s="110" customFormat="1" ht="24.95" customHeight="1" x14ac:dyDescent="0.2">
      <c r="A19" s="193" t="s">
        <v>146</v>
      </c>
      <c r="B19" s="199" t="s">
        <v>147</v>
      </c>
      <c r="C19" s="113">
        <v>14.577729962345346</v>
      </c>
      <c r="D19" s="115">
        <v>542</v>
      </c>
      <c r="E19" s="114">
        <v>293</v>
      </c>
      <c r="F19" s="114">
        <v>434</v>
      </c>
      <c r="G19" s="114">
        <v>285</v>
      </c>
      <c r="H19" s="140">
        <v>553</v>
      </c>
      <c r="I19" s="115">
        <v>-11</v>
      </c>
      <c r="J19" s="116">
        <v>-1.9891500904159132</v>
      </c>
    </row>
    <row r="20" spans="1:15" s="287" customFormat="1" ht="24.95" customHeight="1" x14ac:dyDescent="0.2">
      <c r="A20" s="193" t="s">
        <v>148</v>
      </c>
      <c r="B20" s="199" t="s">
        <v>149</v>
      </c>
      <c r="C20" s="113">
        <v>6.4550833781603014</v>
      </c>
      <c r="D20" s="115">
        <v>240</v>
      </c>
      <c r="E20" s="114">
        <v>207</v>
      </c>
      <c r="F20" s="114">
        <v>164</v>
      </c>
      <c r="G20" s="114">
        <v>175</v>
      </c>
      <c r="H20" s="140">
        <v>218</v>
      </c>
      <c r="I20" s="115">
        <v>22</v>
      </c>
      <c r="J20" s="116">
        <v>10.091743119266056</v>
      </c>
      <c r="K20" s="110"/>
      <c r="L20" s="110"/>
      <c r="M20" s="110"/>
      <c r="N20" s="110"/>
      <c r="O20" s="110"/>
    </row>
    <row r="21" spans="1:15" s="110" customFormat="1" ht="24.95" customHeight="1" x14ac:dyDescent="0.2">
      <c r="A21" s="201" t="s">
        <v>150</v>
      </c>
      <c r="B21" s="202" t="s">
        <v>151</v>
      </c>
      <c r="C21" s="113">
        <v>11.054330285099516</v>
      </c>
      <c r="D21" s="115">
        <v>411</v>
      </c>
      <c r="E21" s="114">
        <v>349</v>
      </c>
      <c r="F21" s="114">
        <v>502</v>
      </c>
      <c r="G21" s="114">
        <v>329</v>
      </c>
      <c r="H21" s="140">
        <v>409</v>
      </c>
      <c r="I21" s="115">
        <v>2</v>
      </c>
      <c r="J21" s="116">
        <v>0.48899755501222492</v>
      </c>
    </row>
    <row r="22" spans="1:15" s="110" customFormat="1" ht="24.95" customHeight="1" x14ac:dyDescent="0.2">
      <c r="A22" s="201" t="s">
        <v>152</v>
      </c>
      <c r="B22" s="199" t="s">
        <v>153</v>
      </c>
      <c r="C22" s="113">
        <v>0.48413125336202262</v>
      </c>
      <c r="D22" s="115">
        <v>18</v>
      </c>
      <c r="E22" s="114">
        <v>12</v>
      </c>
      <c r="F22" s="114">
        <v>16</v>
      </c>
      <c r="G22" s="114">
        <v>14</v>
      </c>
      <c r="H22" s="140">
        <v>15</v>
      </c>
      <c r="I22" s="115">
        <v>3</v>
      </c>
      <c r="J22" s="116">
        <v>20</v>
      </c>
    </row>
    <row r="23" spans="1:15" s="110" customFormat="1" ht="24.95" customHeight="1" x14ac:dyDescent="0.2">
      <c r="A23" s="193" t="s">
        <v>154</v>
      </c>
      <c r="B23" s="199" t="s">
        <v>155</v>
      </c>
      <c r="C23" s="113">
        <v>0.96826250672404524</v>
      </c>
      <c r="D23" s="115">
        <v>36</v>
      </c>
      <c r="E23" s="114">
        <v>32</v>
      </c>
      <c r="F23" s="114">
        <v>38</v>
      </c>
      <c r="G23" s="114">
        <v>30</v>
      </c>
      <c r="H23" s="140">
        <v>30</v>
      </c>
      <c r="I23" s="115">
        <v>6</v>
      </c>
      <c r="J23" s="116">
        <v>20</v>
      </c>
    </row>
    <row r="24" spans="1:15" s="110" customFormat="1" ht="24.95" customHeight="1" x14ac:dyDescent="0.2">
      <c r="A24" s="193" t="s">
        <v>156</v>
      </c>
      <c r="B24" s="199" t="s">
        <v>221</v>
      </c>
      <c r="C24" s="113">
        <v>2.9585798816568047</v>
      </c>
      <c r="D24" s="115">
        <v>110</v>
      </c>
      <c r="E24" s="114">
        <v>109</v>
      </c>
      <c r="F24" s="114">
        <v>141</v>
      </c>
      <c r="G24" s="114">
        <v>83</v>
      </c>
      <c r="H24" s="140">
        <v>129</v>
      </c>
      <c r="I24" s="115">
        <v>-19</v>
      </c>
      <c r="J24" s="116">
        <v>-14.728682170542635</v>
      </c>
    </row>
    <row r="25" spans="1:15" s="110" customFormat="1" ht="24.95" customHeight="1" x14ac:dyDescent="0.2">
      <c r="A25" s="193" t="s">
        <v>222</v>
      </c>
      <c r="B25" s="204" t="s">
        <v>159</v>
      </c>
      <c r="C25" s="113">
        <v>1.6406670252824098</v>
      </c>
      <c r="D25" s="115">
        <v>61</v>
      </c>
      <c r="E25" s="114">
        <v>74</v>
      </c>
      <c r="F25" s="114">
        <v>99</v>
      </c>
      <c r="G25" s="114">
        <v>64</v>
      </c>
      <c r="H25" s="140">
        <v>53</v>
      </c>
      <c r="I25" s="115">
        <v>8</v>
      </c>
      <c r="J25" s="116">
        <v>15.09433962264151</v>
      </c>
    </row>
    <row r="26" spans="1:15" s="110" customFormat="1" ht="24.95" customHeight="1" x14ac:dyDescent="0.2">
      <c r="A26" s="201">
        <v>782.78300000000002</v>
      </c>
      <c r="B26" s="203" t="s">
        <v>160</v>
      </c>
      <c r="C26" s="113">
        <v>10.274341043571813</v>
      </c>
      <c r="D26" s="115">
        <v>382</v>
      </c>
      <c r="E26" s="114">
        <v>436</v>
      </c>
      <c r="F26" s="114">
        <v>439</v>
      </c>
      <c r="G26" s="114">
        <v>375</v>
      </c>
      <c r="H26" s="140">
        <v>418</v>
      </c>
      <c r="I26" s="115">
        <v>-36</v>
      </c>
      <c r="J26" s="116">
        <v>-8.6124401913875595</v>
      </c>
    </row>
    <row r="27" spans="1:15" s="110" customFormat="1" ht="24.95" customHeight="1" x14ac:dyDescent="0.2">
      <c r="A27" s="193" t="s">
        <v>161</v>
      </c>
      <c r="B27" s="199" t="s">
        <v>162</v>
      </c>
      <c r="C27" s="113">
        <v>3.8192576654115116</v>
      </c>
      <c r="D27" s="115">
        <v>142</v>
      </c>
      <c r="E27" s="114">
        <v>83</v>
      </c>
      <c r="F27" s="114">
        <v>149</v>
      </c>
      <c r="G27" s="114">
        <v>63</v>
      </c>
      <c r="H27" s="140">
        <v>137</v>
      </c>
      <c r="I27" s="115">
        <v>5</v>
      </c>
      <c r="J27" s="116">
        <v>3.6496350364963503</v>
      </c>
    </row>
    <row r="28" spans="1:15" s="110" customFormat="1" ht="24.95" customHeight="1" x14ac:dyDescent="0.2">
      <c r="A28" s="193" t="s">
        <v>163</v>
      </c>
      <c r="B28" s="199" t="s">
        <v>164</v>
      </c>
      <c r="C28" s="113">
        <v>1.8020441097364175</v>
      </c>
      <c r="D28" s="115">
        <v>67</v>
      </c>
      <c r="E28" s="114">
        <v>31</v>
      </c>
      <c r="F28" s="114">
        <v>135</v>
      </c>
      <c r="G28" s="114">
        <v>35</v>
      </c>
      <c r="H28" s="140">
        <v>122</v>
      </c>
      <c r="I28" s="115">
        <v>-55</v>
      </c>
      <c r="J28" s="116">
        <v>-45.081967213114751</v>
      </c>
    </row>
    <row r="29" spans="1:15" s="110" customFormat="1" ht="24.95" customHeight="1" x14ac:dyDescent="0.2">
      <c r="A29" s="193">
        <v>86</v>
      </c>
      <c r="B29" s="199" t="s">
        <v>165</v>
      </c>
      <c r="C29" s="113">
        <v>4.895104895104895</v>
      </c>
      <c r="D29" s="115">
        <v>182</v>
      </c>
      <c r="E29" s="114">
        <v>176</v>
      </c>
      <c r="F29" s="114">
        <v>200</v>
      </c>
      <c r="G29" s="114">
        <v>152</v>
      </c>
      <c r="H29" s="140">
        <v>159</v>
      </c>
      <c r="I29" s="115">
        <v>23</v>
      </c>
      <c r="J29" s="116">
        <v>14.465408805031446</v>
      </c>
    </row>
    <row r="30" spans="1:15" s="110" customFormat="1" ht="24.95" customHeight="1" x14ac:dyDescent="0.2">
      <c r="A30" s="193">
        <v>87.88</v>
      </c>
      <c r="B30" s="204" t="s">
        <v>166</v>
      </c>
      <c r="C30" s="113">
        <v>5.6213017751479288</v>
      </c>
      <c r="D30" s="115">
        <v>209</v>
      </c>
      <c r="E30" s="114">
        <v>176</v>
      </c>
      <c r="F30" s="114">
        <v>250</v>
      </c>
      <c r="G30" s="114">
        <v>140</v>
      </c>
      <c r="H30" s="140">
        <v>195</v>
      </c>
      <c r="I30" s="115">
        <v>14</v>
      </c>
      <c r="J30" s="116">
        <v>7.1794871794871797</v>
      </c>
    </row>
    <row r="31" spans="1:15" s="110" customFormat="1" ht="24.95" customHeight="1" x14ac:dyDescent="0.2">
      <c r="A31" s="193" t="s">
        <v>167</v>
      </c>
      <c r="B31" s="199" t="s">
        <v>168</v>
      </c>
      <c r="C31" s="113">
        <v>2.2592791823561056</v>
      </c>
      <c r="D31" s="115">
        <v>84</v>
      </c>
      <c r="E31" s="114">
        <v>70</v>
      </c>
      <c r="F31" s="114">
        <v>89</v>
      </c>
      <c r="G31" s="114">
        <v>72</v>
      </c>
      <c r="H31" s="140">
        <v>131</v>
      </c>
      <c r="I31" s="115">
        <v>-47</v>
      </c>
      <c r="J31" s="116">
        <v>-35.877862595419849</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0.40344271113501884</v>
      </c>
      <c r="D34" s="115">
        <v>15</v>
      </c>
      <c r="E34" s="114">
        <v>37</v>
      </c>
      <c r="F34" s="114">
        <v>22</v>
      </c>
      <c r="G34" s="114">
        <v>22</v>
      </c>
      <c r="H34" s="140">
        <v>43</v>
      </c>
      <c r="I34" s="115">
        <v>-28</v>
      </c>
      <c r="J34" s="116">
        <v>-65.116279069767444</v>
      </c>
    </row>
    <row r="35" spans="1:10" s="110" customFormat="1" ht="24.95" customHeight="1" x14ac:dyDescent="0.2">
      <c r="A35" s="292" t="s">
        <v>171</v>
      </c>
      <c r="B35" s="293" t="s">
        <v>172</v>
      </c>
      <c r="C35" s="113">
        <v>32.786444324905865</v>
      </c>
      <c r="D35" s="115">
        <v>1219</v>
      </c>
      <c r="E35" s="114">
        <v>858</v>
      </c>
      <c r="F35" s="114">
        <v>1219</v>
      </c>
      <c r="G35" s="114">
        <v>846</v>
      </c>
      <c r="H35" s="140">
        <v>1118</v>
      </c>
      <c r="I35" s="115">
        <v>101</v>
      </c>
      <c r="J35" s="116">
        <v>9.0339892665474064</v>
      </c>
    </row>
    <row r="36" spans="1:10" s="110" customFormat="1" ht="24.95" customHeight="1" x14ac:dyDescent="0.2">
      <c r="A36" s="294" t="s">
        <v>173</v>
      </c>
      <c r="B36" s="295" t="s">
        <v>174</v>
      </c>
      <c r="C36" s="125">
        <v>66.810112963959114</v>
      </c>
      <c r="D36" s="143">
        <v>2484</v>
      </c>
      <c r="E36" s="144">
        <v>2048</v>
      </c>
      <c r="F36" s="144">
        <v>2656</v>
      </c>
      <c r="G36" s="144">
        <v>1817</v>
      </c>
      <c r="H36" s="145">
        <v>2569</v>
      </c>
      <c r="I36" s="143">
        <v>-85</v>
      </c>
      <c r="J36" s="146">
        <v>-3.3086804203970415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3718</v>
      </c>
      <c r="F11" s="264">
        <v>2943</v>
      </c>
      <c r="G11" s="264">
        <v>3897</v>
      </c>
      <c r="H11" s="264">
        <v>2685</v>
      </c>
      <c r="I11" s="265">
        <v>3731</v>
      </c>
      <c r="J11" s="263">
        <v>-13</v>
      </c>
      <c r="K11" s="266">
        <v>-0.34843205574912894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28.940290478752019</v>
      </c>
      <c r="E13" s="115">
        <v>1076</v>
      </c>
      <c r="F13" s="114">
        <v>1020</v>
      </c>
      <c r="G13" s="114">
        <v>1266</v>
      </c>
      <c r="H13" s="114">
        <v>923</v>
      </c>
      <c r="I13" s="140">
        <v>1046</v>
      </c>
      <c r="J13" s="115">
        <v>30</v>
      </c>
      <c r="K13" s="116">
        <v>2.8680688336520075</v>
      </c>
    </row>
    <row r="14" spans="1:17" ht="15.95" customHeight="1" x14ac:dyDescent="0.2">
      <c r="A14" s="306" t="s">
        <v>230</v>
      </c>
      <c r="B14" s="307"/>
      <c r="C14" s="308"/>
      <c r="D14" s="113">
        <v>57.853684776761703</v>
      </c>
      <c r="E14" s="115">
        <v>2151</v>
      </c>
      <c r="F14" s="114">
        <v>1508</v>
      </c>
      <c r="G14" s="114">
        <v>2158</v>
      </c>
      <c r="H14" s="114">
        <v>1436</v>
      </c>
      <c r="I14" s="140">
        <v>2168</v>
      </c>
      <c r="J14" s="115">
        <v>-17</v>
      </c>
      <c r="K14" s="116">
        <v>-0.78413284132841332</v>
      </c>
    </row>
    <row r="15" spans="1:17" ht="15.95" customHeight="1" x14ac:dyDescent="0.2">
      <c r="A15" s="306" t="s">
        <v>231</v>
      </c>
      <c r="B15" s="307"/>
      <c r="C15" s="308"/>
      <c r="D15" s="113">
        <v>7.20817643894567</v>
      </c>
      <c r="E15" s="115">
        <v>268</v>
      </c>
      <c r="F15" s="114">
        <v>241</v>
      </c>
      <c r="G15" s="114">
        <v>215</v>
      </c>
      <c r="H15" s="114">
        <v>186</v>
      </c>
      <c r="I15" s="140">
        <v>287</v>
      </c>
      <c r="J15" s="115">
        <v>-19</v>
      </c>
      <c r="K15" s="116">
        <v>-6.6202090592334493</v>
      </c>
    </row>
    <row r="16" spans="1:17" ht="15.95" customHeight="1" x14ac:dyDescent="0.2">
      <c r="A16" s="306" t="s">
        <v>232</v>
      </c>
      <c r="B16" s="307"/>
      <c r="C16" s="308"/>
      <c r="D16" s="113">
        <v>5.8095750403442707</v>
      </c>
      <c r="E16" s="115">
        <v>216</v>
      </c>
      <c r="F16" s="114">
        <v>172</v>
      </c>
      <c r="G16" s="114">
        <v>242</v>
      </c>
      <c r="H16" s="114">
        <v>135</v>
      </c>
      <c r="I16" s="140">
        <v>228</v>
      </c>
      <c r="J16" s="115">
        <v>-12</v>
      </c>
      <c r="K16" s="116">
        <v>-5.2631578947368425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1.9096288327057558</v>
      </c>
      <c r="E18" s="115">
        <v>71</v>
      </c>
      <c r="F18" s="114">
        <v>47</v>
      </c>
      <c r="G18" s="114">
        <v>40</v>
      </c>
      <c r="H18" s="114">
        <v>23</v>
      </c>
      <c r="I18" s="140">
        <v>76</v>
      </c>
      <c r="J18" s="115">
        <v>-5</v>
      </c>
      <c r="K18" s="116">
        <v>-6.5789473684210522</v>
      </c>
    </row>
    <row r="19" spans="1:11" ht="14.1" customHeight="1" x14ac:dyDescent="0.2">
      <c r="A19" s="306" t="s">
        <v>235</v>
      </c>
      <c r="B19" s="307" t="s">
        <v>236</v>
      </c>
      <c r="C19" s="308"/>
      <c r="D19" s="113">
        <v>8.0688542227003765E-2</v>
      </c>
      <c r="E19" s="115">
        <v>3</v>
      </c>
      <c r="F19" s="114">
        <v>13</v>
      </c>
      <c r="G19" s="114">
        <v>15</v>
      </c>
      <c r="H19" s="114">
        <v>7</v>
      </c>
      <c r="I19" s="140">
        <v>12</v>
      </c>
      <c r="J19" s="115">
        <v>-9</v>
      </c>
      <c r="K19" s="116">
        <v>-75</v>
      </c>
    </row>
    <row r="20" spans="1:11" ht="14.1" customHeight="1" x14ac:dyDescent="0.2">
      <c r="A20" s="306">
        <v>12</v>
      </c>
      <c r="B20" s="307" t="s">
        <v>237</v>
      </c>
      <c r="C20" s="308"/>
      <c r="D20" s="113">
        <v>0.51102743410435714</v>
      </c>
      <c r="E20" s="115">
        <v>19</v>
      </c>
      <c r="F20" s="114">
        <v>22</v>
      </c>
      <c r="G20" s="114">
        <v>23</v>
      </c>
      <c r="H20" s="114">
        <v>14</v>
      </c>
      <c r="I20" s="140">
        <v>19</v>
      </c>
      <c r="J20" s="115">
        <v>0</v>
      </c>
      <c r="K20" s="116">
        <v>0</v>
      </c>
    </row>
    <row r="21" spans="1:11" ht="14.1" customHeight="1" x14ac:dyDescent="0.2">
      <c r="A21" s="306">
        <v>21</v>
      </c>
      <c r="B21" s="307" t="s">
        <v>238</v>
      </c>
      <c r="C21" s="308"/>
      <c r="D21" s="113">
        <v>0.10758472296933835</v>
      </c>
      <c r="E21" s="115">
        <v>4</v>
      </c>
      <c r="F21" s="114" t="s">
        <v>513</v>
      </c>
      <c r="G21" s="114">
        <v>6</v>
      </c>
      <c r="H21" s="114">
        <v>3</v>
      </c>
      <c r="I21" s="140">
        <v>9</v>
      </c>
      <c r="J21" s="115">
        <v>-5</v>
      </c>
      <c r="K21" s="116">
        <v>-55.555555555555557</v>
      </c>
    </row>
    <row r="22" spans="1:11" ht="14.1" customHeight="1" x14ac:dyDescent="0.2">
      <c r="A22" s="306">
        <v>22</v>
      </c>
      <c r="B22" s="307" t="s">
        <v>239</v>
      </c>
      <c r="C22" s="308"/>
      <c r="D22" s="113">
        <v>3.5502958579881656</v>
      </c>
      <c r="E22" s="115">
        <v>132</v>
      </c>
      <c r="F22" s="114">
        <v>122</v>
      </c>
      <c r="G22" s="114">
        <v>177</v>
      </c>
      <c r="H22" s="114">
        <v>120</v>
      </c>
      <c r="I22" s="140">
        <v>144</v>
      </c>
      <c r="J22" s="115">
        <v>-12</v>
      </c>
      <c r="K22" s="116">
        <v>-8.3333333333333339</v>
      </c>
    </row>
    <row r="23" spans="1:11" ht="14.1" customHeight="1" x14ac:dyDescent="0.2">
      <c r="A23" s="306">
        <v>23</v>
      </c>
      <c r="B23" s="307" t="s">
        <v>240</v>
      </c>
      <c r="C23" s="308"/>
      <c r="D23" s="113">
        <v>0.37654653039268426</v>
      </c>
      <c r="E23" s="115">
        <v>14</v>
      </c>
      <c r="F23" s="114">
        <v>44</v>
      </c>
      <c r="G23" s="114">
        <v>51</v>
      </c>
      <c r="H23" s="114">
        <v>27</v>
      </c>
      <c r="I23" s="140">
        <v>20</v>
      </c>
      <c r="J23" s="115">
        <v>-6</v>
      </c>
      <c r="K23" s="116">
        <v>-30</v>
      </c>
    </row>
    <row r="24" spans="1:11" ht="14.1" customHeight="1" x14ac:dyDescent="0.2">
      <c r="A24" s="306">
        <v>24</v>
      </c>
      <c r="B24" s="307" t="s">
        <v>241</v>
      </c>
      <c r="C24" s="308"/>
      <c r="D24" s="113">
        <v>6.8854222700376546</v>
      </c>
      <c r="E24" s="115">
        <v>256</v>
      </c>
      <c r="F24" s="114">
        <v>204</v>
      </c>
      <c r="G24" s="114">
        <v>227</v>
      </c>
      <c r="H24" s="114">
        <v>220</v>
      </c>
      <c r="I24" s="140">
        <v>231</v>
      </c>
      <c r="J24" s="115">
        <v>25</v>
      </c>
      <c r="K24" s="116">
        <v>10.822510822510823</v>
      </c>
    </row>
    <row r="25" spans="1:11" ht="14.1" customHeight="1" x14ac:dyDescent="0.2">
      <c r="A25" s="306">
        <v>25</v>
      </c>
      <c r="B25" s="307" t="s">
        <v>242</v>
      </c>
      <c r="C25" s="308"/>
      <c r="D25" s="113">
        <v>9.9246906939214625</v>
      </c>
      <c r="E25" s="115">
        <v>369</v>
      </c>
      <c r="F25" s="114">
        <v>250</v>
      </c>
      <c r="G25" s="114">
        <v>320</v>
      </c>
      <c r="H25" s="114">
        <v>203</v>
      </c>
      <c r="I25" s="140">
        <v>294</v>
      </c>
      <c r="J25" s="115">
        <v>75</v>
      </c>
      <c r="K25" s="116">
        <v>25.510204081632654</v>
      </c>
    </row>
    <row r="26" spans="1:11" ht="14.1" customHeight="1" x14ac:dyDescent="0.2">
      <c r="A26" s="306">
        <v>26</v>
      </c>
      <c r="B26" s="307" t="s">
        <v>243</v>
      </c>
      <c r="C26" s="308"/>
      <c r="D26" s="113">
        <v>5.0026896180742337</v>
      </c>
      <c r="E26" s="115">
        <v>186</v>
      </c>
      <c r="F26" s="114">
        <v>88</v>
      </c>
      <c r="G26" s="114">
        <v>138</v>
      </c>
      <c r="H26" s="114">
        <v>58</v>
      </c>
      <c r="I26" s="140">
        <v>139</v>
      </c>
      <c r="J26" s="115">
        <v>47</v>
      </c>
      <c r="K26" s="116">
        <v>33.812949640287769</v>
      </c>
    </row>
    <row r="27" spans="1:11" ht="14.1" customHeight="1" x14ac:dyDescent="0.2">
      <c r="A27" s="306">
        <v>27</v>
      </c>
      <c r="B27" s="307" t="s">
        <v>244</v>
      </c>
      <c r="C27" s="308"/>
      <c r="D27" s="113">
        <v>2.3668639053254439</v>
      </c>
      <c r="E27" s="115">
        <v>88</v>
      </c>
      <c r="F27" s="114">
        <v>62</v>
      </c>
      <c r="G27" s="114">
        <v>69</v>
      </c>
      <c r="H27" s="114">
        <v>51</v>
      </c>
      <c r="I27" s="140">
        <v>66</v>
      </c>
      <c r="J27" s="115">
        <v>22</v>
      </c>
      <c r="K27" s="116">
        <v>33.333333333333336</v>
      </c>
    </row>
    <row r="28" spans="1:11" ht="14.1" customHeight="1" x14ac:dyDescent="0.2">
      <c r="A28" s="306">
        <v>28</v>
      </c>
      <c r="B28" s="307" t="s">
        <v>245</v>
      </c>
      <c r="C28" s="308"/>
      <c r="D28" s="113">
        <v>0.53792361484669182</v>
      </c>
      <c r="E28" s="115">
        <v>20</v>
      </c>
      <c r="F28" s="114">
        <v>10</v>
      </c>
      <c r="G28" s="114">
        <v>21</v>
      </c>
      <c r="H28" s="114">
        <v>11</v>
      </c>
      <c r="I28" s="140">
        <v>12</v>
      </c>
      <c r="J28" s="115">
        <v>8</v>
      </c>
      <c r="K28" s="116">
        <v>66.666666666666671</v>
      </c>
    </row>
    <row r="29" spans="1:11" ht="14.1" customHeight="1" x14ac:dyDescent="0.2">
      <c r="A29" s="306">
        <v>29</v>
      </c>
      <c r="B29" s="307" t="s">
        <v>246</v>
      </c>
      <c r="C29" s="308"/>
      <c r="D29" s="113">
        <v>5.8633674018289401</v>
      </c>
      <c r="E29" s="115">
        <v>218</v>
      </c>
      <c r="F29" s="114">
        <v>157</v>
      </c>
      <c r="G29" s="114">
        <v>247</v>
      </c>
      <c r="H29" s="114">
        <v>197</v>
      </c>
      <c r="I29" s="140">
        <v>199</v>
      </c>
      <c r="J29" s="115">
        <v>19</v>
      </c>
      <c r="K29" s="116">
        <v>9.5477386934673358</v>
      </c>
    </row>
    <row r="30" spans="1:11" ht="14.1" customHeight="1" x14ac:dyDescent="0.2">
      <c r="A30" s="306" t="s">
        <v>247</v>
      </c>
      <c r="B30" s="307" t="s">
        <v>248</v>
      </c>
      <c r="C30" s="308"/>
      <c r="D30" s="113">
        <v>1.6406670252824098</v>
      </c>
      <c r="E30" s="115">
        <v>61</v>
      </c>
      <c r="F30" s="114" t="s">
        <v>513</v>
      </c>
      <c r="G30" s="114">
        <v>82</v>
      </c>
      <c r="H30" s="114" t="s">
        <v>513</v>
      </c>
      <c r="I30" s="140">
        <v>73</v>
      </c>
      <c r="J30" s="115">
        <v>-12</v>
      </c>
      <c r="K30" s="116">
        <v>-16.438356164383563</v>
      </c>
    </row>
    <row r="31" spans="1:11" ht="14.1" customHeight="1" x14ac:dyDescent="0.2">
      <c r="A31" s="306" t="s">
        <v>249</v>
      </c>
      <c r="B31" s="307" t="s">
        <v>250</v>
      </c>
      <c r="C31" s="308"/>
      <c r="D31" s="113">
        <v>4.1420118343195265</v>
      </c>
      <c r="E31" s="115">
        <v>154</v>
      </c>
      <c r="F31" s="114">
        <v>99</v>
      </c>
      <c r="G31" s="114">
        <v>162</v>
      </c>
      <c r="H31" s="114">
        <v>122</v>
      </c>
      <c r="I31" s="140">
        <v>126</v>
      </c>
      <c r="J31" s="115">
        <v>28</v>
      </c>
      <c r="K31" s="116">
        <v>22.222222222222221</v>
      </c>
    </row>
    <row r="32" spans="1:11" ht="14.1" customHeight="1" x14ac:dyDescent="0.2">
      <c r="A32" s="306">
        <v>31</v>
      </c>
      <c r="B32" s="307" t="s">
        <v>251</v>
      </c>
      <c r="C32" s="308"/>
      <c r="D32" s="113">
        <v>0.37654653039268426</v>
      </c>
      <c r="E32" s="115">
        <v>14</v>
      </c>
      <c r="F32" s="114">
        <v>17</v>
      </c>
      <c r="G32" s="114">
        <v>28</v>
      </c>
      <c r="H32" s="114">
        <v>13</v>
      </c>
      <c r="I32" s="140">
        <v>27</v>
      </c>
      <c r="J32" s="115">
        <v>-13</v>
      </c>
      <c r="K32" s="116">
        <v>-48.148148148148145</v>
      </c>
    </row>
    <row r="33" spans="1:11" ht="14.1" customHeight="1" x14ac:dyDescent="0.2">
      <c r="A33" s="306">
        <v>32</v>
      </c>
      <c r="B33" s="307" t="s">
        <v>252</v>
      </c>
      <c r="C33" s="308"/>
      <c r="D33" s="113">
        <v>2.3668639053254439</v>
      </c>
      <c r="E33" s="115">
        <v>88</v>
      </c>
      <c r="F33" s="114">
        <v>81</v>
      </c>
      <c r="G33" s="114">
        <v>78</v>
      </c>
      <c r="H33" s="114">
        <v>80</v>
      </c>
      <c r="I33" s="140">
        <v>79</v>
      </c>
      <c r="J33" s="115">
        <v>9</v>
      </c>
      <c r="K33" s="116">
        <v>11.39240506329114</v>
      </c>
    </row>
    <row r="34" spans="1:11" ht="14.1" customHeight="1" x14ac:dyDescent="0.2">
      <c r="A34" s="306">
        <v>33</v>
      </c>
      <c r="B34" s="307" t="s">
        <v>253</v>
      </c>
      <c r="C34" s="308"/>
      <c r="D34" s="113">
        <v>1.828940290478752</v>
      </c>
      <c r="E34" s="115">
        <v>68</v>
      </c>
      <c r="F34" s="114">
        <v>49</v>
      </c>
      <c r="G34" s="114">
        <v>88</v>
      </c>
      <c r="H34" s="114">
        <v>39</v>
      </c>
      <c r="I34" s="140">
        <v>70</v>
      </c>
      <c r="J34" s="115">
        <v>-2</v>
      </c>
      <c r="K34" s="116">
        <v>-2.8571428571428572</v>
      </c>
    </row>
    <row r="35" spans="1:11" ht="14.1" customHeight="1" x14ac:dyDescent="0.2">
      <c r="A35" s="306">
        <v>34</v>
      </c>
      <c r="B35" s="307" t="s">
        <v>254</v>
      </c>
      <c r="C35" s="308"/>
      <c r="D35" s="113">
        <v>1.7213555675094137</v>
      </c>
      <c r="E35" s="115">
        <v>64</v>
      </c>
      <c r="F35" s="114">
        <v>43</v>
      </c>
      <c r="G35" s="114">
        <v>57</v>
      </c>
      <c r="H35" s="114">
        <v>45</v>
      </c>
      <c r="I35" s="140">
        <v>94</v>
      </c>
      <c r="J35" s="115">
        <v>-30</v>
      </c>
      <c r="K35" s="116">
        <v>-31.914893617021278</v>
      </c>
    </row>
    <row r="36" spans="1:11" ht="14.1" customHeight="1" x14ac:dyDescent="0.2">
      <c r="A36" s="306">
        <v>41</v>
      </c>
      <c r="B36" s="307" t="s">
        <v>255</v>
      </c>
      <c r="C36" s="308"/>
      <c r="D36" s="113">
        <v>0.45723507261968799</v>
      </c>
      <c r="E36" s="115">
        <v>17</v>
      </c>
      <c r="F36" s="114">
        <v>21</v>
      </c>
      <c r="G36" s="114">
        <v>21</v>
      </c>
      <c r="H36" s="114">
        <v>12</v>
      </c>
      <c r="I36" s="140">
        <v>14</v>
      </c>
      <c r="J36" s="115">
        <v>3</v>
      </c>
      <c r="K36" s="116">
        <v>21.428571428571427</v>
      </c>
    </row>
    <row r="37" spans="1:11" ht="14.1" customHeight="1" x14ac:dyDescent="0.2">
      <c r="A37" s="306">
        <v>42</v>
      </c>
      <c r="B37" s="307" t="s">
        <v>256</v>
      </c>
      <c r="C37" s="308"/>
      <c r="D37" s="113" t="s">
        <v>513</v>
      </c>
      <c r="E37" s="115" t="s">
        <v>513</v>
      </c>
      <c r="F37" s="114" t="s">
        <v>513</v>
      </c>
      <c r="G37" s="114" t="s">
        <v>513</v>
      </c>
      <c r="H37" s="114">
        <v>3</v>
      </c>
      <c r="I37" s="140">
        <v>3</v>
      </c>
      <c r="J37" s="115" t="s">
        <v>513</v>
      </c>
      <c r="K37" s="116" t="s">
        <v>513</v>
      </c>
    </row>
    <row r="38" spans="1:11" ht="14.1" customHeight="1" x14ac:dyDescent="0.2">
      <c r="A38" s="306">
        <v>43</v>
      </c>
      <c r="B38" s="307" t="s">
        <v>257</v>
      </c>
      <c r="C38" s="308"/>
      <c r="D38" s="113">
        <v>1.1027434104357181</v>
      </c>
      <c r="E38" s="115">
        <v>41</v>
      </c>
      <c r="F38" s="114">
        <v>22</v>
      </c>
      <c r="G38" s="114">
        <v>28</v>
      </c>
      <c r="H38" s="114">
        <v>16</v>
      </c>
      <c r="I38" s="140">
        <v>19</v>
      </c>
      <c r="J38" s="115">
        <v>22</v>
      </c>
      <c r="K38" s="116">
        <v>115.78947368421052</v>
      </c>
    </row>
    <row r="39" spans="1:11" ht="14.1" customHeight="1" x14ac:dyDescent="0.2">
      <c r="A39" s="306">
        <v>51</v>
      </c>
      <c r="B39" s="307" t="s">
        <v>258</v>
      </c>
      <c r="C39" s="308"/>
      <c r="D39" s="113">
        <v>8.2033351264120498</v>
      </c>
      <c r="E39" s="115">
        <v>305</v>
      </c>
      <c r="F39" s="114">
        <v>285</v>
      </c>
      <c r="G39" s="114">
        <v>283</v>
      </c>
      <c r="H39" s="114">
        <v>248</v>
      </c>
      <c r="I39" s="140">
        <v>326</v>
      </c>
      <c r="J39" s="115">
        <v>-21</v>
      </c>
      <c r="K39" s="116">
        <v>-6.4417177914110431</v>
      </c>
    </row>
    <row r="40" spans="1:11" ht="14.1" customHeight="1" x14ac:dyDescent="0.2">
      <c r="A40" s="306" t="s">
        <v>259</v>
      </c>
      <c r="B40" s="307" t="s">
        <v>260</v>
      </c>
      <c r="C40" s="308"/>
      <c r="D40" s="113">
        <v>7.7729962345346957</v>
      </c>
      <c r="E40" s="115">
        <v>289</v>
      </c>
      <c r="F40" s="114">
        <v>261</v>
      </c>
      <c r="G40" s="114">
        <v>271</v>
      </c>
      <c r="H40" s="114">
        <v>233</v>
      </c>
      <c r="I40" s="140">
        <v>308</v>
      </c>
      <c r="J40" s="115">
        <v>-19</v>
      </c>
      <c r="K40" s="116">
        <v>-6.1688311688311686</v>
      </c>
    </row>
    <row r="41" spans="1:11" ht="14.1" customHeight="1" x14ac:dyDescent="0.2">
      <c r="A41" s="306"/>
      <c r="B41" s="307" t="s">
        <v>261</v>
      </c>
      <c r="C41" s="308"/>
      <c r="D41" s="113">
        <v>5.4868208714362563</v>
      </c>
      <c r="E41" s="115">
        <v>204</v>
      </c>
      <c r="F41" s="114">
        <v>196</v>
      </c>
      <c r="G41" s="114">
        <v>227</v>
      </c>
      <c r="H41" s="114">
        <v>193</v>
      </c>
      <c r="I41" s="140">
        <v>239</v>
      </c>
      <c r="J41" s="115">
        <v>-35</v>
      </c>
      <c r="K41" s="116">
        <v>-14.644351464435147</v>
      </c>
    </row>
    <row r="42" spans="1:11" ht="14.1" customHeight="1" x14ac:dyDescent="0.2">
      <c r="A42" s="306">
        <v>52</v>
      </c>
      <c r="B42" s="307" t="s">
        <v>262</v>
      </c>
      <c r="C42" s="308"/>
      <c r="D42" s="113">
        <v>3.5771920387305003</v>
      </c>
      <c r="E42" s="115">
        <v>133</v>
      </c>
      <c r="F42" s="114">
        <v>115</v>
      </c>
      <c r="G42" s="114">
        <v>112</v>
      </c>
      <c r="H42" s="114">
        <v>140</v>
      </c>
      <c r="I42" s="140">
        <v>157</v>
      </c>
      <c r="J42" s="115">
        <v>-24</v>
      </c>
      <c r="K42" s="116">
        <v>-15.286624203821656</v>
      </c>
    </row>
    <row r="43" spans="1:11" ht="14.1" customHeight="1" x14ac:dyDescent="0.2">
      <c r="A43" s="306" t="s">
        <v>263</v>
      </c>
      <c r="B43" s="307" t="s">
        <v>264</v>
      </c>
      <c r="C43" s="308"/>
      <c r="D43" s="113">
        <v>3.0123722431414741</v>
      </c>
      <c r="E43" s="115">
        <v>112</v>
      </c>
      <c r="F43" s="114">
        <v>88</v>
      </c>
      <c r="G43" s="114">
        <v>87</v>
      </c>
      <c r="H43" s="114">
        <v>113</v>
      </c>
      <c r="I43" s="140">
        <v>127</v>
      </c>
      <c r="J43" s="115">
        <v>-15</v>
      </c>
      <c r="K43" s="116">
        <v>-11.811023622047244</v>
      </c>
    </row>
    <row r="44" spans="1:11" ht="14.1" customHeight="1" x14ac:dyDescent="0.2">
      <c r="A44" s="306">
        <v>53</v>
      </c>
      <c r="B44" s="307" t="s">
        <v>265</v>
      </c>
      <c r="C44" s="308"/>
      <c r="D44" s="113">
        <v>0.48413125336202262</v>
      </c>
      <c r="E44" s="115">
        <v>18</v>
      </c>
      <c r="F44" s="114">
        <v>16</v>
      </c>
      <c r="G44" s="114">
        <v>21</v>
      </c>
      <c r="H44" s="114">
        <v>11</v>
      </c>
      <c r="I44" s="140">
        <v>10</v>
      </c>
      <c r="J44" s="115">
        <v>8</v>
      </c>
      <c r="K44" s="116">
        <v>80</v>
      </c>
    </row>
    <row r="45" spans="1:11" ht="14.1" customHeight="1" x14ac:dyDescent="0.2">
      <c r="A45" s="306" t="s">
        <v>266</v>
      </c>
      <c r="B45" s="307" t="s">
        <v>267</v>
      </c>
      <c r="C45" s="308"/>
      <c r="D45" s="113">
        <v>0.48413125336202262</v>
      </c>
      <c r="E45" s="115">
        <v>18</v>
      </c>
      <c r="F45" s="114">
        <v>15</v>
      </c>
      <c r="G45" s="114">
        <v>21</v>
      </c>
      <c r="H45" s="114">
        <v>9</v>
      </c>
      <c r="I45" s="140">
        <v>9</v>
      </c>
      <c r="J45" s="115">
        <v>9</v>
      </c>
      <c r="K45" s="116">
        <v>100</v>
      </c>
    </row>
    <row r="46" spans="1:11" ht="14.1" customHeight="1" x14ac:dyDescent="0.2">
      <c r="A46" s="306">
        <v>54</v>
      </c>
      <c r="B46" s="307" t="s">
        <v>268</v>
      </c>
      <c r="C46" s="308"/>
      <c r="D46" s="113">
        <v>2.1247982786444326</v>
      </c>
      <c r="E46" s="115">
        <v>79</v>
      </c>
      <c r="F46" s="114">
        <v>95</v>
      </c>
      <c r="G46" s="114">
        <v>125</v>
      </c>
      <c r="H46" s="114">
        <v>78</v>
      </c>
      <c r="I46" s="140">
        <v>108</v>
      </c>
      <c r="J46" s="115">
        <v>-29</v>
      </c>
      <c r="K46" s="116">
        <v>-26.851851851851851</v>
      </c>
    </row>
    <row r="47" spans="1:11" ht="14.1" customHeight="1" x14ac:dyDescent="0.2">
      <c r="A47" s="306">
        <v>61</v>
      </c>
      <c r="B47" s="307" t="s">
        <v>269</v>
      </c>
      <c r="C47" s="308"/>
      <c r="D47" s="113">
        <v>1.2641204948897256</v>
      </c>
      <c r="E47" s="115">
        <v>47</v>
      </c>
      <c r="F47" s="114">
        <v>50</v>
      </c>
      <c r="G47" s="114">
        <v>73</v>
      </c>
      <c r="H47" s="114">
        <v>51</v>
      </c>
      <c r="I47" s="140">
        <v>76</v>
      </c>
      <c r="J47" s="115">
        <v>-29</v>
      </c>
      <c r="K47" s="116">
        <v>-38.157894736842103</v>
      </c>
    </row>
    <row r="48" spans="1:11" ht="14.1" customHeight="1" x14ac:dyDescent="0.2">
      <c r="A48" s="306">
        <v>62</v>
      </c>
      <c r="B48" s="307" t="s">
        <v>270</v>
      </c>
      <c r="C48" s="308"/>
      <c r="D48" s="113">
        <v>7.6385153308230231</v>
      </c>
      <c r="E48" s="115">
        <v>284</v>
      </c>
      <c r="F48" s="114">
        <v>230</v>
      </c>
      <c r="G48" s="114">
        <v>283</v>
      </c>
      <c r="H48" s="114">
        <v>171</v>
      </c>
      <c r="I48" s="140">
        <v>354</v>
      </c>
      <c r="J48" s="115">
        <v>-70</v>
      </c>
      <c r="K48" s="116">
        <v>-19.774011299435028</v>
      </c>
    </row>
    <row r="49" spans="1:11" ht="14.1" customHeight="1" x14ac:dyDescent="0.2">
      <c r="A49" s="306">
        <v>63</v>
      </c>
      <c r="B49" s="307" t="s">
        <v>271</v>
      </c>
      <c r="C49" s="308"/>
      <c r="D49" s="113">
        <v>6.3474986551909627</v>
      </c>
      <c r="E49" s="115">
        <v>236</v>
      </c>
      <c r="F49" s="114">
        <v>223</v>
      </c>
      <c r="G49" s="114">
        <v>312</v>
      </c>
      <c r="H49" s="114">
        <v>183</v>
      </c>
      <c r="I49" s="140">
        <v>237</v>
      </c>
      <c r="J49" s="115">
        <v>-1</v>
      </c>
      <c r="K49" s="116">
        <v>-0.4219409282700422</v>
      </c>
    </row>
    <row r="50" spans="1:11" ht="14.1" customHeight="1" x14ac:dyDescent="0.2">
      <c r="A50" s="306" t="s">
        <v>272</v>
      </c>
      <c r="B50" s="307" t="s">
        <v>273</v>
      </c>
      <c r="C50" s="308"/>
      <c r="D50" s="113">
        <v>2.2861753630984398</v>
      </c>
      <c r="E50" s="115">
        <v>85</v>
      </c>
      <c r="F50" s="114">
        <v>89</v>
      </c>
      <c r="G50" s="114">
        <v>137</v>
      </c>
      <c r="H50" s="114">
        <v>66</v>
      </c>
      <c r="I50" s="140">
        <v>79</v>
      </c>
      <c r="J50" s="115">
        <v>6</v>
      </c>
      <c r="K50" s="116">
        <v>7.5949367088607591</v>
      </c>
    </row>
    <row r="51" spans="1:11" ht="14.1" customHeight="1" x14ac:dyDescent="0.2">
      <c r="A51" s="306" t="s">
        <v>274</v>
      </c>
      <c r="B51" s="307" t="s">
        <v>275</v>
      </c>
      <c r="C51" s="308"/>
      <c r="D51" s="113">
        <v>3.8730500268961809</v>
      </c>
      <c r="E51" s="115">
        <v>144</v>
      </c>
      <c r="F51" s="114">
        <v>125</v>
      </c>
      <c r="G51" s="114">
        <v>166</v>
      </c>
      <c r="H51" s="114">
        <v>108</v>
      </c>
      <c r="I51" s="140">
        <v>147</v>
      </c>
      <c r="J51" s="115">
        <v>-3</v>
      </c>
      <c r="K51" s="116">
        <v>-2.0408163265306123</v>
      </c>
    </row>
    <row r="52" spans="1:11" ht="14.1" customHeight="1" x14ac:dyDescent="0.2">
      <c r="A52" s="306">
        <v>71</v>
      </c>
      <c r="B52" s="307" t="s">
        <v>276</v>
      </c>
      <c r="C52" s="308"/>
      <c r="D52" s="113">
        <v>8.0150618612157079</v>
      </c>
      <c r="E52" s="115">
        <v>298</v>
      </c>
      <c r="F52" s="114">
        <v>163</v>
      </c>
      <c r="G52" s="114">
        <v>271</v>
      </c>
      <c r="H52" s="114">
        <v>190</v>
      </c>
      <c r="I52" s="140">
        <v>248</v>
      </c>
      <c r="J52" s="115">
        <v>50</v>
      </c>
      <c r="K52" s="116">
        <v>20.161290322580644</v>
      </c>
    </row>
    <row r="53" spans="1:11" ht="14.1" customHeight="1" x14ac:dyDescent="0.2">
      <c r="A53" s="306" t="s">
        <v>277</v>
      </c>
      <c r="B53" s="307" t="s">
        <v>278</v>
      </c>
      <c r="C53" s="308"/>
      <c r="D53" s="113">
        <v>2.5013448090371169</v>
      </c>
      <c r="E53" s="115">
        <v>93</v>
      </c>
      <c r="F53" s="114">
        <v>70</v>
      </c>
      <c r="G53" s="114">
        <v>114</v>
      </c>
      <c r="H53" s="114">
        <v>73</v>
      </c>
      <c r="I53" s="140">
        <v>87</v>
      </c>
      <c r="J53" s="115">
        <v>6</v>
      </c>
      <c r="K53" s="116">
        <v>6.8965517241379306</v>
      </c>
    </row>
    <row r="54" spans="1:11" ht="14.1" customHeight="1" x14ac:dyDescent="0.2">
      <c r="A54" s="306" t="s">
        <v>279</v>
      </c>
      <c r="B54" s="307" t="s">
        <v>280</v>
      </c>
      <c r="C54" s="308"/>
      <c r="D54" s="113">
        <v>4.626143087681549</v>
      </c>
      <c r="E54" s="115">
        <v>172</v>
      </c>
      <c r="F54" s="114">
        <v>76</v>
      </c>
      <c r="G54" s="114">
        <v>132</v>
      </c>
      <c r="H54" s="114">
        <v>100</v>
      </c>
      <c r="I54" s="140">
        <v>139</v>
      </c>
      <c r="J54" s="115">
        <v>33</v>
      </c>
      <c r="K54" s="116">
        <v>23.741007194244606</v>
      </c>
    </row>
    <row r="55" spans="1:11" ht="14.1" customHeight="1" x14ac:dyDescent="0.2">
      <c r="A55" s="306">
        <v>72</v>
      </c>
      <c r="B55" s="307" t="s">
        <v>281</v>
      </c>
      <c r="C55" s="308"/>
      <c r="D55" s="113">
        <v>1.694459386767079</v>
      </c>
      <c r="E55" s="115">
        <v>63</v>
      </c>
      <c r="F55" s="114">
        <v>54</v>
      </c>
      <c r="G55" s="114">
        <v>60</v>
      </c>
      <c r="H55" s="114">
        <v>48</v>
      </c>
      <c r="I55" s="140">
        <v>71</v>
      </c>
      <c r="J55" s="115">
        <v>-8</v>
      </c>
      <c r="K55" s="116">
        <v>-11.267605633802816</v>
      </c>
    </row>
    <row r="56" spans="1:11" ht="14.1" customHeight="1" x14ac:dyDescent="0.2">
      <c r="A56" s="306" t="s">
        <v>282</v>
      </c>
      <c r="B56" s="307" t="s">
        <v>283</v>
      </c>
      <c r="C56" s="308"/>
      <c r="D56" s="113">
        <v>0.69930069930069927</v>
      </c>
      <c r="E56" s="115">
        <v>26</v>
      </c>
      <c r="F56" s="114">
        <v>26</v>
      </c>
      <c r="G56" s="114">
        <v>27</v>
      </c>
      <c r="H56" s="114">
        <v>23</v>
      </c>
      <c r="I56" s="140">
        <v>27</v>
      </c>
      <c r="J56" s="115">
        <v>-1</v>
      </c>
      <c r="K56" s="116">
        <v>-3.7037037037037037</v>
      </c>
    </row>
    <row r="57" spans="1:11" ht="14.1" customHeight="1" x14ac:dyDescent="0.2">
      <c r="A57" s="306" t="s">
        <v>284</v>
      </c>
      <c r="B57" s="307" t="s">
        <v>285</v>
      </c>
      <c r="C57" s="308"/>
      <c r="D57" s="113">
        <v>0.69930069930069927</v>
      </c>
      <c r="E57" s="115">
        <v>26</v>
      </c>
      <c r="F57" s="114">
        <v>20</v>
      </c>
      <c r="G57" s="114">
        <v>19</v>
      </c>
      <c r="H57" s="114">
        <v>19</v>
      </c>
      <c r="I57" s="140">
        <v>34</v>
      </c>
      <c r="J57" s="115">
        <v>-8</v>
      </c>
      <c r="K57" s="116">
        <v>-23.529411764705884</v>
      </c>
    </row>
    <row r="58" spans="1:11" ht="14.1" customHeight="1" x14ac:dyDescent="0.2">
      <c r="A58" s="306">
        <v>73</v>
      </c>
      <c r="B58" s="307" t="s">
        <v>286</v>
      </c>
      <c r="C58" s="308"/>
      <c r="D58" s="113">
        <v>1.2103281334050564</v>
      </c>
      <c r="E58" s="115">
        <v>45</v>
      </c>
      <c r="F58" s="114">
        <v>30</v>
      </c>
      <c r="G58" s="114">
        <v>44</v>
      </c>
      <c r="H58" s="114">
        <v>33</v>
      </c>
      <c r="I58" s="140">
        <v>51</v>
      </c>
      <c r="J58" s="115">
        <v>-6</v>
      </c>
      <c r="K58" s="116">
        <v>-11.764705882352942</v>
      </c>
    </row>
    <row r="59" spans="1:11" ht="14.1" customHeight="1" x14ac:dyDescent="0.2">
      <c r="A59" s="306" t="s">
        <v>287</v>
      </c>
      <c r="B59" s="307" t="s">
        <v>288</v>
      </c>
      <c r="C59" s="308"/>
      <c r="D59" s="113">
        <v>1.0220548682087143</v>
      </c>
      <c r="E59" s="115">
        <v>38</v>
      </c>
      <c r="F59" s="114">
        <v>27</v>
      </c>
      <c r="G59" s="114">
        <v>34</v>
      </c>
      <c r="H59" s="114">
        <v>27</v>
      </c>
      <c r="I59" s="140">
        <v>48</v>
      </c>
      <c r="J59" s="115">
        <v>-10</v>
      </c>
      <c r="K59" s="116">
        <v>-20.833333333333332</v>
      </c>
    </row>
    <row r="60" spans="1:11" ht="14.1" customHeight="1" x14ac:dyDescent="0.2">
      <c r="A60" s="306">
        <v>81</v>
      </c>
      <c r="B60" s="307" t="s">
        <v>289</v>
      </c>
      <c r="C60" s="308"/>
      <c r="D60" s="113">
        <v>5.6213017751479288</v>
      </c>
      <c r="E60" s="115">
        <v>209</v>
      </c>
      <c r="F60" s="114">
        <v>203</v>
      </c>
      <c r="G60" s="114">
        <v>224</v>
      </c>
      <c r="H60" s="114">
        <v>146</v>
      </c>
      <c r="I60" s="140">
        <v>178</v>
      </c>
      <c r="J60" s="115">
        <v>31</v>
      </c>
      <c r="K60" s="116">
        <v>17.415730337078653</v>
      </c>
    </row>
    <row r="61" spans="1:11" ht="14.1" customHeight="1" x14ac:dyDescent="0.2">
      <c r="A61" s="306" t="s">
        <v>290</v>
      </c>
      <c r="B61" s="307" t="s">
        <v>291</v>
      </c>
      <c r="C61" s="308"/>
      <c r="D61" s="113">
        <v>1.3986013986013985</v>
      </c>
      <c r="E61" s="115">
        <v>52</v>
      </c>
      <c r="F61" s="114">
        <v>54</v>
      </c>
      <c r="G61" s="114">
        <v>68</v>
      </c>
      <c r="H61" s="114">
        <v>38</v>
      </c>
      <c r="I61" s="140">
        <v>40</v>
      </c>
      <c r="J61" s="115">
        <v>12</v>
      </c>
      <c r="K61" s="116">
        <v>30</v>
      </c>
    </row>
    <row r="62" spans="1:11" ht="14.1" customHeight="1" x14ac:dyDescent="0.2">
      <c r="A62" s="306" t="s">
        <v>292</v>
      </c>
      <c r="B62" s="307" t="s">
        <v>293</v>
      </c>
      <c r="C62" s="308"/>
      <c r="D62" s="113">
        <v>2.3937600860677786</v>
      </c>
      <c r="E62" s="115">
        <v>89</v>
      </c>
      <c r="F62" s="114">
        <v>103</v>
      </c>
      <c r="G62" s="114">
        <v>88</v>
      </c>
      <c r="H62" s="114">
        <v>65</v>
      </c>
      <c r="I62" s="140">
        <v>60</v>
      </c>
      <c r="J62" s="115">
        <v>29</v>
      </c>
      <c r="K62" s="116">
        <v>48.333333333333336</v>
      </c>
    </row>
    <row r="63" spans="1:11" ht="14.1" customHeight="1" x14ac:dyDescent="0.2">
      <c r="A63" s="306"/>
      <c r="B63" s="307" t="s">
        <v>294</v>
      </c>
      <c r="C63" s="308"/>
      <c r="D63" s="113">
        <v>2.2054868208714362</v>
      </c>
      <c r="E63" s="115">
        <v>82</v>
      </c>
      <c r="F63" s="114">
        <v>83</v>
      </c>
      <c r="G63" s="114">
        <v>85</v>
      </c>
      <c r="H63" s="114">
        <v>60</v>
      </c>
      <c r="I63" s="140">
        <v>56</v>
      </c>
      <c r="J63" s="115">
        <v>26</v>
      </c>
      <c r="K63" s="116">
        <v>46.428571428571431</v>
      </c>
    </row>
    <row r="64" spans="1:11" ht="14.1" customHeight="1" x14ac:dyDescent="0.2">
      <c r="A64" s="306" t="s">
        <v>295</v>
      </c>
      <c r="B64" s="307" t="s">
        <v>296</v>
      </c>
      <c r="C64" s="308"/>
      <c r="D64" s="113">
        <v>0.75309306078536853</v>
      </c>
      <c r="E64" s="115">
        <v>28</v>
      </c>
      <c r="F64" s="114">
        <v>18</v>
      </c>
      <c r="G64" s="114">
        <v>18</v>
      </c>
      <c r="H64" s="114">
        <v>12</v>
      </c>
      <c r="I64" s="140">
        <v>31</v>
      </c>
      <c r="J64" s="115">
        <v>-3</v>
      </c>
      <c r="K64" s="116">
        <v>-9.67741935483871</v>
      </c>
    </row>
    <row r="65" spans="1:11" ht="14.1" customHeight="1" x14ac:dyDescent="0.2">
      <c r="A65" s="306" t="s">
        <v>297</v>
      </c>
      <c r="B65" s="307" t="s">
        <v>298</v>
      </c>
      <c r="C65" s="308"/>
      <c r="D65" s="113">
        <v>0.5648197955890264</v>
      </c>
      <c r="E65" s="115">
        <v>21</v>
      </c>
      <c r="F65" s="114">
        <v>16</v>
      </c>
      <c r="G65" s="114">
        <v>21</v>
      </c>
      <c r="H65" s="114">
        <v>19</v>
      </c>
      <c r="I65" s="140">
        <v>28</v>
      </c>
      <c r="J65" s="115">
        <v>-7</v>
      </c>
      <c r="K65" s="116">
        <v>-25</v>
      </c>
    </row>
    <row r="66" spans="1:11" ht="14.1" customHeight="1" x14ac:dyDescent="0.2">
      <c r="A66" s="306">
        <v>82</v>
      </c>
      <c r="B66" s="307" t="s">
        <v>299</v>
      </c>
      <c r="C66" s="308"/>
      <c r="D66" s="113">
        <v>2.8240989779451318</v>
      </c>
      <c r="E66" s="115">
        <v>105</v>
      </c>
      <c r="F66" s="114">
        <v>86</v>
      </c>
      <c r="G66" s="114">
        <v>132</v>
      </c>
      <c r="H66" s="114">
        <v>82</v>
      </c>
      <c r="I66" s="140">
        <v>71</v>
      </c>
      <c r="J66" s="115">
        <v>34</v>
      </c>
      <c r="K66" s="116">
        <v>47.887323943661968</v>
      </c>
    </row>
    <row r="67" spans="1:11" ht="14.1" customHeight="1" x14ac:dyDescent="0.2">
      <c r="A67" s="306" t="s">
        <v>300</v>
      </c>
      <c r="B67" s="307" t="s">
        <v>301</v>
      </c>
      <c r="C67" s="308"/>
      <c r="D67" s="113">
        <v>1.6137708445400754</v>
      </c>
      <c r="E67" s="115">
        <v>60</v>
      </c>
      <c r="F67" s="114">
        <v>62</v>
      </c>
      <c r="G67" s="114">
        <v>95</v>
      </c>
      <c r="H67" s="114">
        <v>51</v>
      </c>
      <c r="I67" s="140">
        <v>39</v>
      </c>
      <c r="J67" s="115">
        <v>21</v>
      </c>
      <c r="K67" s="116">
        <v>53.846153846153847</v>
      </c>
    </row>
    <row r="68" spans="1:11" ht="14.1" customHeight="1" x14ac:dyDescent="0.2">
      <c r="A68" s="306" t="s">
        <v>302</v>
      </c>
      <c r="B68" s="307" t="s">
        <v>303</v>
      </c>
      <c r="C68" s="308"/>
      <c r="D68" s="113">
        <v>0.94136632598171055</v>
      </c>
      <c r="E68" s="115">
        <v>35</v>
      </c>
      <c r="F68" s="114">
        <v>19</v>
      </c>
      <c r="G68" s="114">
        <v>26</v>
      </c>
      <c r="H68" s="114">
        <v>23</v>
      </c>
      <c r="I68" s="140">
        <v>25</v>
      </c>
      <c r="J68" s="115">
        <v>10</v>
      </c>
      <c r="K68" s="116">
        <v>40</v>
      </c>
    </row>
    <row r="69" spans="1:11" ht="14.1" customHeight="1" x14ac:dyDescent="0.2">
      <c r="A69" s="306">
        <v>83</v>
      </c>
      <c r="B69" s="307" t="s">
        <v>304</v>
      </c>
      <c r="C69" s="308"/>
      <c r="D69" s="113">
        <v>4.5185583647122112</v>
      </c>
      <c r="E69" s="115">
        <v>168</v>
      </c>
      <c r="F69" s="114">
        <v>117</v>
      </c>
      <c r="G69" s="114">
        <v>220</v>
      </c>
      <c r="H69" s="114">
        <v>119</v>
      </c>
      <c r="I69" s="140">
        <v>274</v>
      </c>
      <c r="J69" s="115">
        <v>-106</v>
      </c>
      <c r="K69" s="116">
        <v>-38.686131386861312</v>
      </c>
    </row>
    <row r="70" spans="1:11" ht="14.1" customHeight="1" x14ac:dyDescent="0.2">
      <c r="A70" s="306" t="s">
        <v>305</v>
      </c>
      <c r="B70" s="307" t="s">
        <v>306</v>
      </c>
      <c r="C70" s="308"/>
      <c r="D70" s="113">
        <v>3.604088219472835</v>
      </c>
      <c r="E70" s="115">
        <v>134</v>
      </c>
      <c r="F70" s="114">
        <v>95</v>
      </c>
      <c r="G70" s="114">
        <v>187</v>
      </c>
      <c r="H70" s="114">
        <v>88</v>
      </c>
      <c r="I70" s="140">
        <v>237</v>
      </c>
      <c r="J70" s="115">
        <v>-103</v>
      </c>
      <c r="K70" s="116">
        <v>-43.459915611814345</v>
      </c>
    </row>
    <row r="71" spans="1:11" ht="14.1" customHeight="1" x14ac:dyDescent="0.2">
      <c r="A71" s="306"/>
      <c r="B71" s="307" t="s">
        <v>307</v>
      </c>
      <c r="C71" s="308"/>
      <c r="D71" s="113">
        <v>2.1785906401291015</v>
      </c>
      <c r="E71" s="115">
        <v>81</v>
      </c>
      <c r="F71" s="114">
        <v>42</v>
      </c>
      <c r="G71" s="114">
        <v>108</v>
      </c>
      <c r="H71" s="114">
        <v>48</v>
      </c>
      <c r="I71" s="140">
        <v>182</v>
      </c>
      <c r="J71" s="115">
        <v>-101</v>
      </c>
      <c r="K71" s="116">
        <v>-55.494505494505496</v>
      </c>
    </row>
    <row r="72" spans="1:11" ht="14.1" customHeight="1" x14ac:dyDescent="0.2">
      <c r="A72" s="306">
        <v>84</v>
      </c>
      <c r="B72" s="307" t="s">
        <v>308</v>
      </c>
      <c r="C72" s="308"/>
      <c r="D72" s="113">
        <v>0.53792361484669182</v>
      </c>
      <c r="E72" s="115">
        <v>20</v>
      </c>
      <c r="F72" s="114">
        <v>9</v>
      </c>
      <c r="G72" s="114">
        <v>79</v>
      </c>
      <c r="H72" s="114">
        <v>21</v>
      </c>
      <c r="I72" s="140">
        <v>37</v>
      </c>
      <c r="J72" s="115">
        <v>-17</v>
      </c>
      <c r="K72" s="116">
        <v>-45.945945945945944</v>
      </c>
    </row>
    <row r="73" spans="1:11" ht="14.1" customHeight="1" x14ac:dyDescent="0.2">
      <c r="A73" s="306" t="s">
        <v>309</v>
      </c>
      <c r="B73" s="307" t="s">
        <v>310</v>
      </c>
      <c r="C73" s="308"/>
      <c r="D73" s="113">
        <v>0.10758472296933835</v>
      </c>
      <c r="E73" s="115">
        <v>4</v>
      </c>
      <c r="F73" s="114" t="s">
        <v>513</v>
      </c>
      <c r="G73" s="114">
        <v>38</v>
      </c>
      <c r="H73" s="114">
        <v>0</v>
      </c>
      <c r="I73" s="140">
        <v>6</v>
      </c>
      <c r="J73" s="115">
        <v>-2</v>
      </c>
      <c r="K73" s="116">
        <v>-33.333333333333336</v>
      </c>
    </row>
    <row r="74" spans="1:11" ht="14.1" customHeight="1" x14ac:dyDescent="0.2">
      <c r="A74" s="306" t="s">
        <v>311</v>
      </c>
      <c r="B74" s="307" t="s">
        <v>312</v>
      </c>
      <c r="C74" s="308"/>
      <c r="D74" s="113">
        <v>0.13448090371167296</v>
      </c>
      <c r="E74" s="115">
        <v>5</v>
      </c>
      <c r="F74" s="114">
        <v>4</v>
      </c>
      <c r="G74" s="114">
        <v>21</v>
      </c>
      <c r="H74" s="114">
        <v>8</v>
      </c>
      <c r="I74" s="140">
        <v>9</v>
      </c>
      <c r="J74" s="115">
        <v>-4</v>
      </c>
      <c r="K74" s="116">
        <v>-44.444444444444443</v>
      </c>
    </row>
    <row r="75" spans="1:11" ht="14.1" customHeight="1" x14ac:dyDescent="0.2">
      <c r="A75" s="306" t="s">
        <v>313</v>
      </c>
      <c r="B75" s="307" t="s">
        <v>314</v>
      </c>
      <c r="C75" s="308"/>
      <c r="D75" s="113">
        <v>0</v>
      </c>
      <c r="E75" s="115">
        <v>0</v>
      </c>
      <c r="F75" s="114" t="s">
        <v>513</v>
      </c>
      <c r="G75" s="114">
        <v>0</v>
      </c>
      <c r="H75" s="114" t="s">
        <v>513</v>
      </c>
      <c r="I75" s="140" t="s">
        <v>513</v>
      </c>
      <c r="J75" s="115" t="s">
        <v>513</v>
      </c>
      <c r="K75" s="116" t="s">
        <v>513</v>
      </c>
    </row>
    <row r="76" spans="1:11" ht="14.1" customHeight="1" x14ac:dyDescent="0.2">
      <c r="A76" s="306">
        <v>91</v>
      </c>
      <c r="B76" s="307" t="s">
        <v>315</v>
      </c>
      <c r="C76" s="308"/>
      <c r="D76" s="113">
        <v>0</v>
      </c>
      <c r="E76" s="115">
        <v>0</v>
      </c>
      <c r="F76" s="114">
        <v>3</v>
      </c>
      <c r="G76" s="114" t="s">
        <v>513</v>
      </c>
      <c r="H76" s="114" t="s">
        <v>513</v>
      </c>
      <c r="I76" s="140" t="s">
        <v>513</v>
      </c>
      <c r="J76" s="115" t="s">
        <v>513</v>
      </c>
      <c r="K76" s="116" t="s">
        <v>513</v>
      </c>
    </row>
    <row r="77" spans="1:11" ht="14.1" customHeight="1" x14ac:dyDescent="0.2">
      <c r="A77" s="306">
        <v>92</v>
      </c>
      <c r="B77" s="307" t="s">
        <v>316</v>
      </c>
      <c r="C77" s="308"/>
      <c r="D77" s="113">
        <v>0.5648197955890264</v>
      </c>
      <c r="E77" s="115">
        <v>21</v>
      </c>
      <c r="F77" s="114">
        <v>11</v>
      </c>
      <c r="G77" s="114">
        <v>11</v>
      </c>
      <c r="H77" s="114">
        <v>16</v>
      </c>
      <c r="I77" s="140">
        <v>9</v>
      </c>
      <c r="J77" s="115">
        <v>12</v>
      </c>
      <c r="K77" s="116">
        <v>133.33333333333334</v>
      </c>
    </row>
    <row r="78" spans="1:11" ht="14.1" customHeight="1" x14ac:dyDescent="0.2">
      <c r="A78" s="306">
        <v>93</v>
      </c>
      <c r="B78" s="307" t="s">
        <v>317</v>
      </c>
      <c r="C78" s="308"/>
      <c r="D78" s="113">
        <v>0.10758472296933835</v>
      </c>
      <c r="E78" s="115">
        <v>4</v>
      </c>
      <c r="F78" s="114">
        <v>7</v>
      </c>
      <c r="G78" s="114">
        <v>7</v>
      </c>
      <c r="H78" s="114" t="s">
        <v>513</v>
      </c>
      <c r="I78" s="140">
        <v>3</v>
      </c>
      <c r="J78" s="115">
        <v>1</v>
      </c>
      <c r="K78" s="116">
        <v>33.333333333333336</v>
      </c>
    </row>
    <row r="79" spans="1:11" ht="14.1" customHeight="1" x14ac:dyDescent="0.2">
      <c r="A79" s="306">
        <v>94</v>
      </c>
      <c r="B79" s="307" t="s">
        <v>318</v>
      </c>
      <c r="C79" s="308"/>
      <c r="D79" s="113">
        <v>8.0688542227003765E-2</v>
      </c>
      <c r="E79" s="115">
        <v>3</v>
      </c>
      <c r="F79" s="114" t="s">
        <v>513</v>
      </c>
      <c r="G79" s="114" t="s">
        <v>513</v>
      </c>
      <c r="H79" s="114">
        <v>5</v>
      </c>
      <c r="I79" s="140">
        <v>3</v>
      </c>
      <c r="J79" s="115">
        <v>0</v>
      </c>
      <c r="K79" s="116">
        <v>0</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0.18827326519634213</v>
      </c>
      <c r="E81" s="143">
        <v>7</v>
      </c>
      <c r="F81" s="144" t="s">
        <v>513</v>
      </c>
      <c r="G81" s="144">
        <v>16</v>
      </c>
      <c r="H81" s="144">
        <v>5</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41090</v>
      </c>
      <c r="C10" s="114">
        <v>23074</v>
      </c>
      <c r="D10" s="114">
        <v>18016</v>
      </c>
      <c r="E10" s="114">
        <v>34093</v>
      </c>
      <c r="F10" s="114">
        <v>6535</v>
      </c>
      <c r="G10" s="114">
        <v>6220</v>
      </c>
      <c r="H10" s="114">
        <v>10303</v>
      </c>
      <c r="I10" s="115">
        <v>11815</v>
      </c>
      <c r="J10" s="114">
        <v>7966</v>
      </c>
      <c r="K10" s="114">
        <v>3849</v>
      </c>
      <c r="L10" s="423">
        <v>3030</v>
      </c>
      <c r="M10" s="424">
        <v>3022</v>
      </c>
    </row>
    <row r="11" spans="1:13" ht="11.1" customHeight="1" x14ac:dyDescent="0.2">
      <c r="A11" s="422" t="s">
        <v>387</v>
      </c>
      <c r="B11" s="115">
        <v>41607</v>
      </c>
      <c r="C11" s="114">
        <v>23413</v>
      </c>
      <c r="D11" s="114">
        <v>18194</v>
      </c>
      <c r="E11" s="114">
        <v>34560</v>
      </c>
      <c r="F11" s="114">
        <v>6594</v>
      </c>
      <c r="G11" s="114">
        <v>6164</v>
      </c>
      <c r="H11" s="114">
        <v>10591</v>
      </c>
      <c r="I11" s="115">
        <v>12173</v>
      </c>
      <c r="J11" s="114">
        <v>8141</v>
      </c>
      <c r="K11" s="114">
        <v>4032</v>
      </c>
      <c r="L11" s="423">
        <v>2441</v>
      </c>
      <c r="M11" s="424">
        <v>1952</v>
      </c>
    </row>
    <row r="12" spans="1:13" ht="11.1" customHeight="1" x14ac:dyDescent="0.2">
      <c r="A12" s="422" t="s">
        <v>388</v>
      </c>
      <c r="B12" s="115">
        <v>42302</v>
      </c>
      <c r="C12" s="114">
        <v>23897</v>
      </c>
      <c r="D12" s="114">
        <v>18405</v>
      </c>
      <c r="E12" s="114">
        <v>35155</v>
      </c>
      <c r="F12" s="114">
        <v>6701</v>
      </c>
      <c r="G12" s="114">
        <v>6552</v>
      </c>
      <c r="H12" s="114">
        <v>10803</v>
      </c>
      <c r="I12" s="115">
        <v>12275</v>
      </c>
      <c r="J12" s="114">
        <v>8037</v>
      </c>
      <c r="K12" s="114">
        <v>4238</v>
      </c>
      <c r="L12" s="423">
        <v>4185</v>
      </c>
      <c r="M12" s="424">
        <v>3567</v>
      </c>
    </row>
    <row r="13" spans="1:13" s="110" customFormat="1" ht="11.1" customHeight="1" x14ac:dyDescent="0.2">
      <c r="A13" s="422" t="s">
        <v>389</v>
      </c>
      <c r="B13" s="115">
        <v>41787</v>
      </c>
      <c r="C13" s="114">
        <v>23486</v>
      </c>
      <c r="D13" s="114">
        <v>18301</v>
      </c>
      <c r="E13" s="114">
        <v>34562</v>
      </c>
      <c r="F13" s="114">
        <v>6769</v>
      </c>
      <c r="G13" s="114">
        <v>6160</v>
      </c>
      <c r="H13" s="114">
        <v>10921</v>
      </c>
      <c r="I13" s="115">
        <v>12344</v>
      </c>
      <c r="J13" s="114">
        <v>8110</v>
      </c>
      <c r="K13" s="114">
        <v>4234</v>
      </c>
      <c r="L13" s="423">
        <v>3257</v>
      </c>
      <c r="M13" s="424">
        <v>3821</v>
      </c>
    </row>
    <row r="14" spans="1:13" ht="15" customHeight="1" x14ac:dyDescent="0.2">
      <c r="A14" s="422" t="s">
        <v>390</v>
      </c>
      <c r="B14" s="115">
        <v>41923</v>
      </c>
      <c r="C14" s="114">
        <v>23690</v>
      </c>
      <c r="D14" s="114">
        <v>18233</v>
      </c>
      <c r="E14" s="114">
        <v>33543</v>
      </c>
      <c r="F14" s="114">
        <v>8009</v>
      </c>
      <c r="G14" s="114">
        <v>5979</v>
      </c>
      <c r="H14" s="114">
        <v>11165</v>
      </c>
      <c r="I14" s="115">
        <v>12164</v>
      </c>
      <c r="J14" s="114">
        <v>7936</v>
      </c>
      <c r="K14" s="114">
        <v>4228</v>
      </c>
      <c r="L14" s="423">
        <v>2970</v>
      </c>
      <c r="M14" s="424">
        <v>2871</v>
      </c>
    </row>
    <row r="15" spans="1:13" ht="11.1" customHeight="1" x14ac:dyDescent="0.2">
      <c r="A15" s="422" t="s">
        <v>387</v>
      </c>
      <c r="B15" s="115">
        <v>42444</v>
      </c>
      <c r="C15" s="114">
        <v>24022</v>
      </c>
      <c r="D15" s="114">
        <v>18422</v>
      </c>
      <c r="E15" s="114">
        <v>33808</v>
      </c>
      <c r="F15" s="114">
        <v>8293</v>
      </c>
      <c r="G15" s="114">
        <v>5956</v>
      </c>
      <c r="H15" s="114">
        <v>11438</v>
      </c>
      <c r="I15" s="115">
        <v>12362</v>
      </c>
      <c r="J15" s="114">
        <v>8008</v>
      </c>
      <c r="K15" s="114">
        <v>4354</v>
      </c>
      <c r="L15" s="423">
        <v>3137</v>
      </c>
      <c r="M15" s="424">
        <v>2691</v>
      </c>
    </row>
    <row r="16" spans="1:13" ht="11.1" customHeight="1" x14ac:dyDescent="0.2">
      <c r="A16" s="422" t="s">
        <v>388</v>
      </c>
      <c r="B16" s="115">
        <v>43087</v>
      </c>
      <c r="C16" s="114">
        <v>24388</v>
      </c>
      <c r="D16" s="114">
        <v>18699</v>
      </c>
      <c r="E16" s="114">
        <v>34534</v>
      </c>
      <c r="F16" s="114">
        <v>8437</v>
      </c>
      <c r="G16" s="114">
        <v>6517</v>
      </c>
      <c r="H16" s="114">
        <v>11581</v>
      </c>
      <c r="I16" s="115">
        <v>12464</v>
      </c>
      <c r="J16" s="114">
        <v>7964</v>
      </c>
      <c r="K16" s="114">
        <v>4500</v>
      </c>
      <c r="L16" s="423">
        <v>4651</v>
      </c>
      <c r="M16" s="424">
        <v>4092</v>
      </c>
    </row>
    <row r="17" spans="1:13" s="110" customFormat="1" ht="11.1" customHeight="1" x14ac:dyDescent="0.2">
      <c r="A17" s="422" t="s">
        <v>389</v>
      </c>
      <c r="B17" s="115">
        <v>42845</v>
      </c>
      <c r="C17" s="114">
        <v>24115</v>
      </c>
      <c r="D17" s="114">
        <v>18730</v>
      </c>
      <c r="E17" s="114">
        <v>34347</v>
      </c>
      <c r="F17" s="114">
        <v>8461</v>
      </c>
      <c r="G17" s="114">
        <v>6283</v>
      </c>
      <c r="H17" s="114">
        <v>11715</v>
      </c>
      <c r="I17" s="115">
        <v>12449</v>
      </c>
      <c r="J17" s="114">
        <v>7967</v>
      </c>
      <c r="K17" s="114">
        <v>4482</v>
      </c>
      <c r="L17" s="423">
        <v>2348</v>
      </c>
      <c r="M17" s="424">
        <v>2777</v>
      </c>
    </row>
    <row r="18" spans="1:13" ht="15" customHeight="1" x14ac:dyDescent="0.2">
      <c r="A18" s="422" t="s">
        <v>391</v>
      </c>
      <c r="B18" s="115">
        <v>42909</v>
      </c>
      <c r="C18" s="114">
        <v>24132</v>
      </c>
      <c r="D18" s="114">
        <v>18777</v>
      </c>
      <c r="E18" s="114">
        <v>34003</v>
      </c>
      <c r="F18" s="114">
        <v>8856</v>
      </c>
      <c r="G18" s="114">
        <v>6241</v>
      </c>
      <c r="H18" s="114">
        <v>11887</v>
      </c>
      <c r="I18" s="115">
        <v>12227</v>
      </c>
      <c r="J18" s="114">
        <v>7824</v>
      </c>
      <c r="K18" s="114">
        <v>4403</v>
      </c>
      <c r="L18" s="423">
        <v>3219</v>
      </c>
      <c r="M18" s="424">
        <v>3173</v>
      </c>
    </row>
    <row r="19" spans="1:13" ht="11.1" customHeight="1" x14ac:dyDescent="0.2">
      <c r="A19" s="422" t="s">
        <v>387</v>
      </c>
      <c r="B19" s="115">
        <v>42954</v>
      </c>
      <c r="C19" s="114">
        <v>24112</v>
      </c>
      <c r="D19" s="114">
        <v>18842</v>
      </c>
      <c r="E19" s="114">
        <v>34030</v>
      </c>
      <c r="F19" s="114">
        <v>8860</v>
      </c>
      <c r="G19" s="114">
        <v>6066</v>
      </c>
      <c r="H19" s="114">
        <v>12096</v>
      </c>
      <c r="I19" s="115">
        <v>12633</v>
      </c>
      <c r="J19" s="114">
        <v>8067</v>
      </c>
      <c r="K19" s="114">
        <v>4566</v>
      </c>
      <c r="L19" s="423">
        <v>2416</v>
      </c>
      <c r="M19" s="424">
        <v>2433</v>
      </c>
    </row>
    <row r="20" spans="1:13" ht="11.1" customHeight="1" x14ac:dyDescent="0.2">
      <c r="A20" s="422" t="s">
        <v>388</v>
      </c>
      <c r="B20" s="115">
        <v>43637</v>
      </c>
      <c r="C20" s="114">
        <v>24480</v>
      </c>
      <c r="D20" s="114">
        <v>19157</v>
      </c>
      <c r="E20" s="114">
        <v>34627</v>
      </c>
      <c r="F20" s="114">
        <v>8947</v>
      </c>
      <c r="G20" s="114">
        <v>6546</v>
      </c>
      <c r="H20" s="114">
        <v>12247</v>
      </c>
      <c r="I20" s="115">
        <v>12691</v>
      </c>
      <c r="J20" s="114">
        <v>7954</v>
      </c>
      <c r="K20" s="114">
        <v>4737</v>
      </c>
      <c r="L20" s="423">
        <v>4041</v>
      </c>
      <c r="M20" s="424">
        <v>3450</v>
      </c>
    </row>
    <row r="21" spans="1:13" s="110" customFormat="1" ht="11.1" customHeight="1" x14ac:dyDescent="0.2">
      <c r="A21" s="422" t="s">
        <v>389</v>
      </c>
      <c r="B21" s="115">
        <v>43049</v>
      </c>
      <c r="C21" s="114">
        <v>23981</v>
      </c>
      <c r="D21" s="114">
        <v>19068</v>
      </c>
      <c r="E21" s="114">
        <v>34173</v>
      </c>
      <c r="F21" s="114">
        <v>8856</v>
      </c>
      <c r="G21" s="114">
        <v>6385</v>
      </c>
      <c r="H21" s="114">
        <v>12230</v>
      </c>
      <c r="I21" s="115">
        <v>12769</v>
      </c>
      <c r="J21" s="114">
        <v>7986</v>
      </c>
      <c r="K21" s="114">
        <v>4783</v>
      </c>
      <c r="L21" s="423">
        <v>2037</v>
      </c>
      <c r="M21" s="424">
        <v>2646</v>
      </c>
    </row>
    <row r="22" spans="1:13" ht="15" customHeight="1" x14ac:dyDescent="0.2">
      <c r="A22" s="422" t="s">
        <v>392</v>
      </c>
      <c r="B22" s="115">
        <v>42636</v>
      </c>
      <c r="C22" s="114">
        <v>23758</v>
      </c>
      <c r="D22" s="114">
        <v>18878</v>
      </c>
      <c r="E22" s="114">
        <v>33801</v>
      </c>
      <c r="F22" s="114">
        <v>8755</v>
      </c>
      <c r="G22" s="114">
        <v>6064</v>
      </c>
      <c r="H22" s="114">
        <v>12354</v>
      </c>
      <c r="I22" s="115">
        <v>12745</v>
      </c>
      <c r="J22" s="114">
        <v>7956</v>
      </c>
      <c r="K22" s="114">
        <v>4789</v>
      </c>
      <c r="L22" s="423">
        <v>2554</v>
      </c>
      <c r="M22" s="424">
        <v>2962</v>
      </c>
    </row>
    <row r="23" spans="1:13" ht="11.1" customHeight="1" x14ac:dyDescent="0.2">
      <c r="A23" s="422" t="s">
        <v>387</v>
      </c>
      <c r="B23" s="115">
        <v>42894</v>
      </c>
      <c r="C23" s="114">
        <v>23973</v>
      </c>
      <c r="D23" s="114">
        <v>18921</v>
      </c>
      <c r="E23" s="114">
        <v>33953</v>
      </c>
      <c r="F23" s="114">
        <v>8859</v>
      </c>
      <c r="G23" s="114">
        <v>5959</v>
      </c>
      <c r="H23" s="114">
        <v>12551</v>
      </c>
      <c r="I23" s="115">
        <v>12928</v>
      </c>
      <c r="J23" s="114">
        <v>8102</v>
      </c>
      <c r="K23" s="114">
        <v>4826</v>
      </c>
      <c r="L23" s="423">
        <v>2401</v>
      </c>
      <c r="M23" s="424">
        <v>2205</v>
      </c>
    </row>
    <row r="24" spans="1:13" ht="11.1" customHeight="1" x14ac:dyDescent="0.2">
      <c r="A24" s="422" t="s">
        <v>388</v>
      </c>
      <c r="B24" s="115">
        <v>43439</v>
      </c>
      <c r="C24" s="114">
        <v>24288</v>
      </c>
      <c r="D24" s="114">
        <v>19151</v>
      </c>
      <c r="E24" s="114">
        <v>34145</v>
      </c>
      <c r="F24" s="114">
        <v>8901</v>
      </c>
      <c r="G24" s="114">
        <v>6360</v>
      </c>
      <c r="H24" s="114">
        <v>12765</v>
      </c>
      <c r="I24" s="115">
        <v>13001</v>
      </c>
      <c r="J24" s="114">
        <v>8016</v>
      </c>
      <c r="K24" s="114">
        <v>4985</v>
      </c>
      <c r="L24" s="423">
        <v>4037</v>
      </c>
      <c r="M24" s="424">
        <v>3563</v>
      </c>
    </row>
    <row r="25" spans="1:13" s="110" customFormat="1" ht="11.1" customHeight="1" x14ac:dyDescent="0.2">
      <c r="A25" s="422" t="s">
        <v>389</v>
      </c>
      <c r="B25" s="115">
        <v>43011</v>
      </c>
      <c r="C25" s="114">
        <v>23991</v>
      </c>
      <c r="D25" s="114">
        <v>19020</v>
      </c>
      <c r="E25" s="114">
        <v>33678</v>
      </c>
      <c r="F25" s="114">
        <v>8944</v>
      </c>
      <c r="G25" s="114">
        <v>6109</v>
      </c>
      <c r="H25" s="114">
        <v>12821</v>
      </c>
      <c r="I25" s="115">
        <v>12906</v>
      </c>
      <c r="J25" s="114">
        <v>7972</v>
      </c>
      <c r="K25" s="114">
        <v>4934</v>
      </c>
      <c r="L25" s="423">
        <v>2094</v>
      </c>
      <c r="M25" s="424">
        <v>2547</v>
      </c>
    </row>
    <row r="26" spans="1:13" ht="15" customHeight="1" x14ac:dyDescent="0.2">
      <c r="A26" s="422" t="s">
        <v>393</v>
      </c>
      <c r="B26" s="115">
        <v>43260</v>
      </c>
      <c r="C26" s="114">
        <v>24160</v>
      </c>
      <c r="D26" s="114">
        <v>19100</v>
      </c>
      <c r="E26" s="114">
        <v>33830</v>
      </c>
      <c r="F26" s="114">
        <v>9047</v>
      </c>
      <c r="G26" s="114">
        <v>5996</v>
      </c>
      <c r="H26" s="114">
        <v>13064</v>
      </c>
      <c r="I26" s="115">
        <v>12806</v>
      </c>
      <c r="J26" s="114">
        <v>7910</v>
      </c>
      <c r="K26" s="114">
        <v>4896</v>
      </c>
      <c r="L26" s="423">
        <v>2934</v>
      </c>
      <c r="M26" s="424">
        <v>3031</v>
      </c>
    </row>
    <row r="27" spans="1:13" ht="11.1" customHeight="1" x14ac:dyDescent="0.2">
      <c r="A27" s="422" t="s">
        <v>387</v>
      </c>
      <c r="B27" s="115">
        <v>43459</v>
      </c>
      <c r="C27" s="114">
        <v>24267</v>
      </c>
      <c r="D27" s="114">
        <v>19192</v>
      </c>
      <c r="E27" s="114">
        <v>33893</v>
      </c>
      <c r="F27" s="114">
        <v>9193</v>
      </c>
      <c r="G27" s="114">
        <v>5900</v>
      </c>
      <c r="H27" s="114">
        <v>13268</v>
      </c>
      <c r="I27" s="115">
        <v>13029</v>
      </c>
      <c r="J27" s="114">
        <v>8015</v>
      </c>
      <c r="K27" s="114">
        <v>5014</v>
      </c>
      <c r="L27" s="423">
        <v>2528</v>
      </c>
      <c r="M27" s="424">
        <v>2393</v>
      </c>
    </row>
    <row r="28" spans="1:13" ht="11.1" customHeight="1" x14ac:dyDescent="0.2">
      <c r="A28" s="422" t="s">
        <v>388</v>
      </c>
      <c r="B28" s="115">
        <v>43912</v>
      </c>
      <c r="C28" s="114">
        <v>24512</v>
      </c>
      <c r="D28" s="114">
        <v>19400</v>
      </c>
      <c r="E28" s="114">
        <v>34634</v>
      </c>
      <c r="F28" s="114">
        <v>9258</v>
      </c>
      <c r="G28" s="114">
        <v>6327</v>
      </c>
      <c r="H28" s="114">
        <v>13377</v>
      </c>
      <c r="I28" s="115">
        <v>13048</v>
      </c>
      <c r="J28" s="114">
        <v>7909</v>
      </c>
      <c r="K28" s="114">
        <v>5139</v>
      </c>
      <c r="L28" s="423">
        <v>4243</v>
      </c>
      <c r="M28" s="424">
        <v>3772</v>
      </c>
    </row>
    <row r="29" spans="1:13" s="110" customFormat="1" ht="11.1" customHeight="1" x14ac:dyDescent="0.2">
      <c r="A29" s="422" t="s">
        <v>389</v>
      </c>
      <c r="B29" s="115">
        <v>43639</v>
      </c>
      <c r="C29" s="114">
        <v>24317</v>
      </c>
      <c r="D29" s="114">
        <v>19322</v>
      </c>
      <c r="E29" s="114">
        <v>34332</v>
      </c>
      <c r="F29" s="114">
        <v>9301</v>
      </c>
      <c r="G29" s="114">
        <v>6150</v>
      </c>
      <c r="H29" s="114">
        <v>13451</v>
      </c>
      <c r="I29" s="115">
        <v>13044</v>
      </c>
      <c r="J29" s="114">
        <v>7926</v>
      </c>
      <c r="K29" s="114">
        <v>5118</v>
      </c>
      <c r="L29" s="423">
        <v>2292</v>
      </c>
      <c r="M29" s="424">
        <v>2692</v>
      </c>
    </row>
    <row r="30" spans="1:13" ht="15" customHeight="1" x14ac:dyDescent="0.2">
      <c r="A30" s="422" t="s">
        <v>394</v>
      </c>
      <c r="B30" s="115">
        <v>43777</v>
      </c>
      <c r="C30" s="114">
        <v>24354</v>
      </c>
      <c r="D30" s="114">
        <v>19423</v>
      </c>
      <c r="E30" s="114">
        <v>34329</v>
      </c>
      <c r="F30" s="114">
        <v>9444</v>
      </c>
      <c r="G30" s="114">
        <v>5942</v>
      </c>
      <c r="H30" s="114">
        <v>13653</v>
      </c>
      <c r="I30" s="115">
        <v>12751</v>
      </c>
      <c r="J30" s="114">
        <v>7740</v>
      </c>
      <c r="K30" s="114">
        <v>5011</v>
      </c>
      <c r="L30" s="423">
        <v>3028</v>
      </c>
      <c r="M30" s="424">
        <v>2918</v>
      </c>
    </row>
    <row r="31" spans="1:13" ht="11.1" customHeight="1" x14ac:dyDescent="0.2">
      <c r="A31" s="422" t="s">
        <v>387</v>
      </c>
      <c r="B31" s="115">
        <v>44128</v>
      </c>
      <c r="C31" s="114">
        <v>24607</v>
      </c>
      <c r="D31" s="114">
        <v>19521</v>
      </c>
      <c r="E31" s="114">
        <v>34502</v>
      </c>
      <c r="F31" s="114">
        <v>9621</v>
      </c>
      <c r="G31" s="114">
        <v>5797</v>
      </c>
      <c r="H31" s="114">
        <v>13889</v>
      </c>
      <c r="I31" s="115">
        <v>12959</v>
      </c>
      <c r="J31" s="114">
        <v>7841</v>
      </c>
      <c r="K31" s="114">
        <v>5118</v>
      </c>
      <c r="L31" s="423">
        <v>2585</v>
      </c>
      <c r="M31" s="424">
        <v>2230</v>
      </c>
    </row>
    <row r="32" spans="1:13" ht="11.1" customHeight="1" x14ac:dyDescent="0.2">
      <c r="A32" s="422" t="s">
        <v>388</v>
      </c>
      <c r="B32" s="115">
        <v>44971</v>
      </c>
      <c r="C32" s="114">
        <v>25163</v>
      </c>
      <c r="D32" s="114">
        <v>19808</v>
      </c>
      <c r="E32" s="114">
        <v>35261</v>
      </c>
      <c r="F32" s="114">
        <v>9703</v>
      </c>
      <c r="G32" s="114">
        <v>6312</v>
      </c>
      <c r="H32" s="114">
        <v>14060</v>
      </c>
      <c r="I32" s="115">
        <v>13016</v>
      </c>
      <c r="J32" s="114">
        <v>7745</v>
      </c>
      <c r="K32" s="114">
        <v>5271</v>
      </c>
      <c r="L32" s="423">
        <v>4743</v>
      </c>
      <c r="M32" s="424">
        <v>4052</v>
      </c>
    </row>
    <row r="33" spans="1:13" s="110" customFormat="1" ht="11.1" customHeight="1" x14ac:dyDescent="0.2">
      <c r="A33" s="422" t="s">
        <v>389</v>
      </c>
      <c r="B33" s="115">
        <v>44811</v>
      </c>
      <c r="C33" s="114">
        <v>24967</v>
      </c>
      <c r="D33" s="114">
        <v>19844</v>
      </c>
      <c r="E33" s="114">
        <v>34940</v>
      </c>
      <c r="F33" s="114">
        <v>9868</v>
      </c>
      <c r="G33" s="114">
        <v>6090</v>
      </c>
      <c r="H33" s="114">
        <v>14072</v>
      </c>
      <c r="I33" s="115">
        <v>13055</v>
      </c>
      <c r="J33" s="114">
        <v>7755</v>
      </c>
      <c r="K33" s="114">
        <v>5300</v>
      </c>
      <c r="L33" s="423">
        <v>2625</v>
      </c>
      <c r="M33" s="424">
        <v>2909</v>
      </c>
    </row>
    <row r="34" spans="1:13" ht="15" customHeight="1" x14ac:dyDescent="0.2">
      <c r="A34" s="422" t="s">
        <v>395</v>
      </c>
      <c r="B34" s="115">
        <v>44756</v>
      </c>
      <c r="C34" s="114">
        <v>24973</v>
      </c>
      <c r="D34" s="114">
        <v>19783</v>
      </c>
      <c r="E34" s="114">
        <v>34830</v>
      </c>
      <c r="F34" s="114">
        <v>9926</v>
      </c>
      <c r="G34" s="114">
        <v>5943</v>
      </c>
      <c r="H34" s="114">
        <v>14228</v>
      </c>
      <c r="I34" s="115">
        <v>13028</v>
      </c>
      <c r="J34" s="114">
        <v>7700</v>
      </c>
      <c r="K34" s="114">
        <v>5328</v>
      </c>
      <c r="L34" s="423">
        <v>3167</v>
      </c>
      <c r="M34" s="424">
        <v>3225</v>
      </c>
    </row>
    <row r="35" spans="1:13" ht="11.1" customHeight="1" x14ac:dyDescent="0.2">
      <c r="A35" s="422" t="s">
        <v>387</v>
      </c>
      <c r="B35" s="115">
        <v>45123</v>
      </c>
      <c r="C35" s="114">
        <v>25236</v>
      </c>
      <c r="D35" s="114">
        <v>19887</v>
      </c>
      <c r="E35" s="114">
        <v>35064</v>
      </c>
      <c r="F35" s="114">
        <v>10059</v>
      </c>
      <c r="G35" s="114">
        <v>5809</v>
      </c>
      <c r="H35" s="114">
        <v>14485</v>
      </c>
      <c r="I35" s="115">
        <v>13210</v>
      </c>
      <c r="J35" s="114">
        <v>7768</v>
      </c>
      <c r="K35" s="114">
        <v>5442</v>
      </c>
      <c r="L35" s="423">
        <v>2773</v>
      </c>
      <c r="M35" s="424">
        <v>2434</v>
      </c>
    </row>
    <row r="36" spans="1:13" ht="11.1" customHeight="1" x14ac:dyDescent="0.2">
      <c r="A36" s="422" t="s">
        <v>388</v>
      </c>
      <c r="B36" s="115">
        <v>45816</v>
      </c>
      <c r="C36" s="114">
        <v>25688</v>
      </c>
      <c r="D36" s="114">
        <v>20128</v>
      </c>
      <c r="E36" s="114">
        <v>35649</v>
      </c>
      <c r="F36" s="114">
        <v>10167</v>
      </c>
      <c r="G36" s="114">
        <v>6277</v>
      </c>
      <c r="H36" s="114">
        <v>14661</v>
      </c>
      <c r="I36" s="115">
        <v>13312</v>
      </c>
      <c r="J36" s="114">
        <v>7682</v>
      </c>
      <c r="K36" s="114">
        <v>5630</v>
      </c>
      <c r="L36" s="423">
        <v>4399</v>
      </c>
      <c r="M36" s="424">
        <v>3861</v>
      </c>
    </row>
    <row r="37" spans="1:13" s="110" customFormat="1" ht="11.1" customHeight="1" x14ac:dyDescent="0.2">
      <c r="A37" s="422" t="s">
        <v>389</v>
      </c>
      <c r="B37" s="115">
        <v>45653</v>
      </c>
      <c r="C37" s="114">
        <v>25503</v>
      </c>
      <c r="D37" s="114">
        <v>20150</v>
      </c>
      <c r="E37" s="114">
        <v>35407</v>
      </c>
      <c r="F37" s="114">
        <v>10246</v>
      </c>
      <c r="G37" s="114">
        <v>6155</v>
      </c>
      <c r="H37" s="114">
        <v>14748</v>
      </c>
      <c r="I37" s="115">
        <v>13235</v>
      </c>
      <c r="J37" s="114">
        <v>7695</v>
      </c>
      <c r="K37" s="114">
        <v>5540</v>
      </c>
      <c r="L37" s="423">
        <v>2577</v>
      </c>
      <c r="M37" s="424">
        <v>2780</v>
      </c>
    </row>
    <row r="38" spans="1:13" ht="15" customHeight="1" x14ac:dyDescent="0.2">
      <c r="A38" s="425" t="s">
        <v>396</v>
      </c>
      <c r="B38" s="115">
        <v>45626</v>
      </c>
      <c r="C38" s="114">
        <v>25534</v>
      </c>
      <c r="D38" s="114">
        <v>20092</v>
      </c>
      <c r="E38" s="114">
        <v>35292</v>
      </c>
      <c r="F38" s="114">
        <v>10334</v>
      </c>
      <c r="G38" s="114">
        <v>5928</v>
      </c>
      <c r="H38" s="114">
        <v>14895</v>
      </c>
      <c r="I38" s="115">
        <v>13431</v>
      </c>
      <c r="J38" s="114">
        <v>7751</v>
      </c>
      <c r="K38" s="114">
        <v>5680</v>
      </c>
      <c r="L38" s="423">
        <v>3092</v>
      </c>
      <c r="M38" s="424">
        <v>3178</v>
      </c>
    </row>
    <row r="39" spans="1:13" ht="11.1" customHeight="1" x14ac:dyDescent="0.2">
      <c r="A39" s="422" t="s">
        <v>387</v>
      </c>
      <c r="B39" s="115">
        <v>46144</v>
      </c>
      <c r="C39" s="114">
        <v>25937</v>
      </c>
      <c r="D39" s="114">
        <v>20207</v>
      </c>
      <c r="E39" s="114">
        <v>35671</v>
      </c>
      <c r="F39" s="114">
        <v>10473</v>
      </c>
      <c r="G39" s="114">
        <v>5870</v>
      </c>
      <c r="H39" s="114">
        <v>15158</v>
      </c>
      <c r="I39" s="115">
        <v>13639</v>
      </c>
      <c r="J39" s="114">
        <v>7827</v>
      </c>
      <c r="K39" s="114">
        <v>5812</v>
      </c>
      <c r="L39" s="423">
        <v>2771</v>
      </c>
      <c r="M39" s="424">
        <v>2375</v>
      </c>
    </row>
    <row r="40" spans="1:13" ht="11.1" customHeight="1" x14ac:dyDescent="0.2">
      <c r="A40" s="425" t="s">
        <v>388</v>
      </c>
      <c r="B40" s="115">
        <v>47068</v>
      </c>
      <c r="C40" s="114">
        <v>26519</v>
      </c>
      <c r="D40" s="114">
        <v>20549</v>
      </c>
      <c r="E40" s="114">
        <v>36496</v>
      </c>
      <c r="F40" s="114">
        <v>10572</v>
      </c>
      <c r="G40" s="114">
        <v>6445</v>
      </c>
      <c r="H40" s="114">
        <v>15309</v>
      </c>
      <c r="I40" s="115">
        <v>13528</v>
      </c>
      <c r="J40" s="114">
        <v>7621</v>
      </c>
      <c r="K40" s="114">
        <v>5907</v>
      </c>
      <c r="L40" s="423">
        <v>4771</v>
      </c>
      <c r="M40" s="424">
        <v>3966</v>
      </c>
    </row>
    <row r="41" spans="1:13" s="110" customFormat="1" ht="11.1" customHeight="1" x14ac:dyDescent="0.2">
      <c r="A41" s="422" t="s">
        <v>389</v>
      </c>
      <c r="B41" s="115">
        <v>46775</v>
      </c>
      <c r="C41" s="114">
        <v>26274</v>
      </c>
      <c r="D41" s="114">
        <v>20501</v>
      </c>
      <c r="E41" s="114">
        <v>36179</v>
      </c>
      <c r="F41" s="114">
        <v>10596</v>
      </c>
      <c r="G41" s="114">
        <v>6274</v>
      </c>
      <c r="H41" s="114">
        <v>15345</v>
      </c>
      <c r="I41" s="115">
        <v>13425</v>
      </c>
      <c r="J41" s="114">
        <v>7576</v>
      </c>
      <c r="K41" s="114">
        <v>5849</v>
      </c>
      <c r="L41" s="423">
        <v>2768</v>
      </c>
      <c r="M41" s="424">
        <v>3076</v>
      </c>
    </row>
    <row r="42" spans="1:13" ht="15" customHeight="1" x14ac:dyDescent="0.2">
      <c r="A42" s="422" t="s">
        <v>397</v>
      </c>
      <c r="B42" s="115">
        <v>46722</v>
      </c>
      <c r="C42" s="114">
        <v>26269</v>
      </c>
      <c r="D42" s="114">
        <v>20453</v>
      </c>
      <c r="E42" s="114">
        <v>36111</v>
      </c>
      <c r="F42" s="114">
        <v>10611</v>
      </c>
      <c r="G42" s="114">
        <v>6032</v>
      </c>
      <c r="H42" s="114">
        <v>15501</v>
      </c>
      <c r="I42" s="115">
        <v>13008</v>
      </c>
      <c r="J42" s="114">
        <v>7270</v>
      </c>
      <c r="K42" s="114">
        <v>5738</v>
      </c>
      <c r="L42" s="423">
        <v>3298</v>
      </c>
      <c r="M42" s="424">
        <v>3379</v>
      </c>
    </row>
    <row r="43" spans="1:13" ht="11.1" customHeight="1" x14ac:dyDescent="0.2">
      <c r="A43" s="422" t="s">
        <v>387</v>
      </c>
      <c r="B43" s="115">
        <v>46992</v>
      </c>
      <c r="C43" s="114">
        <v>26448</v>
      </c>
      <c r="D43" s="114">
        <v>20544</v>
      </c>
      <c r="E43" s="114">
        <v>36290</v>
      </c>
      <c r="F43" s="114">
        <v>10702</v>
      </c>
      <c r="G43" s="114">
        <v>5900</v>
      </c>
      <c r="H43" s="114">
        <v>15742</v>
      </c>
      <c r="I43" s="115">
        <v>13356</v>
      </c>
      <c r="J43" s="114">
        <v>7372</v>
      </c>
      <c r="K43" s="114">
        <v>5984</v>
      </c>
      <c r="L43" s="423">
        <v>3226</v>
      </c>
      <c r="M43" s="424">
        <v>2947</v>
      </c>
    </row>
    <row r="44" spans="1:13" ht="11.1" customHeight="1" x14ac:dyDescent="0.2">
      <c r="A44" s="422" t="s">
        <v>388</v>
      </c>
      <c r="B44" s="115">
        <v>48078</v>
      </c>
      <c r="C44" s="114">
        <v>27182</v>
      </c>
      <c r="D44" s="114">
        <v>20896</v>
      </c>
      <c r="E44" s="114">
        <v>37194</v>
      </c>
      <c r="F44" s="114">
        <v>10884</v>
      </c>
      <c r="G44" s="114">
        <v>6527</v>
      </c>
      <c r="H44" s="114">
        <v>15949</v>
      </c>
      <c r="I44" s="115">
        <v>13320</v>
      </c>
      <c r="J44" s="114">
        <v>7234</v>
      </c>
      <c r="K44" s="114">
        <v>6086</v>
      </c>
      <c r="L44" s="423">
        <v>5051</v>
      </c>
      <c r="M44" s="424">
        <v>4276</v>
      </c>
    </row>
    <row r="45" spans="1:13" s="110" customFormat="1" ht="11.1" customHeight="1" x14ac:dyDescent="0.2">
      <c r="A45" s="422" t="s">
        <v>389</v>
      </c>
      <c r="B45" s="115">
        <v>47879</v>
      </c>
      <c r="C45" s="114">
        <v>26997</v>
      </c>
      <c r="D45" s="114">
        <v>20882</v>
      </c>
      <c r="E45" s="114">
        <v>36905</v>
      </c>
      <c r="F45" s="114">
        <v>10974</v>
      </c>
      <c r="G45" s="114">
        <v>6407</v>
      </c>
      <c r="H45" s="114">
        <v>15960</v>
      </c>
      <c r="I45" s="115">
        <v>13140</v>
      </c>
      <c r="J45" s="114">
        <v>7175</v>
      </c>
      <c r="K45" s="114">
        <v>5965</v>
      </c>
      <c r="L45" s="423">
        <v>2853</v>
      </c>
      <c r="M45" s="424">
        <v>3002</v>
      </c>
    </row>
    <row r="46" spans="1:13" ht="15" customHeight="1" x14ac:dyDescent="0.2">
      <c r="A46" s="422" t="s">
        <v>398</v>
      </c>
      <c r="B46" s="115">
        <v>47972</v>
      </c>
      <c r="C46" s="114">
        <v>27056</v>
      </c>
      <c r="D46" s="114">
        <v>20916</v>
      </c>
      <c r="E46" s="114">
        <v>36897</v>
      </c>
      <c r="F46" s="114">
        <v>11075</v>
      </c>
      <c r="G46" s="114">
        <v>6224</v>
      </c>
      <c r="H46" s="114">
        <v>16087</v>
      </c>
      <c r="I46" s="115">
        <v>12985</v>
      </c>
      <c r="J46" s="114">
        <v>7076</v>
      </c>
      <c r="K46" s="114">
        <v>5909</v>
      </c>
      <c r="L46" s="423">
        <v>3776</v>
      </c>
      <c r="M46" s="424">
        <v>3731</v>
      </c>
    </row>
    <row r="47" spans="1:13" ht="11.1" customHeight="1" x14ac:dyDescent="0.2">
      <c r="A47" s="422" t="s">
        <v>387</v>
      </c>
      <c r="B47" s="115">
        <v>48186</v>
      </c>
      <c r="C47" s="114">
        <v>27230</v>
      </c>
      <c r="D47" s="114">
        <v>20956</v>
      </c>
      <c r="E47" s="114">
        <v>37002</v>
      </c>
      <c r="F47" s="114">
        <v>11184</v>
      </c>
      <c r="G47" s="114">
        <v>6107</v>
      </c>
      <c r="H47" s="114">
        <v>16277</v>
      </c>
      <c r="I47" s="115">
        <v>13288</v>
      </c>
      <c r="J47" s="114">
        <v>7274</v>
      </c>
      <c r="K47" s="114">
        <v>6014</v>
      </c>
      <c r="L47" s="423">
        <v>2860</v>
      </c>
      <c r="M47" s="424">
        <v>2685</v>
      </c>
    </row>
    <row r="48" spans="1:13" ht="11.1" customHeight="1" x14ac:dyDescent="0.2">
      <c r="A48" s="422" t="s">
        <v>388</v>
      </c>
      <c r="B48" s="115">
        <v>49035</v>
      </c>
      <c r="C48" s="114">
        <v>27605</v>
      </c>
      <c r="D48" s="114">
        <v>21430</v>
      </c>
      <c r="E48" s="114">
        <v>37684</v>
      </c>
      <c r="F48" s="114">
        <v>11351</v>
      </c>
      <c r="G48" s="114">
        <v>6630</v>
      </c>
      <c r="H48" s="114">
        <v>16438</v>
      </c>
      <c r="I48" s="115">
        <v>13248</v>
      </c>
      <c r="J48" s="114">
        <v>7078</v>
      </c>
      <c r="K48" s="114">
        <v>6170</v>
      </c>
      <c r="L48" s="423">
        <v>4647</v>
      </c>
      <c r="M48" s="424">
        <v>3897</v>
      </c>
    </row>
    <row r="49" spans="1:17" s="110" customFormat="1" ht="11.1" customHeight="1" x14ac:dyDescent="0.2">
      <c r="A49" s="422" t="s">
        <v>389</v>
      </c>
      <c r="B49" s="115">
        <v>48646</v>
      </c>
      <c r="C49" s="114">
        <v>27273</v>
      </c>
      <c r="D49" s="114">
        <v>21373</v>
      </c>
      <c r="E49" s="114">
        <v>37186</v>
      </c>
      <c r="F49" s="114">
        <v>11460</v>
      </c>
      <c r="G49" s="114">
        <v>6463</v>
      </c>
      <c r="H49" s="114">
        <v>16457</v>
      </c>
      <c r="I49" s="115">
        <v>13135</v>
      </c>
      <c r="J49" s="114">
        <v>6983</v>
      </c>
      <c r="K49" s="114">
        <v>6152</v>
      </c>
      <c r="L49" s="423">
        <v>2513</v>
      </c>
      <c r="M49" s="424">
        <v>2943</v>
      </c>
    </row>
    <row r="50" spans="1:17" ht="15" customHeight="1" x14ac:dyDescent="0.2">
      <c r="A50" s="422" t="s">
        <v>399</v>
      </c>
      <c r="B50" s="143">
        <v>48575</v>
      </c>
      <c r="C50" s="144">
        <v>27230</v>
      </c>
      <c r="D50" s="144">
        <v>21345</v>
      </c>
      <c r="E50" s="144">
        <v>37045</v>
      </c>
      <c r="F50" s="144">
        <v>11530</v>
      </c>
      <c r="G50" s="144">
        <v>6295</v>
      </c>
      <c r="H50" s="144">
        <v>16594</v>
      </c>
      <c r="I50" s="143">
        <v>12808</v>
      </c>
      <c r="J50" s="144">
        <v>6840</v>
      </c>
      <c r="K50" s="144">
        <v>5968</v>
      </c>
      <c r="L50" s="426">
        <v>3484</v>
      </c>
      <c r="M50" s="427">
        <v>3718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1.2569832402234637</v>
      </c>
      <c r="C6" s="480">
        <f>'Tabelle 3.3'!J11</f>
        <v>-1.3631112822487486</v>
      </c>
      <c r="D6" s="481">
        <f t="shared" ref="D6:E9" si="0">IF(OR(AND(B6&gt;=-50,B6&lt;=50),ISNUMBER(B6)=FALSE),B6,"")</f>
        <v>1.2569832402234637</v>
      </c>
      <c r="E6" s="481">
        <f t="shared" si="0"/>
        <v>-1.3631112822487486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1.2569832402234637</v>
      </c>
      <c r="C14" s="480">
        <f>'Tabelle 3.3'!J11</f>
        <v>-1.3631112822487486</v>
      </c>
      <c r="D14" s="481">
        <f>IF(OR(AND(B14&gt;=-50,B14&lt;=50),ISNUMBER(B14)=FALSE),B14,"")</f>
        <v>1.2569832402234637</v>
      </c>
      <c r="E14" s="481">
        <f>IF(OR(AND(C14&gt;=-50,C14&lt;=50),ISNUMBER(C14)=FALSE),C14,"")</f>
        <v>-1.3631112822487486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6.8702290076335881</v>
      </c>
      <c r="C15" s="480">
        <f>'Tabelle 3.3'!J12</f>
        <v>5.6603773584905657</v>
      </c>
      <c r="D15" s="481">
        <f t="shared" ref="D15:E45" si="3">IF(OR(AND(B15&gt;=-50,B15&lt;=50),ISNUMBER(B15)=FALSE),B15,"")</f>
        <v>6.8702290076335881</v>
      </c>
      <c r="E15" s="481">
        <f t="shared" si="3"/>
        <v>5.6603773584905657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5.1851851851851851</v>
      </c>
      <c r="C16" s="480">
        <f>'Tabelle 3.3'!J13</f>
        <v>15.730337078651685</v>
      </c>
      <c r="D16" s="481">
        <f t="shared" si="3"/>
        <v>5.1851851851851851</v>
      </c>
      <c r="E16" s="481">
        <f t="shared" si="3"/>
        <v>15.730337078651685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-1.0066090493136757</v>
      </c>
      <c r="C17" s="480">
        <f>'Tabelle 3.3'!J14</f>
        <v>-0.48361096184846858</v>
      </c>
      <c r="D17" s="481">
        <f t="shared" si="3"/>
        <v>-1.0066090493136757</v>
      </c>
      <c r="E17" s="481">
        <f t="shared" si="3"/>
        <v>-0.48361096184846858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-0.28024287716020552</v>
      </c>
      <c r="C18" s="480">
        <f>'Tabelle 3.3'!J15</f>
        <v>5.3016453382084094</v>
      </c>
      <c r="D18" s="481">
        <f t="shared" si="3"/>
        <v>-0.28024287716020552</v>
      </c>
      <c r="E18" s="481">
        <f t="shared" si="3"/>
        <v>5.3016453382084094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-1.8905693950177935</v>
      </c>
      <c r="C19" s="480">
        <f>'Tabelle 3.3'!J16</f>
        <v>-4.1816009557945044</v>
      </c>
      <c r="D19" s="481">
        <f t="shared" si="3"/>
        <v>-1.8905693950177935</v>
      </c>
      <c r="E19" s="481">
        <f t="shared" si="3"/>
        <v>-4.1816009557945044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1.5590200445434299</v>
      </c>
      <c r="C20" s="480">
        <f>'Tabelle 3.3'!J17</f>
        <v>-0.62893081761006286</v>
      </c>
      <c r="D20" s="481">
        <f t="shared" si="3"/>
        <v>1.5590200445434299</v>
      </c>
      <c r="E20" s="481">
        <f t="shared" si="3"/>
        <v>-0.62893081761006286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0.17164435290078955</v>
      </c>
      <c r="C21" s="480">
        <f>'Tabelle 3.3'!J18</f>
        <v>-0.87623220153340631</v>
      </c>
      <c r="D21" s="481">
        <f t="shared" si="3"/>
        <v>0.17164435290078955</v>
      </c>
      <c r="E21" s="481">
        <f t="shared" si="3"/>
        <v>-0.87623220153340631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4.6846518410499449</v>
      </c>
      <c r="C22" s="480">
        <f>'Tabelle 3.3'!J19</f>
        <v>-0.44994375703037121</v>
      </c>
      <c r="D22" s="481">
        <f t="shared" si="3"/>
        <v>4.6846518410499449</v>
      </c>
      <c r="E22" s="481">
        <f t="shared" si="3"/>
        <v>-0.44994375703037121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5.6614349775784749</v>
      </c>
      <c r="C23" s="480">
        <f>'Tabelle 3.3'!J20</f>
        <v>4.3173862310385065</v>
      </c>
      <c r="D23" s="481">
        <f t="shared" si="3"/>
        <v>5.6614349775784749</v>
      </c>
      <c r="E23" s="481">
        <f t="shared" si="3"/>
        <v>4.3173862310385065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-0.35087719298245612</v>
      </c>
      <c r="C24" s="480">
        <f>'Tabelle 3.3'!J21</f>
        <v>-9.3354430379746827</v>
      </c>
      <c r="D24" s="481">
        <f t="shared" si="3"/>
        <v>-0.35087719298245612</v>
      </c>
      <c r="E24" s="481">
        <f t="shared" si="3"/>
        <v>-9.3354430379746827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-0.37735849056603776</v>
      </c>
      <c r="C25" s="480">
        <f>'Tabelle 3.3'!J22</f>
        <v>-43.262411347517734</v>
      </c>
      <c r="D25" s="481">
        <f t="shared" si="3"/>
        <v>-0.37735849056603776</v>
      </c>
      <c r="E25" s="481">
        <f t="shared" si="3"/>
        <v>-43.262411347517734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12.274774774774775</v>
      </c>
      <c r="C26" s="480">
        <f>'Tabelle 3.3'!J23</f>
        <v>4.4776119402985071</v>
      </c>
      <c r="D26" s="481">
        <f t="shared" si="3"/>
        <v>12.274774774774775</v>
      </c>
      <c r="E26" s="481">
        <f t="shared" si="3"/>
        <v>4.4776119402985071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0.39772727272727271</v>
      </c>
      <c r="C27" s="480">
        <f>'Tabelle 3.3'!J24</f>
        <v>1.9924098671726755</v>
      </c>
      <c r="D27" s="481">
        <f t="shared" si="3"/>
        <v>0.39772727272727271</v>
      </c>
      <c r="E27" s="481">
        <f t="shared" si="3"/>
        <v>1.9924098671726755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10.818713450292398</v>
      </c>
      <c r="C28" s="480">
        <f>'Tabelle 3.3'!J25</f>
        <v>6.756756756756757</v>
      </c>
      <c r="D28" s="481">
        <f t="shared" si="3"/>
        <v>10.818713450292398</v>
      </c>
      <c r="E28" s="481">
        <f t="shared" si="3"/>
        <v>6.756756756756757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-16.216216216216218</v>
      </c>
      <c r="C29" s="480">
        <f>'Tabelle 3.3'!J26</f>
        <v>-12.76595744680851</v>
      </c>
      <c r="D29" s="481">
        <f t="shared" si="3"/>
        <v>-16.216216216216218</v>
      </c>
      <c r="E29" s="481">
        <f t="shared" si="3"/>
        <v>-12.76595744680851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2.1721958925750395</v>
      </c>
      <c r="C30" s="480">
        <f>'Tabelle 3.3'!J27</f>
        <v>-7.3059360730593603</v>
      </c>
      <c r="D30" s="481">
        <f t="shared" si="3"/>
        <v>2.1721958925750395</v>
      </c>
      <c r="E30" s="481">
        <f t="shared" si="3"/>
        <v>-7.3059360730593603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3.159041394335512</v>
      </c>
      <c r="C31" s="480">
        <f>'Tabelle 3.3'!J28</f>
        <v>-2.3364485981308412</v>
      </c>
      <c r="D31" s="481">
        <f t="shared" si="3"/>
        <v>3.159041394335512</v>
      </c>
      <c r="E31" s="481">
        <f t="shared" si="3"/>
        <v>-2.3364485981308412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3.8015930485155685</v>
      </c>
      <c r="C32" s="480">
        <f>'Tabelle 3.3'!J29</f>
        <v>-3.792134831460674</v>
      </c>
      <c r="D32" s="481">
        <f t="shared" si="3"/>
        <v>3.8015930485155685</v>
      </c>
      <c r="E32" s="481">
        <f t="shared" si="3"/>
        <v>-3.792134831460674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7.3463783041537933</v>
      </c>
      <c r="C33" s="480">
        <f>'Tabelle 3.3'!J30</f>
        <v>7.355864811133201</v>
      </c>
      <c r="D33" s="481">
        <f t="shared" si="3"/>
        <v>7.3463783041537933</v>
      </c>
      <c r="E33" s="481">
        <f t="shared" si="3"/>
        <v>7.355864811133201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1.3888888888888888</v>
      </c>
      <c r="C34" s="480">
        <f>'Tabelle 3.3'!J31</f>
        <v>-2.483974358974359</v>
      </c>
      <c r="D34" s="481">
        <f t="shared" si="3"/>
        <v>1.3888888888888888</v>
      </c>
      <c r="E34" s="481">
        <f t="shared" si="3"/>
        <v>-2.483974358974359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6.8702290076335881</v>
      </c>
      <c r="C37" s="480">
        <f>'Tabelle 3.3'!J34</f>
        <v>5.6603773584905657</v>
      </c>
      <c r="D37" s="481">
        <f t="shared" si="3"/>
        <v>6.8702290076335881</v>
      </c>
      <c r="E37" s="481">
        <f t="shared" si="3"/>
        <v>5.6603773584905657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-0.74821646076213677</v>
      </c>
      <c r="C38" s="480">
        <f>'Tabelle 3.3'!J35</f>
        <v>-0.10478519035976248</v>
      </c>
      <c r="D38" s="481">
        <f t="shared" si="3"/>
        <v>-0.74821646076213677</v>
      </c>
      <c r="E38" s="481">
        <f t="shared" si="3"/>
        <v>-0.10478519035976248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3.0821228825493905</v>
      </c>
      <c r="C39" s="480">
        <f>'Tabelle 3.3'!J36</f>
        <v>-1.8768920282542887</v>
      </c>
      <c r="D39" s="481">
        <f t="shared" si="3"/>
        <v>3.0821228825493905</v>
      </c>
      <c r="E39" s="481">
        <f t="shared" si="3"/>
        <v>-1.8768920282542887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3.0821228825493905</v>
      </c>
      <c r="C45" s="480">
        <f>'Tabelle 3.3'!J36</f>
        <v>-1.8768920282542887</v>
      </c>
      <c r="D45" s="481">
        <f t="shared" si="3"/>
        <v>3.0821228825493905</v>
      </c>
      <c r="E45" s="481">
        <f t="shared" si="3"/>
        <v>-1.8768920282542887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43260</v>
      </c>
      <c r="C51" s="487">
        <v>7910</v>
      </c>
      <c r="D51" s="487">
        <v>4896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43459</v>
      </c>
      <c r="C52" s="487">
        <v>8015</v>
      </c>
      <c r="D52" s="487">
        <v>5014</v>
      </c>
      <c r="E52" s="488">
        <f t="shared" ref="E52:G70" si="11">IF($A$51=37802,IF(COUNTBLANK(B$51:B$70)&gt;0,#N/A,B52/B$51*100),IF(COUNTBLANK(B$51:B$75)&gt;0,#N/A,B52/B$51*100))</f>
        <v>100.460009246417</v>
      </c>
      <c r="F52" s="488">
        <f t="shared" si="11"/>
        <v>101.32743362831857</v>
      </c>
      <c r="G52" s="488">
        <f t="shared" si="11"/>
        <v>102.41013071895424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43912</v>
      </c>
      <c r="C53" s="487">
        <v>7909</v>
      </c>
      <c r="D53" s="487">
        <v>5139</v>
      </c>
      <c r="E53" s="488">
        <f t="shared" si="11"/>
        <v>101.50716597318538</v>
      </c>
      <c r="F53" s="488">
        <f t="shared" si="11"/>
        <v>99.987357774968402</v>
      </c>
      <c r="G53" s="488">
        <f t="shared" si="11"/>
        <v>104.96323529411764</v>
      </c>
      <c r="H53" s="489">
        <f>IF(ISERROR(L53)=TRUE,IF(MONTH(A53)=MONTH(MAX(A$51:A$75)),A53,""),"")</f>
        <v>41883</v>
      </c>
      <c r="I53" s="488">
        <f t="shared" si="12"/>
        <v>101.50716597318538</v>
      </c>
      <c r="J53" s="488">
        <f t="shared" si="10"/>
        <v>99.987357774968402</v>
      </c>
      <c r="K53" s="488">
        <f t="shared" si="10"/>
        <v>104.96323529411764</v>
      </c>
      <c r="L53" s="488" t="e">
        <f t="shared" si="13"/>
        <v>#N/A</v>
      </c>
    </row>
    <row r="54" spans="1:14" ht="15" customHeight="1" x14ac:dyDescent="0.2">
      <c r="A54" s="490" t="s">
        <v>462</v>
      </c>
      <c r="B54" s="487">
        <v>43639</v>
      </c>
      <c r="C54" s="487">
        <v>7926</v>
      </c>
      <c r="D54" s="487">
        <v>5118</v>
      </c>
      <c r="E54" s="488">
        <f t="shared" si="11"/>
        <v>100.87609801202034</v>
      </c>
      <c r="F54" s="488">
        <f t="shared" si="11"/>
        <v>100.2022756005057</v>
      </c>
      <c r="G54" s="488">
        <f t="shared" si="11"/>
        <v>104.53431372549021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43777</v>
      </c>
      <c r="C55" s="487">
        <v>7740</v>
      </c>
      <c r="D55" s="487">
        <v>5011</v>
      </c>
      <c r="E55" s="488">
        <f t="shared" si="11"/>
        <v>101.1950993989829</v>
      </c>
      <c r="F55" s="488">
        <f t="shared" si="11"/>
        <v>97.850821744627055</v>
      </c>
      <c r="G55" s="488">
        <f t="shared" si="11"/>
        <v>102.34885620915033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44128</v>
      </c>
      <c r="C56" s="487">
        <v>7841</v>
      </c>
      <c r="D56" s="487">
        <v>5118</v>
      </c>
      <c r="E56" s="488">
        <f t="shared" si="11"/>
        <v>102.00647249190939</v>
      </c>
      <c r="F56" s="488">
        <f t="shared" si="11"/>
        <v>99.127686472819221</v>
      </c>
      <c r="G56" s="488">
        <f t="shared" si="11"/>
        <v>104.53431372549021</v>
      </c>
      <c r="H56" s="489" t="str">
        <f t="shared" si="14"/>
        <v/>
      </c>
      <c r="I56" s="488" t="str">
        <f t="shared" si="12"/>
        <v/>
      </c>
      <c r="J56" s="488" t="str">
        <f t="shared" si="10"/>
        <v/>
      </c>
      <c r="K56" s="488" t="str">
        <f t="shared" si="10"/>
        <v/>
      </c>
      <c r="L56" s="488" t="e">
        <f t="shared" si="13"/>
        <v>#N/A</v>
      </c>
    </row>
    <row r="57" spans="1:14" ht="15" customHeight="1" x14ac:dyDescent="0.2">
      <c r="A57" s="490">
        <v>42248</v>
      </c>
      <c r="B57" s="487">
        <v>44971</v>
      </c>
      <c r="C57" s="487">
        <v>7745</v>
      </c>
      <c r="D57" s="487">
        <v>5271</v>
      </c>
      <c r="E57" s="488">
        <f t="shared" si="11"/>
        <v>103.95515487748497</v>
      </c>
      <c r="F57" s="488">
        <f t="shared" si="11"/>
        <v>97.914032869785089</v>
      </c>
      <c r="G57" s="488">
        <f t="shared" si="11"/>
        <v>107.65931372549021</v>
      </c>
      <c r="H57" s="489">
        <f t="shared" si="14"/>
        <v>42248</v>
      </c>
      <c r="I57" s="488">
        <f t="shared" si="12"/>
        <v>103.95515487748497</v>
      </c>
      <c r="J57" s="488">
        <f t="shared" si="10"/>
        <v>97.914032869785089</v>
      </c>
      <c r="K57" s="488">
        <f t="shared" si="10"/>
        <v>107.65931372549021</v>
      </c>
      <c r="L57" s="488" t="e">
        <f t="shared" si="13"/>
        <v>#N/A</v>
      </c>
    </row>
    <row r="58" spans="1:14" ht="15" customHeight="1" x14ac:dyDescent="0.2">
      <c r="A58" s="490" t="s">
        <v>465</v>
      </c>
      <c r="B58" s="487">
        <v>44811</v>
      </c>
      <c r="C58" s="487">
        <v>7755</v>
      </c>
      <c r="D58" s="487">
        <v>5300</v>
      </c>
      <c r="E58" s="488">
        <f t="shared" si="11"/>
        <v>103.58529819694868</v>
      </c>
      <c r="F58" s="488">
        <f t="shared" si="11"/>
        <v>98.040455120101129</v>
      </c>
      <c r="G58" s="488">
        <f t="shared" si="11"/>
        <v>108.2516339869281</v>
      </c>
      <c r="H58" s="489" t="str">
        <f t="shared" si="14"/>
        <v/>
      </c>
      <c r="I58" s="488" t="str">
        <f t="shared" si="12"/>
        <v/>
      </c>
      <c r="J58" s="488" t="str">
        <f t="shared" si="10"/>
        <v/>
      </c>
      <c r="K58" s="488" t="str">
        <f t="shared" si="10"/>
        <v/>
      </c>
      <c r="L58" s="488" t="e">
        <f t="shared" si="13"/>
        <v>#N/A</v>
      </c>
    </row>
    <row r="59" spans="1:14" ht="15" customHeight="1" x14ac:dyDescent="0.2">
      <c r="A59" s="490" t="s">
        <v>466</v>
      </c>
      <c r="B59" s="487">
        <v>44756</v>
      </c>
      <c r="C59" s="487">
        <v>7700</v>
      </c>
      <c r="D59" s="487">
        <v>5328</v>
      </c>
      <c r="E59" s="488">
        <f t="shared" si="11"/>
        <v>103.45815996301432</v>
      </c>
      <c r="F59" s="488">
        <f t="shared" si="11"/>
        <v>97.345132743362825</v>
      </c>
      <c r="G59" s="488">
        <f t="shared" si="11"/>
        <v>108.8235294117647</v>
      </c>
      <c r="H59" s="489" t="str">
        <f t="shared" si="14"/>
        <v/>
      </c>
      <c r="I59" s="488" t="str">
        <f t="shared" si="12"/>
        <v/>
      </c>
      <c r="J59" s="488" t="str">
        <f t="shared" si="10"/>
        <v/>
      </c>
      <c r="K59" s="488" t="str">
        <f t="shared" si="10"/>
        <v/>
      </c>
      <c r="L59" s="488" t="e">
        <f t="shared" si="13"/>
        <v>#N/A</v>
      </c>
    </row>
    <row r="60" spans="1:14" ht="15" customHeight="1" x14ac:dyDescent="0.2">
      <c r="A60" s="490" t="s">
        <v>467</v>
      </c>
      <c r="B60" s="487">
        <v>45123</v>
      </c>
      <c r="C60" s="487">
        <v>7768</v>
      </c>
      <c r="D60" s="487">
        <v>5442</v>
      </c>
      <c r="E60" s="488">
        <f t="shared" si="11"/>
        <v>104.30651872399446</v>
      </c>
      <c r="F60" s="488">
        <f t="shared" si="11"/>
        <v>98.204804045512006</v>
      </c>
      <c r="G60" s="488">
        <f t="shared" si="11"/>
        <v>111.15196078431373</v>
      </c>
      <c r="H60" s="489" t="str">
        <f t="shared" si="14"/>
        <v/>
      </c>
      <c r="I60" s="488" t="str">
        <f t="shared" si="12"/>
        <v/>
      </c>
      <c r="J60" s="488" t="str">
        <f t="shared" si="10"/>
        <v/>
      </c>
      <c r="K60" s="488" t="str">
        <f t="shared" si="10"/>
        <v/>
      </c>
      <c r="L60" s="488" t="e">
        <f t="shared" si="13"/>
        <v>#N/A</v>
      </c>
    </row>
    <row r="61" spans="1:14" ht="15" customHeight="1" x14ac:dyDescent="0.2">
      <c r="A61" s="490">
        <v>42614</v>
      </c>
      <c r="B61" s="487">
        <v>45816</v>
      </c>
      <c r="C61" s="487">
        <v>7682</v>
      </c>
      <c r="D61" s="487">
        <v>5630</v>
      </c>
      <c r="E61" s="488">
        <f t="shared" si="11"/>
        <v>105.90846047156728</v>
      </c>
      <c r="F61" s="488">
        <f t="shared" si="11"/>
        <v>97.117572692793928</v>
      </c>
      <c r="G61" s="488">
        <f t="shared" si="11"/>
        <v>114.99183006535947</v>
      </c>
      <c r="H61" s="489">
        <f t="shared" si="14"/>
        <v>42614</v>
      </c>
      <c r="I61" s="488">
        <f t="shared" si="12"/>
        <v>105.90846047156728</v>
      </c>
      <c r="J61" s="488">
        <f t="shared" si="10"/>
        <v>97.117572692793928</v>
      </c>
      <c r="K61" s="488">
        <f t="shared" si="10"/>
        <v>114.99183006535947</v>
      </c>
      <c r="L61" s="488" t="e">
        <f t="shared" si="13"/>
        <v>#N/A</v>
      </c>
    </row>
    <row r="62" spans="1:14" ht="15" customHeight="1" x14ac:dyDescent="0.2">
      <c r="A62" s="490" t="s">
        <v>468</v>
      </c>
      <c r="B62" s="487">
        <v>45653</v>
      </c>
      <c r="C62" s="487">
        <v>7695</v>
      </c>
      <c r="D62" s="487">
        <v>5540</v>
      </c>
      <c r="E62" s="488">
        <f t="shared" si="11"/>
        <v>105.53166897827091</v>
      </c>
      <c r="F62" s="488">
        <f t="shared" si="11"/>
        <v>97.281921618204805</v>
      </c>
      <c r="G62" s="488">
        <f t="shared" si="11"/>
        <v>113.15359477124183</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45626</v>
      </c>
      <c r="C63" s="487">
        <v>7751</v>
      </c>
      <c r="D63" s="487">
        <v>5680</v>
      </c>
      <c r="E63" s="488">
        <f t="shared" si="11"/>
        <v>105.46925566343042</v>
      </c>
      <c r="F63" s="488">
        <f t="shared" si="11"/>
        <v>97.989886219974721</v>
      </c>
      <c r="G63" s="488">
        <f t="shared" si="11"/>
        <v>116.01307189542484</v>
      </c>
      <c r="H63" s="489" t="str">
        <f t="shared" si="14"/>
        <v/>
      </c>
      <c r="I63" s="488" t="str">
        <f t="shared" si="12"/>
        <v/>
      </c>
      <c r="J63" s="488" t="str">
        <f t="shared" si="10"/>
        <v/>
      </c>
      <c r="K63" s="488" t="str">
        <f t="shared" si="10"/>
        <v/>
      </c>
      <c r="L63" s="488" t="e">
        <f t="shared" si="13"/>
        <v>#N/A</v>
      </c>
    </row>
    <row r="64" spans="1:14" ht="15" customHeight="1" x14ac:dyDescent="0.2">
      <c r="A64" s="490" t="s">
        <v>470</v>
      </c>
      <c r="B64" s="487">
        <v>46144</v>
      </c>
      <c r="C64" s="487">
        <v>7827</v>
      </c>
      <c r="D64" s="487">
        <v>5812</v>
      </c>
      <c r="E64" s="488">
        <f t="shared" si="11"/>
        <v>106.66666666666667</v>
      </c>
      <c r="F64" s="488">
        <f t="shared" si="11"/>
        <v>98.950695322376731</v>
      </c>
      <c r="G64" s="488">
        <f t="shared" si="11"/>
        <v>118.70915032679738</v>
      </c>
      <c r="H64" s="489" t="str">
        <f t="shared" si="14"/>
        <v/>
      </c>
      <c r="I64" s="488" t="str">
        <f t="shared" si="12"/>
        <v/>
      </c>
      <c r="J64" s="488" t="str">
        <f t="shared" si="10"/>
        <v/>
      </c>
      <c r="K64" s="488" t="str">
        <f t="shared" si="10"/>
        <v/>
      </c>
      <c r="L64" s="488" t="e">
        <f t="shared" si="13"/>
        <v>#N/A</v>
      </c>
    </row>
    <row r="65" spans="1:12" ht="15" customHeight="1" x14ac:dyDescent="0.2">
      <c r="A65" s="490">
        <v>42979</v>
      </c>
      <c r="B65" s="487">
        <v>47068</v>
      </c>
      <c r="C65" s="487">
        <v>7621</v>
      </c>
      <c r="D65" s="487">
        <v>5907</v>
      </c>
      <c r="E65" s="488">
        <f t="shared" si="11"/>
        <v>108.80258899676376</v>
      </c>
      <c r="F65" s="488">
        <f t="shared" si="11"/>
        <v>96.346396965865992</v>
      </c>
      <c r="G65" s="488">
        <f t="shared" si="11"/>
        <v>120.64950980392157</v>
      </c>
      <c r="H65" s="489">
        <f t="shared" si="14"/>
        <v>42979</v>
      </c>
      <c r="I65" s="488">
        <f t="shared" si="12"/>
        <v>108.80258899676376</v>
      </c>
      <c r="J65" s="488">
        <f t="shared" si="10"/>
        <v>96.346396965865992</v>
      </c>
      <c r="K65" s="488">
        <f t="shared" si="10"/>
        <v>120.64950980392157</v>
      </c>
      <c r="L65" s="488" t="e">
        <f t="shared" si="13"/>
        <v>#N/A</v>
      </c>
    </row>
    <row r="66" spans="1:12" ht="15" customHeight="1" x14ac:dyDescent="0.2">
      <c r="A66" s="490" t="s">
        <v>471</v>
      </c>
      <c r="B66" s="487">
        <v>46775</v>
      </c>
      <c r="C66" s="487">
        <v>7576</v>
      </c>
      <c r="D66" s="487">
        <v>5849</v>
      </c>
      <c r="E66" s="488">
        <f t="shared" si="11"/>
        <v>108.12528895053165</v>
      </c>
      <c r="F66" s="488">
        <f t="shared" si="11"/>
        <v>95.777496839443742</v>
      </c>
      <c r="G66" s="488">
        <f t="shared" si="11"/>
        <v>119.46486928104576</v>
      </c>
      <c r="H66" s="489" t="str">
        <f t="shared" si="14"/>
        <v/>
      </c>
      <c r="I66" s="488" t="str">
        <f t="shared" si="12"/>
        <v/>
      </c>
      <c r="J66" s="488" t="str">
        <f t="shared" si="10"/>
        <v/>
      </c>
      <c r="K66" s="488" t="str">
        <f t="shared" si="10"/>
        <v/>
      </c>
      <c r="L66" s="488" t="e">
        <f t="shared" si="13"/>
        <v>#N/A</v>
      </c>
    </row>
    <row r="67" spans="1:12" ht="15" customHeight="1" x14ac:dyDescent="0.2">
      <c r="A67" s="490" t="s">
        <v>472</v>
      </c>
      <c r="B67" s="487">
        <v>46722</v>
      </c>
      <c r="C67" s="487">
        <v>7270</v>
      </c>
      <c r="D67" s="487">
        <v>5738</v>
      </c>
      <c r="E67" s="488">
        <f t="shared" si="11"/>
        <v>108.00277392510402</v>
      </c>
      <c r="F67" s="488">
        <f t="shared" si="11"/>
        <v>91.90897597977245</v>
      </c>
      <c r="G67" s="488">
        <f t="shared" si="11"/>
        <v>117.19771241830065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46992</v>
      </c>
      <c r="C68" s="487">
        <v>7372</v>
      </c>
      <c r="D68" s="487">
        <v>5984</v>
      </c>
      <c r="E68" s="488">
        <f t="shared" si="11"/>
        <v>108.62690707350902</v>
      </c>
      <c r="F68" s="488">
        <f t="shared" si="11"/>
        <v>93.198482932996214</v>
      </c>
      <c r="G68" s="488">
        <f t="shared" si="11"/>
        <v>122.22222222222223</v>
      </c>
      <c r="H68" s="489" t="str">
        <f t="shared" si="14"/>
        <v/>
      </c>
      <c r="I68" s="488" t="str">
        <f t="shared" si="12"/>
        <v/>
      </c>
      <c r="J68" s="488" t="str">
        <f t="shared" si="12"/>
        <v/>
      </c>
      <c r="K68" s="488" t="str">
        <f t="shared" si="12"/>
        <v/>
      </c>
      <c r="L68" s="488" t="e">
        <f t="shared" si="13"/>
        <v>#N/A</v>
      </c>
    </row>
    <row r="69" spans="1:12" ht="15" customHeight="1" x14ac:dyDescent="0.2">
      <c r="A69" s="490">
        <v>43344</v>
      </c>
      <c r="B69" s="487">
        <v>48078</v>
      </c>
      <c r="C69" s="487">
        <v>7234</v>
      </c>
      <c r="D69" s="487">
        <v>6086</v>
      </c>
      <c r="E69" s="488">
        <f t="shared" si="11"/>
        <v>111.13730929264909</v>
      </c>
      <c r="F69" s="488">
        <f t="shared" si="11"/>
        <v>91.453855878634641</v>
      </c>
      <c r="G69" s="488">
        <f t="shared" si="11"/>
        <v>124.30555555555556</v>
      </c>
      <c r="H69" s="489">
        <f t="shared" si="14"/>
        <v>43344</v>
      </c>
      <c r="I69" s="488">
        <f t="shared" si="12"/>
        <v>111.13730929264909</v>
      </c>
      <c r="J69" s="488">
        <f t="shared" si="12"/>
        <v>91.453855878634641</v>
      </c>
      <c r="K69" s="488">
        <f t="shared" si="12"/>
        <v>124.30555555555556</v>
      </c>
      <c r="L69" s="488" t="e">
        <f t="shared" si="13"/>
        <v>#N/A</v>
      </c>
    </row>
    <row r="70" spans="1:12" ht="15" customHeight="1" x14ac:dyDescent="0.2">
      <c r="A70" s="490" t="s">
        <v>474</v>
      </c>
      <c r="B70" s="487">
        <v>47879</v>
      </c>
      <c r="C70" s="487">
        <v>7175</v>
      </c>
      <c r="D70" s="487">
        <v>5965</v>
      </c>
      <c r="E70" s="488">
        <f t="shared" si="11"/>
        <v>110.67730004623209</v>
      </c>
      <c r="F70" s="488">
        <f t="shared" si="11"/>
        <v>90.707964601769902</v>
      </c>
      <c r="G70" s="488">
        <f t="shared" si="11"/>
        <v>121.83415032679738</v>
      </c>
      <c r="H70" s="489" t="str">
        <f t="shared" si="14"/>
        <v/>
      </c>
      <c r="I70" s="488" t="str">
        <f t="shared" si="12"/>
        <v/>
      </c>
      <c r="J70" s="488" t="str">
        <f t="shared" si="12"/>
        <v/>
      </c>
      <c r="K70" s="488" t="str">
        <f t="shared" si="12"/>
        <v/>
      </c>
      <c r="L70" s="488" t="e">
        <f t="shared" si="13"/>
        <v>#N/A</v>
      </c>
    </row>
    <row r="71" spans="1:12" ht="15" customHeight="1" x14ac:dyDescent="0.2">
      <c r="A71" s="490" t="s">
        <v>475</v>
      </c>
      <c r="B71" s="487">
        <v>47972</v>
      </c>
      <c r="C71" s="487">
        <v>7076</v>
      </c>
      <c r="D71" s="487">
        <v>5909</v>
      </c>
      <c r="E71" s="491">
        <f t="shared" ref="E71:G75" si="15">IF($A$51=37802,IF(COUNTBLANK(B$51:B$70)&gt;0,#N/A,IF(ISBLANK(B71)=FALSE,B71/B$51*100,#N/A)),IF(COUNTBLANK(B$51:B$75)&gt;0,#N/A,B71/B$51*100))</f>
        <v>110.89227924179382</v>
      </c>
      <c r="F71" s="491">
        <f t="shared" si="15"/>
        <v>89.456384323640961</v>
      </c>
      <c r="G71" s="491">
        <f t="shared" si="15"/>
        <v>120.69035947712419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48186</v>
      </c>
      <c r="C72" s="487">
        <v>7274</v>
      </c>
      <c r="D72" s="487">
        <v>6014</v>
      </c>
      <c r="E72" s="491">
        <f t="shared" si="15"/>
        <v>111.3869625520111</v>
      </c>
      <c r="F72" s="491">
        <f t="shared" si="15"/>
        <v>91.959544879898857</v>
      </c>
      <c r="G72" s="491">
        <f t="shared" si="15"/>
        <v>122.83496732026144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49035</v>
      </c>
      <c r="C73" s="487">
        <v>7078</v>
      </c>
      <c r="D73" s="487">
        <v>6170</v>
      </c>
      <c r="E73" s="491">
        <f t="shared" si="15"/>
        <v>113.34951456310679</v>
      </c>
      <c r="F73" s="491">
        <f t="shared" si="15"/>
        <v>89.481668773704172</v>
      </c>
      <c r="G73" s="491">
        <f t="shared" si="15"/>
        <v>126.02124183006535</v>
      </c>
      <c r="H73" s="492">
        <f>IF(A$51=37802,IF(ISERROR(L73)=TRUE,IF(ISBLANK(A73)=FALSE,IF(MONTH(A73)=MONTH(MAX(A$51:A$75)),A73,""),""),""),IF(ISERROR(L73)=TRUE,IF(MONTH(A73)=MONTH(MAX(A$51:A$75)),A73,""),""))</f>
        <v>43709</v>
      </c>
      <c r="I73" s="488">
        <f t="shared" si="12"/>
        <v>113.34951456310679</v>
      </c>
      <c r="J73" s="488">
        <f t="shared" si="12"/>
        <v>89.481668773704172</v>
      </c>
      <c r="K73" s="488">
        <f t="shared" si="12"/>
        <v>126.02124183006535</v>
      </c>
      <c r="L73" s="488" t="e">
        <f t="shared" si="13"/>
        <v>#N/A</v>
      </c>
    </row>
    <row r="74" spans="1:12" ht="15" customHeight="1" x14ac:dyDescent="0.2">
      <c r="A74" s="490" t="s">
        <v>477</v>
      </c>
      <c r="B74" s="487">
        <v>48646</v>
      </c>
      <c r="C74" s="487">
        <v>6983</v>
      </c>
      <c r="D74" s="487">
        <v>6152</v>
      </c>
      <c r="E74" s="491">
        <f t="shared" si="15"/>
        <v>112.45030050855294</v>
      </c>
      <c r="F74" s="491">
        <f t="shared" si="15"/>
        <v>88.280657395701638</v>
      </c>
      <c r="G74" s="491">
        <f t="shared" si="15"/>
        <v>125.65359477124183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48575</v>
      </c>
      <c r="C75" s="493">
        <v>6840</v>
      </c>
      <c r="D75" s="493">
        <v>5968</v>
      </c>
      <c r="E75" s="491">
        <f t="shared" si="15"/>
        <v>112.28617660656495</v>
      </c>
      <c r="F75" s="491">
        <f t="shared" si="15"/>
        <v>86.472819216182046</v>
      </c>
      <c r="G75" s="491">
        <f t="shared" si="15"/>
        <v>121.89542483660132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113.34951456310679</v>
      </c>
      <c r="J77" s="488">
        <f>IF(J75&lt;&gt;"",J75,IF(J74&lt;&gt;"",J74,IF(J73&lt;&gt;"",J73,IF(J72&lt;&gt;"",J72,IF(J71&lt;&gt;"",J71,IF(J70&lt;&gt;"",J70,""))))))</f>
        <v>89.481668773704172</v>
      </c>
      <c r="K77" s="488">
        <f>IF(K75&lt;&gt;"",K75,IF(K74&lt;&gt;"",K74,IF(K73&lt;&gt;"",K73,IF(K72&lt;&gt;"",K72,IF(K71&lt;&gt;"",K71,IF(K70&lt;&gt;"",K70,""))))))</f>
        <v>126.02124183006535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+13,3%</v>
      </c>
      <c r="J79" s="488" t="str">
        <f>"GeB - ausschließlich: "&amp;IF(J77&gt;100,"+","")&amp;TEXT(J77-100,"0,0")&amp;"%"</f>
        <v>GeB - ausschließlich: -10,5%</v>
      </c>
      <c r="K79" s="488" t="str">
        <f>"GeB - im Nebenjob: "&amp;IF(K77&gt;100,"+","")&amp;TEXT(K77-100,"0,0")&amp;"%"</f>
        <v>GeB - im Nebenjob: +26,0%</v>
      </c>
    </row>
    <row r="81" spans="9:9" ht="15" customHeight="1" x14ac:dyDescent="0.2">
      <c r="I81" s="488" t="str">
        <f>IF(ISERROR(HLOOKUP(1,I$78:K$79,2,FALSE)),"",HLOOKUP(1,I$78:K$79,2,FALSE))</f>
        <v>GeB - im Nebenjob: +26,0%</v>
      </c>
    </row>
    <row r="82" spans="9:9" ht="15" customHeight="1" x14ac:dyDescent="0.2">
      <c r="I82" s="488" t="str">
        <f>IF(ISERROR(HLOOKUP(2,I$78:K$79,2,FALSE)),"",HLOOKUP(2,I$78:K$79,2,FALSE))</f>
        <v>SvB: +13,3%</v>
      </c>
    </row>
    <row r="83" spans="9:9" ht="15" customHeight="1" x14ac:dyDescent="0.2">
      <c r="I83" s="488" t="str">
        <f>IF(ISERROR(HLOOKUP(3,I$78:K$79,2,FALSE)),"",HLOOKUP(3,I$78:K$79,2,FALSE))</f>
        <v>GeB - ausschließlich: -10,5%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48575</v>
      </c>
      <c r="E12" s="114">
        <v>48646</v>
      </c>
      <c r="F12" s="114">
        <v>49035</v>
      </c>
      <c r="G12" s="114">
        <v>48186</v>
      </c>
      <c r="H12" s="114">
        <v>47972</v>
      </c>
      <c r="I12" s="115">
        <v>603</v>
      </c>
      <c r="J12" s="116">
        <v>1.2569832402234637</v>
      </c>
      <c r="N12" s="117"/>
    </row>
    <row r="13" spans="1:15" s="110" customFormat="1" ht="13.5" customHeight="1" x14ac:dyDescent="0.2">
      <c r="A13" s="118" t="s">
        <v>105</v>
      </c>
      <c r="B13" s="119" t="s">
        <v>106</v>
      </c>
      <c r="C13" s="113">
        <v>56.057642820380856</v>
      </c>
      <c r="D13" s="114">
        <v>27230</v>
      </c>
      <c r="E13" s="114">
        <v>27273</v>
      </c>
      <c r="F13" s="114">
        <v>27605</v>
      </c>
      <c r="G13" s="114">
        <v>27230</v>
      </c>
      <c r="H13" s="114">
        <v>27056</v>
      </c>
      <c r="I13" s="115">
        <v>174</v>
      </c>
      <c r="J13" s="116">
        <v>0.64311058545239508</v>
      </c>
    </row>
    <row r="14" spans="1:15" s="110" customFormat="1" ht="13.5" customHeight="1" x14ac:dyDescent="0.2">
      <c r="A14" s="120"/>
      <c r="B14" s="119" t="s">
        <v>107</v>
      </c>
      <c r="C14" s="113">
        <v>43.942357179619144</v>
      </c>
      <c r="D14" s="114">
        <v>21345</v>
      </c>
      <c r="E14" s="114">
        <v>21373</v>
      </c>
      <c r="F14" s="114">
        <v>21430</v>
      </c>
      <c r="G14" s="114">
        <v>20956</v>
      </c>
      <c r="H14" s="114">
        <v>20916</v>
      </c>
      <c r="I14" s="115">
        <v>429</v>
      </c>
      <c r="J14" s="116">
        <v>2.051061388410786</v>
      </c>
    </row>
    <row r="15" spans="1:15" s="110" customFormat="1" ht="13.5" customHeight="1" x14ac:dyDescent="0.2">
      <c r="A15" s="118" t="s">
        <v>105</v>
      </c>
      <c r="B15" s="121" t="s">
        <v>108</v>
      </c>
      <c r="C15" s="113">
        <v>12.959341224909933</v>
      </c>
      <c r="D15" s="114">
        <v>6295</v>
      </c>
      <c r="E15" s="114">
        <v>6463</v>
      </c>
      <c r="F15" s="114">
        <v>6630</v>
      </c>
      <c r="G15" s="114">
        <v>6107</v>
      </c>
      <c r="H15" s="114">
        <v>6224</v>
      </c>
      <c r="I15" s="115">
        <v>71</v>
      </c>
      <c r="J15" s="116">
        <v>1.1407455012853471</v>
      </c>
    </row>
    <row r="16" spans="1:15" s="110" customFormat="1" ht="13.5" customHeight="1" x14ac:dyDescent="0.2">
      <c r="A16" s="118"/>
      <c r="B16" s="121" t="s">
        <v>109</v>
      </c>
      <c r="C16" s="113">
        <v>65.078744209984563</v>
      </c>
      <c r="D16" s="114">
        <v>31612</v>
      </c>
      <c r="E16" s="114">
        <v>31601</v>
      </c>
      <c r="F16" s="114">
        <v>31906</v>
      </c>
      <c r="G16" s="114">
        <v>31768</v>
      </c>
      <c r="H16" s="114">
        <v>31696</v>
      </c>
      <c r="I16" s="115">
        <v>-84</v>
      </c>
      <c r="J16" s="116">
        <v>-0.26501766784452296</v>
      </c>
    </row>
    <row r="17" spans="1:10" s="110" customFormat="1" ht="13.5" customHeight="1" x14ac:dyDescent="0.2">
      <c r="A17" s="118"/>
      <c r="B17" s="121" t="s">
        <v>110</v>
      </c>
      <c r="C17" s="113">
        <v>20.623777663407104</v>
      </c>
      <c r="D17" s="114">
        <v>10018</v>
      </c>
      <c r="E17" s="114">
        <v>9931</v>
      </c>
      <c r="F17" s="114">
        <v>9870</v>
      </c>
      <c r="G17" s="114">
        <v>9704</v>
      </c>
      <c r="H17" s="114">
        <v>9492</v>
      </c>
      <c r="I17" s="115">
        <v>526</v>
      </c>
      <c r="J17" s="116">
        <v>5.541508638853772</v>
      </c>
    </row>
    <row r="18" spans="1:10" s="110" customFormat="1" ht="13.5" customHeight="1" x14ac:dyDescent="0.2">
      <c r="A18" s="120"/>
      <c r="B18" s="121" t="s">
        <v>111</v>
      </c>
      <c r="C18" s="113">
        <v>1.3381369016984046</v>
      </c>
      <c r="D18" s="114">
        <v>650</v>
      </c>
      <c r="E18" s="114">
        <v>651</v>
      </c>
      <c r="F18" s="114">
        <v>629</v>
      </c>
      <c r="G18" s="114">
        <v>607</v>
      </c>
      <c r="H18" s="114">
        <v>560</v>
      </c>
      <c r="I18" s="115">
        <v>90</v>
      </c>
      <c r="J18" s="116">
        <v>16.071428571428573</v>
      </c>
    </row>
    <row r="19" spans="1:10" s="110" customFormat="1" ht="13.5" customHeight="1" x14ac:dyDescent="0.2">
      <c r="A19" s="120"/>
      <c r="B19" s="121" t="s">
        <v>112</v>
      </c>
      <c r="C19" s="113">
        <v>0.34791559444158515</v>
      </c>
      <c r="D19" s="114">
        <v>169</v>
      </c>
      <c r="E19" s="114">
        <v>166</v>
      </c>
      <c r="F19" s="114">
        <v>172</v>
      </c>
      <c r="G19" s="114">
        <v>151</v>
      </c>
      <c r="H19" s="114">
        <v>131</v>
      </c>
      <c r="I19" s="115">
        <v>38</v>
      </c>
      <c r="J19" s="116">
        <v>29.007633587786259</v>
      </c>
    </row>
    <row r="20" spans="1:10" s="110" customFormat="1" ht="13.5" customHeight="1" x14ac:dyDescent="0.2">
      <c r="A20" s="118" t="s">
        <v>113</v>
      </c>
      <c r="B20" s="122" t="s">
        <v>114</v>
      </c>
      <c r="C20" s="113">
        <v>76.263510036026759</v>
      </c>
      <c r="D20" s="114">
        <v>37045</v>
      </c>
      <c r="E20" s="114">
        <v>37186</v>
      </c>
      <c r="F20" s="114">
        <v>37684</v>
      </c>
      <c r="G20" s="114">
        <v>37002</v>
      </c>
      <c r="H20" s="114">
        <v>36897</v>
      </c>
      <c r="I20" s="115">
        <v>148</v>
      </c>
      <c r="J20" s="116">
        <v>0.4011166219475838</v>
      </c>
    </row>
    <row r="21" spans="1:10" s="110" customFormat="1" ht="13.5" customHeight="1" x14ac:dyDescent="0.2">
      <c r="A21" s="120"/>
      <c r="B21" s="122" t="s">
        <v>115</v>
      </c>
      <c r="C21" s="113">
        <v>23.736489963973238</v>
      </c>
      <c r="D21" s="114">
        <v>11530</v>
      </c>
      <c r="E21" s="114">
        <v>11460</v>
      </c>
      <c r="F21" s="114">
        <v>11351</v>
      </c>
      <c r="G21" s="114">
        <v>11184</v>
      </c>
      <c r="H21" s="114">
        <v>11075</v>
      </c>
      <c r="I21" s="115">
        <v>455</v>
      </c>
      <c r="J21" s="116">
        <v>4.1083521444695261</v>
      </c>
    </row>
    <row r="22" spans="1:10" s="110" customFormat="1" ht="13.5" customHeight="1" x14ac:dyDescent="0.2">
      <c r="A22" s="118" t="s">
        <v>113</v>
      </c>
      <c r="B22" s="122" t="s">
        <v>116</v>
      </c>
      <c r="C22" s="113">
        <v>86.068965517241381</v>
      </c>
      <c r="D22" s="114">
        <v>41808</v>
      </c>
      <c r="E22" s="114">
        <v>41905</v>
      </c>
      <c r="F22" s="114">
        <v>42160</v>
      </c>
      <c r="G22" s="114">
        <v>41500</v>
      </c>
      <c r="H22" s="114">
        <v>41524</v>
      </c>
      <c r="I22" s="115">
        <v>284</v>
      </c>
      <c r="J22" s="116">
        <v>0.68394181678065702</v>
      </c>
    </row>
    <row r="23" spans="1:10" s="110" customFormat="1" ht="13.5" customHeight="1" x14ac:dyDescent="0.2">
      <c r="A23" s="123"/>
      <c r="B23" s="124" t="s">
        <v>117</v>
      </c>
      <c r="C23" s="125">
        <v>13.900154400411735</v>
      </c>
      <c r="D23" s="114">
        <v>6752</v>
      </c>
      <c r="E23" s="114">
        <v>6725</v>
      </c>
      <c r="F23" s="114">
        <v>6861</v>
      </c>
      <c r="G23" s="114">
        <v>6669</v>
      </c>
      <c r="H23" s="114">
        <v>6430</v>
      </c>
      <c r="I23" s="115">
        <v>322</v>
      </c>
      <c r="J23" s="116">
        <v>5.0077760497667185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12808</v>
      </c>
      <c r="E26" s="114">
        <v>13135</v>
      </c>
      <c r="F26" s="114">
        <v>13248</v>
      </c>
      <c r="G26" s="114">
        <v>13288</v>
      </c>
      <c r="H26" s="140">
        <v>12985</v>
      </c>
      <c r="I26" s="115">
        <v>-177</v>
      </c>
      <c r="J26" s="116">
        <v>-1.3631112822487486</v>
      </c>
    </row>
    <row r="27" spans="1:10" s="110" customFormat="1" ht="13.5" customHeight="1" x14ac:dyDescent="0.2">
      <c r="A27" s="118" t="s">
        <v>105</v>
      </c>
      <c r="B27" s="119" t="s">
        <v>106</v>
      </c>
      <c r="C27" s="113">
        <v>40.248282323547784</v>
      </c>
      <c r="D27" s="115">
        <v>5155</v>
      </c>
      <c r="E27" s="114">
        <v>5212</v>
      </c>
      <c r="F27" s="114">
        <v>5227</v>
      </c>
      <c r="G27" s="114">
        <v>5192</v>
      </c>
      <c r="H27" s="140">
        <v>5056</v>
      </c>
      <c r="I27" s="115">
        <v>99</v>
      </c>
      <c r="J27" s="116">
        <v>1.9580696202531647</v>
      </c>
    </row>
    <row r="28" spans="1:10" s="110" customFormat="1" ht="13.5" customHeight="1" x14ac:dyDescent="0.2">
      <c r="A28" s="120"/>
      <c r="B28" s="119" t="s">
        <v>107</v>
      </c>
      <c r="C28" s="113">
        <v>59.751717676452216</v>
      </c>
      <c r="D28" s="115">
        <v>7653</v>
      </c>
      <c r="E28" s="114">
        <v>7923</v>
      </c>
      <c r="F28" s="114">
        <v>8021</v>
      </c>
      <c r="G28" s="114">
        <v>8096</v>
      </c>
      <c r="H28" s="140">
        <v>7929</v>
      </c>
      <c r="I28" s="115">
        <v>-276</v>
      </c>
      <c r="J28" s="116">
        <v>-3.4808929247067728</v>
      </c>
    </row>
    <row r="29" spans="1:10" s="110" customFormat="1" ht="13.5" customHeight="1" x14ac:dyDescent="0.2">
      <c r="A29" s="118" t="s">
        <v>105</v>
      </c>
      <c r="B29" s="121" t="s">
        <v>108</v>
      </c>
      <c r="C29" s="113">
        <v>13.577451592754528</v>
      </c>
      <c r="D29" s="115">
        <v>1739</v>
      </c>
      <c r="E29" s="114">
        <v>1817</v>
      </c>
      <c r="F29" s="114">
        <v>1860</v>
      </c>
      <c r="G29" s="114">
        <v>1943</v>
      </c>
      <c r="H29" s="140">
        <v>1841</v>
      </c>
      <c r="I29" s="115">
        <v>-102</v>
      </c>
      <c r="J29" s="116">
        <v>-5.5404671374253125</v>
      </c>
    </row>
    <row r="30" spans="1:10" s="110" customFormat="1" ht="13.5" customHeight="1" x14ac:dyDescent="0.2">
      <c r="A30" s="118"/>
      <c r="B30" s="121" t="s">
        <v>109</v>
      </c>
      <c r="C30" s="113">
        <v>51.826983135540289</v>
      </c>
      <c r="D30" s="115">
        <v>6638</v>
      </c>
      <c r="E30" s="114">
        <v>6801</v>
      </c>
      <c r="F30" s="114">
        <v>6824</v>
      </c>
      <c r="G30" s="114">
        <v>6803</v>
      </c>
      <c r="H30" s="140">
        <v>6713</v>
      </c>
      <c r="I30" s="115">
        <v>-75</v>
      </c>
      <c r="J30" s="116">
        <v>-1.1172352152539848</v>
      </c>
    </row>
    <row r="31" spans="1:10" s="110" customFormat="1" ht="13.5" customHeight="1" x14ac:dyDescent="0.2">
      <c r="A31" s="118"/>
      <c r="B31" s="121" t="s">
        <v>110</v>
      </c>
      <c r="C31" s="113">
        <v>18.25421611492817</v>
      </c>
      <c r="D31" s="115">
        <v>2338</v>
      </c>
      <c r="E31" s="114">
        <v>2400</v>
      </c>
      <c r="F31" s="114">
        <v>2406</v>
      </c>
      <c r="G31" s="114">
        <v>2403</v>
      </c>
      <c r="H31" s="140">
        <v>2382</v>
      </c>
      <c r="I31" s="115">
        <v>-44</v>
      </c>
      <c r="J31" s="116">
        <v>-1.8471872376154492</v>
      </c>
    </row>
    <row r="32" spans="1:10" s="110" customFormat="1" ht="13.5" customHeight="1" x14ac:dyDescent="0.2">
      <c r="A32" s="120"/>
      <c r="B32" s="121" t="s">
        <v>111</v>
      </c>
      <c r="C32" s="113">
        <v>16.341349156777014</v>
      </c>
      <c r="D32" s="115">
        <v>2093</v>
      </c>
      <c r="E32" s="114">
        <v>2117</v>
      </c>
      <c r="F32" s="114">
        <v>2158</v>
      </c>
      <c r="G32" s="114">
        <v>2139</v>
      </c>
      <c r="H32" s="140">
        <v>2049</v>
      </c>
      <c r="I32" s="115">
        <v>44</v>
      </c>
      <c r="J32" s="116">
        <v>2.1473889702293802</v>
      </c>
    </row>
    <row r="33" spans="1:10" s="110" customFormat="1" ht="13.5" customHeight="1" x14ac:dyDescent="0.2">
      <c r="A33" s="120"/>
      <c r="B33" s="121" t="s">
        <v>112</v>
      </c>
      <c r="C33" s="113">
        <v>1.4287945034353529</v>
      </c>
      <c r="D33" s="115">
        <v>183</v>
      </c>
      <c r="E33" s="114">
        <v>184</v>
      </c>
      <c r="F33" s="114">
        <v>198</v>
      </c>
      <c r="G33" s="114">
        <v>190</v>
      </c>
      <c r="H33" s="140">
        <v>185</v>
      </c>
      <c r="I33" s="115">
        <v>-2</v>
      </c>
      <c r="J33" s="116">
        <v>-1.0810810810810811</v>
      </c>
    </row>
    <row r="34" spans="1:10" s="110" customFormat="1" ht="13.5" customHeight="1" x14ac:dyDescent="0.2">
      <c r="A34" s="118" t="s">
        <v>113</v>
      </c>
      <c r="B34" s="122" t="s">
        <v>116</v>
      </c>
      <c r="C34" s="113">
        <v>87.773266708307304</v>
      </c>
      <c r="D34" s="115">
        <v>11242</v>
      </c>
      <c r="E34" s="114">
        <v>11526</v>
      </c>
      <c r="F34" s="114">
        <v>11649</v>
      </c>
      <c r="G34" s="114">
        <v>11710</v>
      </c>
      <c r="H34" s="140">
        <v>11450</v>
      </c>
      <c r="I34" s="115">
        <v>-208</v>
      </c>
      <c r="J34" s="116">
        <v>-1.8165938864628821</v>
      </c>
    </row>
    <row r="35" spans="1:10" s="110" customFormat="1" ht="13.5" customHeight="1" x14ac:dyDescent="0.2">
      <c r="A35" s="118"/>
      <c r="B35" s="119" t="s">
        <v>117</v>
      </c>
      <c r="C35" s="113">
        <v>12.078388507183011</v>
      </c>
      <c r="D35" s="115">
        <v>1547</v>
      </c>
      <c r="E35" s="114">
        <v>1591</v>
      </c>
      <c r="F35" s="114">
        <v>1580</v>
      </c>
      <c r="G35" s="114">
        <v>1561</v>
      </c>
      <c r="H35" s="140">
        <v>1517</v>
      </c>
      <c r="I35" s="115">
        <v>30</v>
      </c>
      <c r="J35" s="116">
        <v>1.9775873434410021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6840</v>
      </c>
      <c r="E37" s="114">
        <v>6983</v>
      </c>
      <c r="F37" s="114">
        <v>7078</v>
      </c>
      <c r="G37" s="114">
        <v>7274</v>
      </c>
      <c r="H37" s="140">
        <v>7076</v>
      </c>
      <c r="I37" s="115">
        <v>-236</v>
      </c>
      <c r="J37" s="116">
        <v>-3.3352176370830979</v>
      </c>
    </row>
    <row r="38" spans="1:10" s="110" customFormat="1" ht="13.5" customHeight="1" x14ac:dyDescent="0.2">
      <c r="A38" s="118" t="s">
        <v>105</v>
      </c>
      <c r="B38" s="119" t="s">
        <v>106</v>
      </c>
      <c r="C38" s="113">
        <v>34.853801169590646</v>
      </c>
      <c r="D38" s="115">
        <v>2384</v>
      </c>
      <c r="E38" s="114">
        <v>2396</v>
      </c>
      <c r="F38" s="114">
        <v>2435</v>
      </c>
      <c r="G38" s="114">
        <v>2492</v>
      </c>
      <c r="H38" s="140">
        <v>2394</v>
      </c>
      <c r="I38" s="115">
        <v>-10</v>
      </c>
      <c r="J38" s="116">
        <v>-0.41771094402673348</v>
      </c>
    </row>
    <row r="39" spans="1:10" s="110" customFormat="1" ht="13.5" customHeight="1" x14ac:dyDescent="0.2">
      <c r="A39" s="120"/>
      <c r="B39" s="119" t="s">
        <v>107</v>
      </c>
      <c r="C39" s="113">
        <v>65.146198830409361</v>
      </c>
      <c r="D39" s="115">
        <v>4456</v>
      </c>
      <c r="E39" s="114">
        <v>4587</v>
      </c>
      <c r="F39" s="114">
        <v>4643</v>
      </c>
      <c r="G39" s="114">
        <v>4782</v>
      </c>
      <c r="H39" s="140">
        <v>4682</v>
      </c>
      <c r="I39" s="115">
        <v>-226</v>
      </c>
      <c r="J39" s="116">
        <v>-4.8269970098248614</v>
      </c>
    </row>
    <row r="40" spans="1:10" s="110" customFormat="1" ht="13.5" customHeight="1" x14ac:dyDescent="0.2">
      <c r="A40" s="118" t="s">
        <v>105</v>
      </c>
      <c r="B40" s="121" t="s">
        <v>108</v>
      </c>
      <c r="C40" s="113">
        <v>16.081871345029239</v>
      </c>
      <c r="D40" s="115">
        <v>1100</v>
      </c>
      <c r="E40" s="114">
        <v>1108</v>
      </c>
      <c r="F40" s="114">
        <v>1126</v>
      </c>
      <c r="G40" s="114">
        <v>1261</v>
      </c>
      <c r="H40" s="140">
        <v>1149</v>
      </c>
      <c r="I40" s="115">
        <v>-49</v>
      </c>
      <c r="J40" s="116">
        <v>-4.2645778938207135</v>
      </c>
    </row>
    <row r="41" spans="1:10" s="110" customFormat="1" ht="13.5" customHeight="1" x14ac:dyDescent="0.2">
      <c r="A41" s="118"/>
      <c r="B41" s="121" t="s">
        <v>109</v>
      </c>
      <c r="C41" s="113">
        <v>34.941520467836256</v>
      </c>
      <c r="D41" s="115">
        <v>2390</v>
      </c>
      <c r="E41" s="114">
        <v>2466</v>
      </c>
      <c r="F41" s="114">
        <v>2513</v>
      </c>
      <c r="G41" s="114">
        <v>2569</v>
      </c>
      <c r="H41" s="140">
        <v>2558</v>
      </c>
      <c r="I41" s="115">
        <v>-168</v>
      </c>
      <c r="J41" s="116">
        <v>-6.5676309616888195</v>
      </c>
    </row>
    <row r="42" spans="1:10" s="110" customFormat="1" ht="13.5" customHeight="1" x14ac:dyDescent="0.2">
      <c r="A42" s="118"/>
      <c r="B42" s="121" t="s">
        <v>110</v>
      </c>
      <c r="C42" s="113">
        <v>19.283625730994153</v>
      </c>
      <c r="D42" s="115">
        <v>1319</v>
      </c>
      <c r="E42" s="114">
        <v>1353</v>
      </c>
      <c r="F42" s="114">
        <v>1346</v>
      </c>
      <c r="G42" s="114">
        <v>1366</v>
      </c>
      <c r="H42" s="140">
        <v>1375</v>
      </c>
      <c r="I42" s="115">
        <v>-56</v>
      </c>
      <c r="J42" s="116">
        <v>-4.0727272727272723</v>
      </c>
    </row>
    <row r="43" spans="1:10" s="110" customFormat="1" ht="13.5" customHeight="1" x14ac:dyDescent="0.2">
      <c r="A43" s="120"/>
      <c r="B43" s="121" t="s">
        <v>111</v>
      </c>
      <c r="C43" s="113">
        <v>29.692982456140349</v>
      </c>
      <c r="D43" s="115">
        <v>2031</v>
      </c>
      <c r="E43" s="114">
        <v>2056</v>
      </c>
      <c r="F43" s="114">
        <v>2093</v>
      </c>
      <c r="G43" s="114">
        <v>2078</v>
      </c>
      <c r="H43" s="140">
        <v>1994</v>
      </c>
      <c r="I43" s="115">
        <v>37</v>
      </c>
      <c r="J43" s="116">
        <v>1.8555667001003009</v>
      </c>
    </row>
    <row r="44" spans="1:10" s="110" customFormat="1" ht="13.5" customHeight="1" x14ac:dyDescent="0.2">
      <c r="A44" s="120"/>
      <c r="B44" s="121" t="s">
        <v>112</v>
      </c>
      <c r="C44" s="113">
        <v>2.4707602339181287</v>
      </c>
      <c r="D44" s="115">
        <v>169</v>
      </c>
      <c r="E44" s="114">
        <v>170</v>
      </c>
      <c r="F44" s="114">
        <v>178</v>
      </c>
      <c r="G44" s="114">
        <v>175</v>
      </c>
      <c r="H44" s="140">
        <v>170</v>
      </c>
      <c r="I44" s="115">
        <v>-1</v>
      </c>
      <c r="J44" s="116">
        <v>-0.58823529411764708</v>
      </c>
    </row>
    <row r="45" spans="1:10" s="110" customFormat="1" ht="13.5" customHeight="1" x14ac:dyDescent="0.2">
      <c r="A45" s="118" t="s">
        <v>113</v>
      </c>
      <c r="B45" s="122" t="s">
        <v>116</v>
      </c>
      <c r="C45" s="113">
        <v>88.435672514619881</v>
      </c>
      <c r="D45" s="115">
        <v>6049</v>
      </c>
      <c r="E45" s="114">
        <v>6162</v>
      </c>
      <c r="F45" s="114">
        <v>6255</v>
      </c>
      <c r="G45" s="114">
        <v>6451</v>
      </c>
      <c r="H45" s="140">
        <v>6259</v>
      </c>
      <c r="I45" s="115">
        <v>-210</v>
      </c>
      <c r="J45" s="116">
        <v>-3.3551685572775205</v>
      </c>
    </row>
    <row r="46" spans="1:10" s="110" customFormat="1" ht="13.5" customHeight="1" x14ac:dyDescent="0.2">
      <c r="A46" s="118"/>
      <c r="B46" s="119" t="s">
        <v>117</v>
      </c>
      <c r="C46" s="113">
        <v>11.286549707602338</v>
      </c>
      <c r="D46" s="115">
        <v>772</v>
      </c>
      <c r="E46" s="114">
        <v>803</v>
      </c>
      <c r="F46" s="114">
        <v>804</v>
      </c>
      <c r="G46" s="114">
        <v>806</v>
      </c>
      <c r="H46" s="140">
        <v>799</v>
      </c>
      <c r="I46" s="115">
        <v>-27</v>
      </c>
      <c r="J46" s="116">
        <v>-3.3792240300375469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5968</v>
      </c>
      <c r="E48" s="114">
        <v>6152</v>
      </c>
      <c r="F48" s="114">
        <v>6170</v>
      </c>
      <c r="G48" s="114">
        <v>6014</v>
      </c>
      <c r="H48" s="140">
        <v>5909</v>
      </c>
      <c r="I48" s="115">
        <v>59</v>
      </c>
      <c r="J48" s="116">
        <v>0.99847689964460995</v>
      </c>
    </row>
    <row r="49" spans="1:12" s="110" customFormat="1" ht="13.5" customHeight="1" x14ac:dyDescent="0.2">
      <c r="A49" s="118" t="s">
        <v>105</v>
      </c>
      <c r="B49" s="119" t="s">
        <v>106</v>
      </c>
      <c r="C49" s="113">
        <v>46.43096514745308</v>
      </c>
      <c r="D49" s="115">
        <v>2771</v>
      </c>
      <c r="E49" s="114">
        <v>2816</v>
      </c>
      <c r="F49" s="114">
        <v>2792</v>
      </c>
      <c r="G49" s="114">
        <v>2700</v>
      </c>
      <c r="H49" s="140">
        <v>2662</v>
      </c>
      <c r="I49" s="115">
        <v>109</v>
      </c>
      <c r="J49" s="116">
        <v>4.0946656649135988</v>
      </c>
    </row>
    <row r="50" spans="1:12" s="110" customFormat="1" ht="13.5" customHeight="1" x14ac:dyDescent="0.2">
      <c r="A50" s="120"/>
      <c r="B50" s="119" t="s">
        <v>107</v>
      </c>
      <c r="C50" s="113">
        <v>53.56903485254692</v>
      </c>
      <c r="D50" s="115">
        <v>3197</v>
      </c>
      <c r="E50" s="114">
        <v>3336</v>
      </c>
      <c r="F50" s="114">
        <v>3378</v>
      </c>
      <c r="G50" s="114">
        <v>3314</v>
      </c>
      <c r="H50" s="140">
        <v>3247</v>
      </c>
      <c r="I50" s="115">
        <v>-50</v>
      </c>
      <c r="J50" s="116">
        <v>-1.539882968894364</v>
      </c>
    </row>
    <row r="51" spans="1:12" s="110" customFormat="1" ht="13.5" customHeight="1" x14ac:dyDescent="0.2">
      <c r="A51" s="118" t="s">
        <v>105</v>
      </c>
      <c r="B51" s="121" t="s">
        <v>108</v>
      </c>
      <c r="C51" s="113">
        <v>10.707104557640751</v>
      </c>
      <c r="D51" s="115">
        <v>639</v>
      </c>
      <c r="E51" s="114">
        <v>709</v>
      </c>
      <c r="F51" s="114">
        <v>734</v>
      </c>
      <c r="G51" s="114">
        <v>682</v>
      </c>
      <c r="H51" s="140">
        <v>692</v>
      </c>
      <c r="I51" s="115">
        <v>-53</v>
      </c>
      <c r="J51" s="116">
        <v>-7.6589595375722546</v>
      </c>
    </row>
    <row r="52" spans="1:12" s="110" customFormat="1" ht="13.5" customHeight="1" x14ac:dyDescent="0.2">
      <c r="A52" s="118"/>
      <c r="B52" s="121" t="s">
        <v>109</v>
      </c>
      <c r="C52" s="113">
        <v>71.179624664879356</v>
      </c>
      <c r="D52" s="115">
        <v>4248</v>
      </c>
      <c r="E52" s="114">
        <v>4335</v>
      </c>
      <c r="F52" s="114">
        <v>4311</v>
      </c>
      <c r="G52" s="114">
        <v>4234</v>
      </c>
      <c r="H52" s="140">
        <v>4155</v>
      </c>
      <c r="I52" s="115">
        <v>93</v>
      </c>
      <c r="J52" s="116">
        <v>2.2382671480144403</v>
      </c>
    </row>
    <row r="53" spans="1:12" s="110" customFormat="1" ht="13.5" customHeight="1" x14ac:dyDescent="0.2">
      <c r="A53" s="118"/>
      <c r="B53" s="121" t="s">
        <v>110</v>
      </c>
      <c r="C53" s="113">
        <v>17.074396782841823</v>
      </c>
      <c r="D53" s="115">
        <v>1019</v>
      </c>
      <c r="E53" s="114">
        <v>1047</v>
      </c>
      <c r="F53" s="114">
        <v>1060</v>
      </c>
      <c r="G53" s="114">
        <v>1037</v>
      </c>
      <c r="H53" s="140">
        <v>1007</v>
      </c>
      <c r="I53" s="115">
        <v>12</v>
      </c>
      <c r="J53" s="116">
        <v>1.1916583912611718</v>
      </c>
    </row>
    <row r="54" spans="1:12" s="110" customFormat="1" ht="13.5" customHeight="1" x14ac:dyDescent="0.2">
      <c r="A54" s="120"/>
      <c r="B54" s="121" t="s">
        <v>111</v>
      </c>
      <c r="C54" s="113">
        <v>1.0388739946380696</v>
      </c>
      <c r="D54" s="115">
        <v>62</v>
      </c>
      <c r="E54" s="114">
        <v>61</v>
      </c>
      <c r="F54" s="114">
        <v>65</v>
      </c>
      <c r="G54" s="114">
        <v>61</v>
      </c>
      <c r="H54" s="140">
        <v>55</v>
      </c>
      <c r="I54" s="115">
        <v>7</v>
      </c>
      <c r="J54" s="116">
        <v>12.727272727272727</v>
      </c>
    </row>
    <row r="55" spans="1:12" s="110" customFormat="1" ht="13.5" customHeight="1" x14ac:dyDescent="0.2">
      <c r="A55" s="120"/>
      <c r="B55" s="121" t="s">
        <v>112</v>
      </c>
      <c r="C55" s="113">
        <v>0.23458445040214476</v>
      </c>
      <c r="D55" s="115">
        <v>14</v>
      </c>
      <c r="E55" s="114">
        <v>14</v>
      </c>
      <c r="F55" s="114">
        <v>20</v>
      </c>
      <c r="G55" s="114">
        <v>15</v>
      </c>
      <c r="H55" s="140">
        <v>15</v>
      </c>
      <c r="I55" s="115">
        <v>-1</v>
      </c>
      <c r="J55" s="116">
        <v>-6.666666666666667</v>
      </c>
    </row>
    <row r="56" spans="1:12" s="110" customFormat="1" ht="13.5" customHeight="1" x14ac:dyDescent="0.2">
      <c r="A56" s="118" t="s">
        <v>113</v>
      </c>
      <c r="B56" s="122" t="s">
        <v>116</v>
      </c>
      <c r="C56" s="113">
        <v>87.014075067024123</v>
      </c>
      <c r="D56" s="115">
        <v>5193</v>
      </c>
      <c r="E56" s="114">
        <v>5364</v>
      </c>
      <c r="F56" s="114">
        <v>5394</v>
      </c>
      <c r="G56" s="114">
        <v>5259</v>
      </c>
      <c r="H56" s="140">
        <v>5191</v>
      </c>
      <c r="I56" s="115">
        <v>2</v>
      </c>
      <c r="J56" s="116">
        <v>3.8528221922558274E-2</v>
      </c>
    </row>
    <row r="57" spans="1:12" s="110" customFormat="1" ht="13.5" customHeight="1" x14ac:dyDescent="0.2">
      <c r="A57" s="142"/>
      <c r="B57" s="124" t="s">
        <v>117</v>
      </c>
      <c r="C57" s="125">
        <v>12.985924932975871</v>
      </c>
      <c r="D57" s="143">
        <v>775</v>
      </c>
      <c r="E57" s="144">
        <v>788</v>
      </c>
      <c r="F57" s="144">
        <v>776</v>
      </c>
      <c r="G57" s="144">
        <v>755</v>
      </c>
      <c r="H57" s="145">
        <v>718</v>
      </c>
      <c r="I57" s="143">
        <v>57</v>
      </c>
      <c r="J57" s="146">
        <v>7.9387186629526463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48575</v>
      </c>
      <c r="E12" s="236">
        <v>48646</v>
      </c>
      <c r="F12" s="114">
        <v>49035</v>
      </c>
      <c r="G12" s="114">
        <v>48186</v>
      </c>
      <c r="H12" s="140">
        <v>47972</v>
      </c>
      <c r="I12" s="115">
        <v>603</v>
      </c>
      <c r="J12" s="116">
        <v>1.2569832402234637</v>
      </c>
    </row>
    <row r="13" spans="1:15" s="110" customFormat="1" ht="12" customHeight="1" x14ac:dyDescent="0.2">
      <c r="A13" s="118" t="s">
        <v>105</v>
      </c>
      <c r="B13" s="119" t="s">
        <v>106</v>
      </c>
      <c r="C13" s="113">
        <v>56.057642820380856</v>
      </c>
      <c r="D13" s="115">
        <v>27230</v>
      </c>
      <c r="E13" s="114">
        <v>27273</v>
      </c>
      <c r="F13" s="114">
        <v>27605</v>
      </c>
      <c r="G13" s="114">
        <v>27230</v>
      </c>
      <c r="H13" s="140">
        <v>27056</v>
      </c>
      <c r="I13" s="115">
        <v>174</v>
      </c>
      <c r="J13" s="116">
        <v>0.64311058545239508</v>
      </c>
    </row>
    <row r="14" spans="1:15" s="110" customFormat="1" ht="12" customHeight="1" x14ac:dyDescent="0.2">
      <c r="A14" s="118"/>
      <c r="B14" s="119" t="s">
        <v>107</v>
      </c>
      <c r="C14" s="113">
        <v>43.942357179619144</v>
      </c>
      <c r="D14" s="115">
        <v>21345</v>
      </c>
      <c r="E14" s="114">
        <v>21373</v>
      </c>
      <c r="F14" s="114">
        <v>21430</v>
      </c>
      <c r="G14" s="114">
        <v>20956</v>
      </c>
      <c r="H14" s="140">
        <v>20916</v>
      </c>
      <c r="I14" s="115">
        <v>429</v>
      </c>
      <c r="J14" s="116">
        <v>2.051061388410786</v>
      </c>
    </row>
    <row r="15" spans="1:15" s="110" customFormat="1" ht="12" customHeight="1" x14ac:dyDescent="0.2">
      <c r="A15" s="118" t="s">
        <v>105</v>
      </c>
      <c r="B15" s="121" t="s">
        <v>108</v>
      </c>
      <c r="C15" s="113">
        <v>12.959341224909933</v>
      </c>
      <c r="D15" s="115">
        <v>6295</v>
      </c>
      <c r="E15" s="114">
        <v>6463</v>
      </c>
      <c r="F15" s="114">
        <v>6630</v>
      </c>
      <c r="G15" s="114">
        <v>6107</v>
      </c>
      <c r="H15" s="140">
        <v>6224</v>
      </c>
      <c r="I15" s="115">
        <v>71</v>
      </c>
      <c r="J15" s="116">
        <v>1.1407455012853471</v>
      </c>
    </row>
    <row r="16" spans="1:15" s="110" customFormat="1" ht="12" customHeight="1" x14ac:dyDescent="0.2">
      <c r="A16" s="118"/>
      <c r="B16" s="121" t="s">
        <v>109</v>
      </c>
      <c r="C16" s="113">
        <v>65.078744209984563</v>
      </c>
      <c r="D16" s="115">
        <v>31612</v>
      </c>
      <c r="E16" s="114">
        <v>31601</v>
      </c>
      <c r="F16" s="114">
        <v>31906</v>
      </c>
      <c r="G16" s="114">
        <v>31768</v>
      </c>
      <c r="H16" s="140">
        <v>31696</v>
      </c>
      <c r="I16" s="115">
        <v>-84</v>
      </c>
      <c r="J16" s="116">
        <v>-0.26501766784452296</v>
      </c>
    </row>
    <row r="17" spans="1:10" s="110" customFormat="1" ht="12" customHeight="1" x14ac:dyDescent="0.2">
      <c r="A17" s="118"/>
      <c r="B17" s="121" t="s">
        <v>110</v>
      </c>
      <c r="C17" s="113">
        <v>20.623777663407104</v>
      </c>
      <c r="D17" s="115">
        <v>10018</v>
      </c>
      <c r="E17" s="114">
        <v>9931</v>
      </c>
      <c r="F17" s="114">
        <v>9870</v>
      </c>
      <c r="G17" s="114">
        <v>9704</v>
      </c>
      <c r="H17" s="140">
        <v>9492</v>
      </c>
      <c r="I17" s="115">
        <v>526</v>
      </c>
      <c r="J17" s="116">
        <v>5.541508638853772</v>
      </c>
    </row>
    <row r="18" spans="1:10" s="110" customFormat="1" ht="12" customHeight="1" x14ac:dyDescent="0.2">
      <c r="A18" s="120"/>
      <c r="B18" s="121" t="s">
        <v>111</v>
      </c>
      <c r="C18" s="113">
        <v>1.3381369016984046</v>
      </c>
      <c r="D18" s="115">
        <v>650</v>
      </c>
      <c r="E18" s="114">
        <v>651</v>
      </c>
      <c r="F18" s="114">
        <v>629</v>
      </c>
      <c r="G18" s="114">
        <v>607</v>
      </c>
      <c r="H18" s="140">
        <v>560</v>
      </c>
      <c r="I18" s="115">
        <v>90</v>
      </c>
      <c r="J18" s="116">
        <v>16.071428571428573</v>
      </c>
    </row>
    <row r="19" spans="1:10" s="110" customFormat="1" ht="12" customHeight="1" x14ac:dyDescent="0.2">
      <c r="A19" s="120"/>
      <c r="B19" s="121" t="s">
        <v>112</v>
      </c>
      <c r="C19" s="113">
        <v>0.34791559444158515</v>
      </c>
      <c r="D19" s="115">
        <v>169</v>
      </c>
      <c r="E19" s="114">
        <v>166</v>
      </c>
      <c r="F19" s="114">
        <v>172</v>
      </c>
      <c r="G19" s="114">
        <v>151</v>
      </c>
      <c r="H19" s="140">
        <v>131</v>
      </c>
      <c r="I19" s="115">
        <v>38</v>
      </c>
      <c r="J19" s="116">
        <v>29.007633587786259</v>
      </c>
    </row>
    <row r="20" spans="1:10" s="110" customFormat="1" ht="12" customHeight="1" x14ac:dyDescent="0.2">
      <c r="A20" s="118" t="s">
        <v>113</v>
      </c>
      <c r="B20" s="119" t="s">
        <v>181</v>
      </c>
      <c r="C20" s="113">
        <v>76.263510036026759</v>
      </c>
      <c r="D20" s="115">
        <v>37045</v>
      </c>
      <c r="E20" s="114">
        <v>37186</v>
      </c>
      <c r="F20" s="114">
        <v>37684</v>
      </c>
      <c r="G20" s="114">
        <v>37002</v>
      </c>
      <c r="H20" s="140">
        <v>36897</v>
      </c>
      <c r="I20" s="115">
        <v>148</v>
      </c>
      <c r="J20" s="116">
        <v>0.4011166219475838</v>
      </c>
    </row>
    <row r="21" spans="1:10" s="110" customFormat="1" ht="12" customHeight="1" x14ac:dyDescent="0.2">
      <c r="A21" s="118"/>
      <c r="B21" s="119" t="s">
        <v>182</v>
      </c>
      <c r="C21" s="113">
        <v>23.736489963973238</v>
      </c>
      <c r="D21" s="115">
        <v>11530</v>
      </c>
      <c r="E21" s="114">
        <v>11460</v>
      </c>
      <c r="F21" s="114">
        <v>11351</v>
      </c>
      <c r="G21" s="114">
        <v>11184</v>
      </c>
      <c r="H21" s="140">
        <v>11075</v>
      </c>
      <c r="I21" s="115">
        <v>455</v>
      </c>
      <c r="J21" s="116">
        <v>4.1083521444695261</v>
      </c>
    </row>
    <row r="22" spans="1:10" s="110" customFormat="1" ht="12" customHeight="1" x14ac:dyDescent="0.2">
      <c r="A22" s="118" t="s">
        <v>113</v>
      </c>
      <c r="B22" s="119" t="s">
        <v>116</v>
      </c>
      <c r="C22" s="113">
        <v>86.068965517241381</v>
      </c>
      <c r="D22" s="115">
        <v>41808</v>
      </c>
      <c r="E22" s="114">
        <v>41905</v>
      </c>
      <c r="F22" s="114">
        <v>42160</v>
      </c>
      <c r="G22" s="114">
        <v>41500</v>
      </c>
      <c r="H22" s="140">
        <v>41524</v>
      </c>
      <c r="I22" s="115">
        <v>284</v>
      </c>
      <c r="J22" s="116">
        <v>0.68394181678065702</v>
      </c>
    </row>
    <row r="23" spans="1:10" s="110" customFormat="1" ht="12" customHeight="1" x14ac:dyDescent="0.2">
      <c r="A23" s="118"/>
      <c r="B23" s="119" t="s">
        <v>117</v>
      </c>
      <c r="C23" s="113">
        <v>13.900154400411735</v>
      </c>
      <c r="D23" s="115">
        <v>6752</v>
      </c>
      <c r="E23" s="114">
        <v>6725</v>
      </c>
      <c r="F23" s="114">
        <v>6861</v>
      </c>
      <c r="G23" s="114">
        <v>6669</v>
      </c>
      <c r="H23" s="140">
        <v>6430</v>
      </c>
      <c r="I23" s="115">
        <v>322</v>
      </c>
      <c r="J23" s="116">
        <v>5.0077760497667185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52412</v>
      </c>
      <c r="E64" s="236">
        <v>52773</v>
      </c>
      <c r="F64" s="236">
        <v>53121</v>
      </c>
      <c r="G64" s="236">
        <v>52331</v>
      </c>
      <c r="H64" s="140">
        <v>52189</v>
      </c>
      <c r="I64" s="115">
        <v>223</v>
      </c>
      <c r="J64" s="116">
        <v>0.42729310774301099</v>
      </c>
    </row>
    <row r="65" spans="1:12" s="110" customFormat="1" ht="12" customHeight="1" x14ac:dyDescent="0.2">
      <c r="A65" s="118" t="s">
        <v>105</v>
      </c>
      <c r="B65" s="119" t="s">
        <v>106</v>
      </c>
      <c r="C65" s="113">
        <v>55.67236510722735</v>
      </c>
      <c r="D65" s="235">
        <v>29179</v>
      </c>
      <c r="E65" s="236">
        <v>29404</v>
      </c>
      <c r="F65" s="236">
        <v>29669</v>
      </c>
      <c r="G65" s="236">
        <v>29256</v>
      </c>
      <c r="H65" s="140">
        <v>29155</v>
      </c>
      <c r="I65" s="115">
        <v>24</v>
      </c>
      <c r="J65" s="116">
        <v>8.2318641742411255E-2</v>
      </c>
    </row>
    <row r="66" spans="1:12" s="110" customFormat="1" ht="12" customHeight="1" x14ac:dyDescent="0.2">
      <c r="A66" s="118"/>
      <c r="B66" s="119" t="s">
        <v>107</v>
      </c>
      <c r="C66" s="113">
        <v>44.32763489277265</v>
      </c>
      <c r="D66" s="235">
        <v>23233</v>
      </c>
      <c r="E66" s="236">
        <v>23369</v>
      </c>
      <c r="F66" s="236">
        <v>23452</v>
      </c>
      <c r="G66" s="236">
        <v>23075</v>
      </c>
      <c r="H66" s="140">
        <v>23034</v>
      </c>
      <c r="I66" s="115">
        <v>199</v>
      </c>
      <c r="J66" s="116">
        <v>0.86394026222106446</v>
      </c>
    </row>
    <row r="67" spans="1:12" s="110" customFormat="1" ht="12" customHeight="1" x14ac:dyDescent="0.2">
      <c r="A67" s="118" t="s">
        <v>105</v>
      </c>
      <c r="B67" s="121" t="s">
        <v>108</v>
      </c>
      <c r="C67" s="113">
        <v>12.285354498969701</v>
      </c>
      <c r="D67" s="235">
        <v>6439</v>
      </c>
      <c r="E67" s="236">
        <v>6684</v>
      </c>
      <c r="F67" s="236">
        <v>6873</v>
      </c>
      <c r="G67" s="236">
        <v>6400</v>
      </c>
      <c r="H67" s="140">
        <v>6539</v>
      </c>
      <c r="I67" s="115">
        <v>-100</v>
      </c>
      <c r="J67" s="116">
        <v>-1.5292858235204159</v>
      </c>
    </row>
    <row r="68" spans="1:12" s="110" customFormat="1" ht="12" customHeight="1" x14ac:dyDescent="0.2">
      <c r="A68" s="118"/>
      <c r="B68" s="121" t="s">
        <v>109</v>
      </c>
      <c r="C68" s="113">
        <v>64.935510951690446</v>
      </c>
      <c r="D68" s="235">
        <v>34034</v>
      </c>
      <c r="E68" s="236">
        <v>34220</v>
      </c>
      <c r="F68" s="236">
        <v>34504</v>
      </c>
      <c r="G68" s="236">
        <v>34349</v>
      </c>
      <c r="H68" s="140">
        <v>34333</v>
      </c>
      <c r="I68" s="115">
        <v>-299</v>
      </c>
      <c r="J68" s="116">
        <v>-0.87088224157516092</v>
      </c>
    </row>
    <row r="69" spans="1:12" s="110" customFormat="1" ht="12" customHeight="1" x14ac:dyDescent="0.2">
      <c r="A69" s="118"/>
      <c r="B69" s="121" t="s">
        <v>110</v>
      </c>
      <c r="C69" s="113">
        <v>21.470273983057314</v>
      </c>
      <c r="D69" s="235">
        <v>11253</v>
      </c>
      <c r="E69" s="236">
        <v>11179</v>
      </c>
      <c r="F69" s="236">
        <v>11087</v>
      </c>
      <c r="G69" s="236">
        <v>10921</v>
      </c>
      <c r="H69" s="140">
        <v>10709</v>
      </c>
      <c r="I69" s="115">
        <v>544</v>
      </c>
      <c r="J69" s="116">
        <v>5.0798393874311323</v>
      </c>
    </row>
    <row r="70" spans="1:12" s="110" customFormat="1" ht="12" customHeight="1" x14ac:dyDescent="0.2">
      <c r="A70" s="120"/>
      <c r="B70" s="121" t="s">
        <v>111</v>
      </c>
      <c r="C70" s="113">
        <v>1.3088605662825308</v>
      </c>
      <c r="D70" s="235">
        <v>686</v>
      </c>
      <c r="E70" s="236">
        <v>690</v>
      </c>
      <c r="F70" s="236">
        <v>657</v>
      </c>
      <c r="G70" s="236">
        <v>661</v>
      </c>
      <c r="H70" s="140">
        <v>608</v>
      </c>
      <c r="I70" s="115">
        <v>78</v>
      </c>
      <c r="J70" s="116">
        <v>12.828947368421053</v>
      </c>
    </row>
    <row r="71" spans="1:12" s="110" customFormat="1" ht="12" customHeight="1" x14ac:dyDescent="0.2">
      <c r="A71" s="120"/>
      <c r="B71" s="121" t="s">
        <v>112</v>
      </c>
      <c r="C71" s="113">
        <v>0.3377089216210028</v>
      </c>
      <c r="D71" s="235">
        <v>177</v>
      </c>
      <c r="E71" s="236">
        <v>171</v>
      </c>
      <c r="F71" s="236">
        <v>169</v>
      </c>
      <c r="G71" s="236">
        <v>166</v>
      </c>
      <c r="H71" s="140">
        <v>143</v>
      </c>
      <c r="I71" s="115">
        <v>34</v>
      </c>
      <c r="J71" s="116">
        <v>23.776223776223777</v>
      </c>
    </row>
    <row r="72" spans="1:12" s="110" customFormat="1" ht="12" customHeight="1" x14ac:dyDescent="0.2">
      <c r="A72" s="118" t="s">
        <v>113</v>
      </c>
      <c r="B72" s="119" t="s">
        <v>181</v>
      </c>
      <c r="C72" s="113">
        <v>76.511104327253307</v>
      </c>
      <c r="D72" s="235">
        <v>40101</v>
      </c>
      <c r="E72" s="236">
        <v>40499</v>
      </c>
      <c r="F72" s="236">
        <v>40947</v>
      </c>
      <c r="G72" s="236">
        <v>40298</v>
      </c>
      <c r="H72" s="140">
        <v>40266</v>
      </c>
      <c r="I72" s="115">
        <v>-165</v>
      </c>
      <c r="J72" s="116">
        <v>-0.40977499627477276</v>
      </c>
    </row>
    <row r="73" spans="1:12" s="110" customFormat="1" ht="12" customHeight="1" x14ac:dyDescent="0.2">
      <c r="A73" s="118"/>
      <c r="B73" s="119" t="s">
        <v>182</v>
      </c>
      <c r="C73" s="113">
        <v>23.4888956727467</v>
      </c>
      <c r="D73" s="115">
        <v>12311</v>
      </c>
      <c r="E73" s="114">
        <v>12274</v>
      </c>
      <c r="F73" s="114">
        <v>12174</v>
      </c>
      <c r="G73" s="114">
        <v>12033</v>
      </c>
      <c r="H73" s="140">
        <v>11923</v>
      </c>
      <c r="I73" s="115">
        <v>388</v>
      </c>
      <c r="J73" s="116">
        <v>3.2542145433196343</v>
      </c>
    </row>
    <row r="74" spans="1:12" s="110" customFormat="1" ht="12" customHeight="1" x14ac:dyDescent="0.2">
      <c r="A74" s="118" t="s">
        <v>113</v>
      </c>
      <c r="B74" s="119" t="s">
        <v>116</v>
      </c>
      <c r="C74" s="113">
        <v>86.722506296268037</v>
      </c>
      <c r="D74" s="115">
        <v>45453</v>
      </c>
      <c r="E74" s="114">
        <v>45821</v>
      </c>
      <c r="F74" s="114">
        <v>46085</v>
      </c>
      <c r="G74" s="114">
        <v>45480</v>
      </c>
      <c r="H74" s="140">
        <v>45496</v>
      </c>
      <c r="I74" s="115">
        <v>-43</v>
      </c>
      <c r="J74" s="116">
        <v>-9.4513803411288899E-2</v>
      </c>
    </row>
    <row r="75" spans="1:12" s="110" customFormat="1" ht="12" customHeight="1" x14ac:dyDescent="0.2">
      <c r="A75" s="142"/>
      <c r="B75" s="124" t="s">
        <v>117</v>
      </c>
      <c r="C75" s="125">
        <v>13.254598183622072</v>
      </c>
      <c r="D75" s="143">
        <v>6947</v>
      </c>
      <c r="E75" s="144">
        <v>6939</v>
      </c>
      <c r="F75" s="144">
        <v>7024</v>
      </c>
      <c r="G75" s="144">
        <v>6836</v>
      </c>
      <c r="H75" s="145">
        <v>6679</v>
      </c>
      <c r="I75" s="143">
        <v>268</v>
      </c>
      <c r="J75" s="146">
        <v>4.0125767330438684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48575</v>
      </c>
      <c r="G11" s="114">
        <v>48646</v>
      </c>
      <c r="H11" s="114">
        <v>49035</v>
      </c>
      <c r="I11" s="114">
        <v>48186</v>
      </c>
      <c r="J11" s="140">
        <v>47972</v>
      </c>
      <c r="K11" s="114">
        <v>603</v>
      </c>
      <c r="L11" s="116">
        <v>1.2569832402234637</v>
      </c>
    </row>
    <row r="12" spans="1:17" s="110" customFormat="1" ht="24.95" customHeight="1" x14ac:dyDescent="0.2">
      <c r="A12" s="604" t="s">
        <v>185</v>
      </c>
      <c r="B12" s="605"/>
      <c r="C12" s="605"/>
      <c r="D12" s="606"/>
      <c r="E12" s="113">
        <v>56.057642820380856</v>
      </c>
      <c r="F12" s="115">
        <v>27230</v>
      </c>
      <c r="G12" s="114">
        <v>27273</v>
      </c>
      <c r="H12" s="114">
        <v>27605</v>
      </c>
      <c r="I12" s="114">
        <v>27230</v>
      </c>
      <c r="J12" s="140">
        <v>27056</v>
      </c>
      <c r="K12" s="114">
        <v>174</v>
      </c>
      <c r="L12" s="116">
        <v>0.64311058545239508</v>
      </c>
    </row>
    <row r="13" spans="1:17" s="110" customFormat="1" ht="15" customHeight="1" x14ac:dyDescent="0.2">
      <c r="A13" s="120"/>
      <c r="B13" s="612" t="s">
        <v>107</v>
      </c>
      <c r="C13" s="612"/>
      <c r="E13" s="113">
        <v>43.942357179619144</v>
      </c>
      <c r="F13" s="115">
        <v>21345</v>
      </c>
      <c r="G13" s="114">
        <v>21373</v>
      </c>
      <c r="H13" s="114">
        <v>21430</v>
      </c>
      <c r="I13" s="114">
        <v>20956</v>
      </c>
      <c r="J13" s="140">
        <v>20916</v>
      </c>
      <c r="K13" s="114">
        <v>429</v>
      </c>
      <c r="L13" s="116">
        <v>2.051061388410786</v>
      </c>
    </row>
    <row r="14" spans="1:17" s="110" customFormat="1" ht="24.95" customHeight="1" x14ac:dyDescent="0.2">
      <c r="A14" s="604" t="s">
        <v>186</v>
      </c>
      <c r="B14" s="605"/>
      <c r="C14" s="605"/>
      <c r="D14" s="606"/>
      <c r="E14" s="113">
        <v>12.959341224909933</v>
      </c>
      <c r="F14" s="115">
        <v>6295</v>
      </c>
      <c r="G14" s="114">
        <v>6463</v>
      </c>
      <c r="H14" s="114">
        <v>6630</v>
      </c>
      <c r="I14" s="114">
        <v>6107</v>
      </c>
      <c r="J14" s="140">
        <v>6224</v>
      </c>
      <c r="K14" s="114">
        <v>71</v>
      </c>
      <c r="L14" s="116">
        <v>1.1407455012853471</v>
      </c>
    </row>
    <row r="15" spans="1:17" s="110" customFormat="1" ht="15" customHeight="1" x14ac:dyDescent="0.2">
      <c r="A15" s="120"/>
      <c r="B15" s="119"/>
      <c r="C15" s="258" t="s">
        <v>106</v>
      </c>
      <c r="E15" s="113">
        <v>60.667196187450358</v>
      </c>
      <c r="F15" s="115">
        <v>3819</v>
      </c>
      <c r="G15" s="114">
        <v>3925</v>
      </c>
      <c r="H15" s="114">
        <v>4067</v>
      </c>
      <c r="I15" s="114">
        <v>3758</v>
      </c>
      <c r="J15" s="140">
        <v>3821</v>
      </c>
      <c r="K15" s="114">
        <v>-2</v>
      </c>
      <c r="L15" s="116">
        <v>-5.2342318764721278E-2</v>
      </c>
    </row>
    <row r="16" spans="1:17" s="110" customFormat="1" ht="15" customHeight="1" x14ac:dyDescent="0.2">
      <c r="A16" s="120"/>
      <c r="B16" s="119"/>
      <c r="C16" s="258" t="s">
        <v>107</v>
      </c>
      <c r="E16" s="113">
        <v>39.332803812549642</v>
      </c>
      <c r="F16" s="115">
        <v>2476</v>
      </c>
      <c r="G16" s="114">
        <v>2538</v>
      </c>
      <c r="H16" s="114">
        <v>2563</v>
      </c>
      <c r="I16" s="114">
        <v>2349</v>
      </c>
      <c r="J16" s="140">
        <v>2403</v>
      </c>
      <c r="K16" s="114">
        <v>73</v>
      </c>
      <c r="L16" s="116">
        <v>3.0378693300041615</v>
      </c>
    </row>
    <row r="17" spans="1:12" s="110" customFormat="1" ht="15" customHeight="1" x14ac:dyDescent="0.2">
      <c r="A17" s="120"/>
      <c r="B17" s="121" t="s">
        <v>109</v>
      </c>
      <c r="C17" s="258"/>
      <c r="E17" s="113">
        <v>65.078744209984563</v>
      </c>
      <c r="F17" s="115">
        <v>31612</v>
      </c>
      <c r="G17" s="114">
        <v>31601</v>
      </c>
      <c r="H17" s="114">
        <v>31906</v>
      </c>
      <c r="I17" s="114">
        <v>31768</v>
      </c>
      <c r="J17" s="140">
        <v>31696</v>
      </c>
      <c r="K17" s="114">
        <v>-84</v>
      </c>
      <c r="L17" s="116">
        <v>-0.26501766784452296</v>
      </c>
    </row>
    <row r="18" spans="1:12" s="110" customFormat="1" ht="15" customHeight="1" x14ac:dyDescent="0.2">
      <c r="A18" s="120"/>
      <c r="B18" s="119"/>
      <c r="C18" s="258" t="s">
        <v>106</v>
      </c>
      <c r="E18" s="113">
        <v>56.301404529925343</v>
      </c>
      <c r="F18" s="115">
        <v>17798</v>
      </c>
      <c r="G18" s="114">
        <v>17755</v>
      </c>
      <c r="H18" s="114">
        <v>17960</v>
      </c>
      <c r="I18" s="114">
        <v>17997</v>
      </c>
      <c r="J18" s="140">
        <v>17878</v>
      </c>
      <c r="K18" s="114">
        <v>-80</v>
      </c>
      <c r="L18" s="116">
        <v>-0.44747734645933551</v>
      </c>
    </row>
    <row r="19" spans="1:12" s="110" customFormat="1" ht="15" customHeight="1" x14ac:dyDescent="0.2">
      <c r="A19" s="120"/>
      <c r="B19" s="119"/>
      <c r="C19" s="258" t="s">
        <v>107</v>
      </c>
      <c r="E19" s="113">
        <v>43.698595470074657</v>
      </c>
      <c r="F19" s="115">
        <v>13814</v>
      </c>
      <c r="G19" s="114">
        <v>13846</v>
      </c>
      <c r="H19" s="114">
        <v>13946</v>
      </c>
      <c r="I19" s="114">
        <v>13771</v>
      </c>
      <c r="J19" s="140">
        <v>13818</v>
      </c>
      <c r="K19" s="114">
        <v>-4</v>
      </c>
      <c r="L19" s="116">
        <v>-2.8947749312490955E-2</v>
      </c>
    </row>
    <row r="20" spans="1:12" s="110" customFormat="1" ht="15" customHeight="1" x14ac:dyDescent="0.2">
      <c r="A20" s="120"/>
      <c r="B20" s="121" t="s">
        <v>110</v>
      </c>
      <c r="C20" s="258"/>
      <c r="E20" s="113">
        <v>20.623777663407104</v>
      </c>
      <c r="F20" s="115">
        <v>10018</v>
      </c>
      <c r="G20" s="114">
        <v>9931</v>
      </c>
      <c r="H20" s="114">
        <v>9870</v>
      </c>
      <c r="I20" s="114">
        <v>9704</v>
      </c>
      <c r="J20" s="140">
        <v>9492</v>
      </c>
      <c r="K20" s="114">
        <v>526</v>
      </c>
      <c r="L20" s="116">
        <v>5.541508638853772</v>
      </c>
    </row>
    <row r="21" spans="1:12" s="110" customFormat="1" ht="15" customHeight="1" x14ac:dyDescent="0.2">
      <c r="A21" s="120"/>
      <c r="B21" s="119"/>
      <c r="C21" s="258" t="s">
        <v>106</v>
      </c>
      <c r="E21" s="113">
        <v>52.016370533040529</v>
      </c>
      <c r="F21" s="115">
        <v>5211</v>
      </c>
      <c r="G21" s="114">
        <v>5190</v>
      </c>
      <c r="H21" s="114">
        <v>5185</v>
      </c>
      <c r="I21" s="114">
        <v>5100</v>
      </c>
      <c r="J21" s="140">
        <v>5002</v>
      </c>
      <c r="K21" s="114">
        <v>209</v>
      </c>
      <c r="L21" s="116">
        <v>4.1783286685325871</v>
      </c>
    </row>
    <row r="22" spans="1:12" s="110" customFormat="1" ht="15" customHeight="1" x14ac:dyDescent="0.2">
      <c r="A22" s="120"/>
      <c r="B22" s="119"/>
      <c r="C22" s="258" t="s">
        <v>107</v>
      </c>
      <c r="E22" s="113">
        <v>47.983629466959471</v>
      </c>
      <c r="F22" s="115">
        <v>4807</v>
      </c>
      <c r="G22" s="114">
        <v>4741</v>
      </c>
      <c r="H22" s="114">
        <v>4685</v>
      </c>
      <c r="I22" s="114">
        <v>4604</v>
      </c>
      <c r="J22" s="140">
        <v>4490</v>
      </c>
      <c r="K22" s="114">
        <v>317</v>
      </c>
      <c r="L22" s="116">
        <v>7.0601336302895321</v>
      </c>
    </row>
    <row r="23" spans="1:12" s="110" customFormat="1" ht="15" customHeight="1" x14ac:dyDescent="0.2">
      <c r="A23" s="120"/>
      <c r="B23" s="121" t="s">
        <v>111</v>
      </c>
      <c r="C23" s="258"/>
      <c r="E23" s="113">
        <v>1.3381369016984046</v>
      </c>
      <c r="F23" s="115">
        <v>650</v>
      </c>
      <c r="G23" s="114">
        <v>651</v>
      </c>
      <c r="H23" s="114">
        <v>629</v>
      </c>
      <c r="I23" s="114">
        <v>607</v>
      </c>
      <c r="J23" s="140">
        <v>560</v>
      </c>
      <c r="K23" s="114">
        <v>90</v>
      </c>
      <c r="L23" s="116">
        <v>16.071428571428573</v>
      </c>
    </row>
    <row r="24" spans="1:12" s="110" customFormat="1" ht="15" customHeight="1" x14ac:dyDescent="0.2">
      <c r="A24" s="120"/>
      <c r="B24" s="119"/>
      <c r="C24" s="258" t="s">
        <v>106</v>
      </c>
      <c r="E24" s="113">
        <v>61.846153846153847</v>
      </c>
      <c r="F24" s="115">
        <v>402</v>
      </c>
      <c r="G24" s="114">
        <v>403</v>
      </c>
      <c r="H24" s="114">
        <v>393</v>
      </c>
      <c r="I24" s="114">
        <v>375</v>
      </c>
      <c r="J24" s="140">
        <v>355</v>
      </c>
      <c r="K24" s="114">
        <v>47</v>
      </c>
      <c r="L24" s="116">
        <v>13.23943661971831</v>
      </c>
    </row>
    <row r="25" spans="1:12" s="110" customFormat="1" ht="15" customHeight="1" x14ac:dyDescent="0.2">
      <c r="A25" s="120"/>
      <c r="B25" s="119"/>
      <c r="C25" s="258" t="s">
        <v>107</v>
      </c>
      <c r="E25" s="113">
        <v>38.153846153846153</v>
      </c>
      <c r="F25" s="115">
        <v>248</v>
      </c>
      <c r="G25" s="114">
        <v>248</v>
      </c>
      <c r="H25" s="114">
        <v>236</v>
      </c>
      <c r="I25" s="114">
        <v>232</v>
      </c>
      <c r="J25" s="140">
        <v>205</v>
      </c>
      <c r="K25" s="114">
        <v>43</v>
      </c>
      <c r="L25" s="116">
        <v>20.975609756097562</v>
      </c>
    </row>
    <row r="26" spans="1:12" s="110" customFormat="1" ht="15" customHeight="1" x14ac:dyDescent="0.2">
      <c r="A26" s="120"/>
      <c r="C26" s="121" t="s">
        <v>187</v>
      </c>
      <c r="D26" s="110" t="s">
        <v>188</v>
      </c>
      <c r="E26" s="113">
        <v>0.34791559444158515</v>
      </c>
      <c r="F26" s="115">
        <v>169</v>
      </c>
      <c r="G26" s="114">
        <v>166</v>
      </c>
      <c r="H26" s="114">
        <v>172</v>
      </c>
      <c r="I26" s="114">
        <v>151</v>
      </c>
      <c r="J26" s="140">
        <v>131</v>
      </c>
      <c r="K26" s="114">
        <v>38</v>
      </c>
      <c r="L26" s="116">
        <v>29.007633587786259</v>
      </c>
    </row>
    <row r="27" spans="1:12" s="110" customFormat="1" ht="15" customHeight="1" x14ac:dyDescent="0.2">
      <c r="A27" s="120"/>
      <c r="B27" s="119"/>
      <c r="D27" s="259" t="s">
        <v>106</v>
      </c>
      <c r="E27" s="113">
        <v>53.846153846153847</v>
      </c>
      <c r="F27" s="115">
        <v>91</v>
      </c>
      <c r="G27" s="114">
        <v>83</v>
      </c>
      <c r="H27" s="114">
        <v>89</v>
      </c>
      <c r="I27" s="114">
        <v>76</v>
      </c>
      <c r="J27" s="140">
        <v>70</v>
      </c>
      <c r="K27" s="114">
        <v>21</v>
      </c>
      <c r="L27" s="116">
        <v>30</v>
      </c>
    </row>
    <row r="28" spans="1:12" s="110" customFormat="1" ht="15" customHeight="1" x14ac:dyDescent="0.2">
      <c r="A28" s="120"/>
      <c r="B28" s="119"/>
      <c r="D28" s="259" t="s">
        <v>107</v>
      </c>
      <c r="E28" s="113">
        <v>46.153846153846153</v>
      </c>
      <c r="F28" s="115">
        <v>78</v>
      </c>
      <c r="G28" s="114">
        <v>83</v>
      </c>
      <c r="H28" s="114">
        <v>83</v>
      </c>
      <c r="I28" s="114">
        <v>75</v>
      </c>
      <c r="J28" s="140">
        <v>61</v>
      </c>
      <c r="K28" s="114">
        <v>17</v>
      </c>
      <c r="L28" s="116">
        <v>27.868852459016395</v>
      </c>
    </row>
    <row r="29" spans="1:12" s="110" customFormat="1" ht="24.95" customHeight="1" x14ac:dyDescent="0.2">
      <c r="A29" s="604" t="s">
        <v>189</v>
      </c>
      <c r="B29" s="605"/>
      <c r="C29" s="605"/>
      <c r="D29" s="606"/>
      <c r="E29" s="113">
        <v>86.068965517241381</v>
      </c>
      <c r="F29" s="115">
        <v>41808</v>
      </c>
      <c r="G29" s="114">
        <v>41905</v>
      </c>
      <c r="H29" s="114">
        <v>42160</v>
      </c>
      <c r="I29" s="114">
        <v>41500</v>
      </c>
      <c r="J29" s="140">
        <v>41524</v>
      </c>
      <c r="K29" s="114">
        <v>284</v>
      </c>
      <c r="L29" s="116">
        <v>0.68394181678065702</v>
      </c>
    </row>
    <row r="30" spans="1:12" s="110" customFormat="1" ht="15" customHeight="1" x14ac:dyDescent="0.2">
      <c r="A30" s="120"/>
      <c r="B30" s="119"/>
      <c r="C30" s="258" t="s">
        <v>106</v>
      </c>
      <c r="E30" s="113">
        <v>54.946421737466515</v>
      </c>
      <c r="F30" s="115">
        <v>22972</v>
      </c>
      <c r="G30" s="114">
        <v>23034</v>
      </c>
      <c r="H30" s="114">
        <v>23250</v>
      </c>
      <c r="I30" s="114">
        <v>22968</v>
      </c>
      <c r="J30" s="140">
        <v>22945</v>
      </c>
      <c r="K30" s="114">
        <v>27</v>
      </c>
      <c r="L30" s="116">
        <v>0.1176726955763783</v>
      </c>
    </row>
    <row r="31" spans="1:12" s="110" customFormat="1" ht="15" customHeight="1" x14ac:dyDescent="0.2">
      <c r="A31" s="120"/>
      <c r="B31" s="119"/>
      <c r="C31" s="258" t="s">
        <v>107</v>
      </c>
      <c r="E31" s="113">
        <v>45.053578262533485</v>
      </c>
      <c r="F31" s="115">
        <v>18836</v>
      </c>
      <c r="G31" s="114">
        <v>18871</v>
      </c>
      <c r="H31" s="114">
        <v>18910</v>
      </c>
      <c r="I31" s="114">
        <v>18532</v>
      </c>
      <c r="J31" s="140">
        <v>18579</v>
      </c>
      <c r="K31" s="114">
        <v>257</v>
      </c>
      <c r="L31" s="116">
        <v>1.3832822003337102</v>
      </c>
    </row>
    <row r="32" spans="1:12" s="110" customFormat="1" ht="15" customHeight="1" x14ac:dyDescent="0.2">
      <c r="A32" s="120"/>
      <c r="B32" s="119" t="s">
        <v>117</v>
      </c>
      <c r="C32" s="258"/>
      <c r="E32" s="113">
        <v>13.900154400411735</v>
      </c>
      <c r="F32" s="115">
        <v>6752</v>
      </c>
      <c r="G32" s="114">
        <v>6725</v>
      </c>
      <c r="H32" s="114">
        <v>6861</v>
      </c>
      <c r="I32" s="114">
        <v>6669</v>
      </c>
      <c r="J32" s="140">
        <v>6430</v>
      </c>
      <c r="K32" s="114">
        <v>322</v>
      </c>
      <c r="L32" s="116">
        <v>5.0077760497667185</v>
      </c>
    </row>
    <row r="33" spans="1:12" s="110" customFormat="1" ht="15" customHeight="1" x14ac:dyDescent="0.2">
      <c r="A33" s="120"/>
      <c r="B33" s="119"/>
      <c r="C33" s="258" t="s">
        <v>106</v>
      </c>
      <c r="E33" s="113">
        <v>62.899881516587676</v>
      </c>
      <c r="F33" s="115">
        <v>4247</v>
      </c>
      <c r="G33" s="114">
        <v>4228</v>
      </c>
      <c r="H33" s="114">
        <v>4345</v>
      </c>
      <c r="I33" s="114">
        <v>4249</v>
      </c>
      <c r="J33" s="140">
        <v>4098</v>
      </c>
      <c r="K33" s="114">
        <v>149</v>
      </c>
      <c r="L33" s="116">
        <v>3.635919960956564</v>
      </c>
    </row>
    <row r="34" spans="1:12" s="110" customFormat="1" ht="15" customHeight="1" x14ac:dyDescent="0.2">
      <c r="A34" s="120"/>
      <c r="B34" s="119"/>
      <c r="C34" s="258" t="s">
        <v>107</v>
      </c>
      <c r="E34" s="113">
        <v>37.100118483412324</v>
      </c>
      <c r="F34" s="115">
        <v>2505</v>
      </c>
      <c r="G34" s="114">
        <v>2497</v>
      </c>
      <c r="H34" s="114">
        <v>2516</v>
      </c>
      <c r="I34" s="114">
        <v>2420</v>
      </c>
      <c r="J34" s="140">
        <v>2332</v>
      </c>
      <c r="K34" s="114">
        <v>173</v>
      </c>
      <c r="L34" s="116">
        <v>7.4185248713550598</v>
      </c>
    </row>
    <row r="35" spans="1:12" s="110" customFormat="1" ht="24.95" customHeight="1" x14ac:dyDescent="0.2">
      <c r="A35" s="604" t="s">
        <v>190</v>
      </c>
      <c r="B35" s="605"/>
      <c r="C35" s="605"/>
      <c r="D35" s="606"/>
      <c r="E35" s="113">
        <v>76.263510036026759</v>
      </c>
      <c r="F35" s="115">
        <v>37045</v>
      </c>
      <c r="G35" s="114">
        <v>37186</v>
      </c>
      <c r="H35" s="114">
        <v>37684</v>
      </c>
      <c r="I35" s="114">
        <v>37002</v>
      </c>
      <c r="J35" s="140">
        <v>36897</v>
      </c>
      <c r="K35" s="114">
        <v>148</v>
      </c>
      <c r="L35" s="116">
        <v>0.4011166219475838</v>
      </c>
    </row>
    <row r="36" spans="1:12" s="110" customFormat="1" ht="15" customHeight="1" x14ac:dyDescent="0.2">
      <c r="A36" s="120"/>
      <c r="B36" s="119"/>
      <c r="C36" s="258" t="s">
        <v>106</v>
      </c>
      <c r="E36" s="113">
        <v>69.307598866243751</v>
      </c>
      <c r="F36" s="115">
        <v>25675</v>
      </c>
      <c r="G36" s="114">
        <v>25739</v>
      </c>
      <c r="H36" s="114">
        <v>26093</v>
      </c>
      <c r="I36" s="114">
        <v>25696</v>
      </c>
      <c r="J36" s="140">
        <v>25555</v>
      </c>
      <c r="K36" s="114">
        <v>120</v>
      </c>
      <c r="L36" s="116">
        <v>0.46957542555272941</v>
      </c>
    </row>
    <row r="37" spans="1:12" s="110" customFormat="1" ht="15" customHeight="1" x14ac:dyDescent="0.2">
      <c r="A37" s="120"/>
      <c r="B37" s="119"/>
      <c r="C37" s="258" t="s">
        <v>107</v>
      </c>
      <c r="E37" s="113">
        <v>30.692401133756242</v>
      </c>
      <c r="F37" s="115">
        <v>11370</v>
      </c>
      <c r="G37" s="114">
        <v>11447</v>
      </c>
      <c r="H37" s="114">
        <v>11591</v>
      </c>
      <c r="I37" s="114">
        <v>11306</v>
      </c>
      <c r="J37" s="140">
        <v>11342</v>
      </c>
      <c r="K37" s="114">
        <v>28</v>
      </c>
      <c r="L37" s="116">
        <v>0.24687004055722095</v>
      </c>
    </row>
    <row r="38" spans="1:12" s="110" customFormat="1" ht="15" customHeight="1" x14ac:dyDescent="0.2">
      <c r="A38" s="120"/>
      <c r="B38" s="119" t="s">
        <v>182</v>
      </c>
      <c r="C38" s="258"/>
      <c r="E38" s="113">
        <v>23.736489963973238</v>
      </c>
      <c r="F38" s="115">
        <v>11530</v>
      </c>
      <c r="G38" s="114">
        <v>11460</v>
      </c>
      <c r="H38" s="114">
        <v>11351</v>
      </c>
      <c r="I38" s="114">
        <v>11184</v>
      </c>
      <c r="J38" s="140">
        <v>11075</v>
      </c>
      <c r="K38" s="114">
        <v>455</v>
      </c>
      <c r="L38" s="116">
        <v>4.1083521444695261</v>
      </c>
    </row>
    <row r="39" spans="1:12" s="110" customFormat="1" ht="15" customHeight="1" x14ac:dyDescent="0.2">
      <c r="A39" s="120"/>
      <c r="B39" s="119"/>
      <c r="C39" s="258" t="s">
        <v>106</v>
      </c>
      <c r="E39" s="113">
        <v>13.486556808326105</v>
      </c>
      <c r="F39" s="115">
        <v>1555</v>
      </c>
      <c r="G39" s="114">
        <v>1534</v>
      </c>
      <c r="H39" s="114">
        <v>1512</v>
      </c>
      <c r="I39" s="114">
        <v>1534</v>
      </c>
      <c r="J39" s="140">
        <v>1501</v>
      </c>
      <c r="K39" s="114">
        <v>54</v>
      </c>
      <c r="L39" s="116">
        <v>3.5976015989340442</v>
      </c>
    </row>
    <row r="40" spans="1:12" s="110" customFormat="1" ht="15" customHeight="1" x14ac:dyDescent="0.2">
      <c r="A40" s="120"/>
      <c r="B40" s="119"/>
      <c r="C40" s="258" t="s">
        <v>107</v>
      </c>
      <c r="E40" s="113">
        <v>86.5134431916739</v>
      </c>
      <c r="F40" s="115">
        <v>9975</v>
      </c>
      <c r="G40" s="114">
        <v>9926</v>
      </c>
      <c r="H40" s="114">
        <v>9839</v>
      </c>
      <c r="I40" s="114">
        <v>9650</v>
      </c>
      <c r="J40" s="140">
        <v>9574</v>
      </c>
      <c r="K40" s="114">
        <v>401</v>
      </c>
      <c r="L40" s="116">
        <v>4.1884269897639443</v>
      </c>
    </row>
    <row r="41" spans="1:12" s="110" customFormat="1" ht="24.75" customHeight="1" x14ac:dyDescent="0.2">
      <c r="A41" s="604" t="s">
        <v>518</v>
      </c>
      <c r="B41" s="605"/>
      <c r="C41" s="605"/>
      <c r="D41" s="606"/>
      <c r="E41" s="113">
        <v>5.9557385486361296</v>
      </c>
      <c r="F41" s="115">
        <v>2893</v>
      </c>
      <c r="G41" s="114">
        <v>3097</v>
      </c>
      <c r="H41" s="114">
        <v>3157</v>
      </c>
      <c r="I41" s="114">
        <v>2734</v>
      </c>
      <c r="J41" s="140">
        <v>2793</v>
      </c>
      <c r="K41" s="114">
        <v>100</v>
      </c>
      <c r="L41" s="116">
        <v>3.5803795202291444</v>
      </c>
    </row>
    <row r="42" spans="1:12" s="110" customFormat="1" ht="15" customHeight="1" x14ac:dyDescent="0.2">
      <c r="A42" s="120"/>
      <c r="B42" s="119"/>
      <c r="C42" s="258" t="s">
        <v>106</v>
      </c>
      <c r="E42" s="113">
        <v>60.732803318354648</v>
      </c>
      <c r="F42" s="115">
        <v>1757</v>
      </c>
      <c r="G42" s="114">
        <v>1923</v>
      </c>
      <c r="H42" s="114">
        <v>1987</v>
      </c>
      <c r="I42" s="114">
        <v>1657</v>
      </c>
      <c r="J42" s="140">
        <v>1691</v>
      </c>
      <c r="K42" s="114">
        <v>66</v>
      </c>
      <c r="L42" s="116">
        <v>3.9030159668835007</v>
      </c>
    </row>
    <row r="43" spans="1:12" s="110" customFormat="1" ht="15" customHeight="1" x14ac:dyDescent="0.2">
      <c r="A43" s="123"/>
      <c r="B43" s="124"/>
      <c r="C43" s="260" t="s">
        <v>107</v>
      </c>
      <c r="D43" s="261"/>
      <c r="E43" s="125">
        <v>39.267196681645352</v>
      </c>
      <c r="F43" s="143">
        <v>1136</v>
      </c>
      <c r="G43" s="144">
        <v>1174</v>
      </c>
      <c r="H43" s="144">
        <v>1170</v>
      </c>
      <c r="I43" s="144">
        <v>1077</v>
      </c>
      <c r="J43" s="145">
        <v>1102</v>
      </c>
      <c r="K43" s="144">
        <v>34</v>
      </c>
      <c r="L43" s="146">
        <v>3.0852994555353903</v>
      </c>
    </row>
    <row r="44" spans="1:12" s="110" customFormat="1" ht="45.75" customHeight="1" x14ac:dyDescent="0.2">
      <c r="A44" s="604" t="s">
        <v>191</v>
      </c>
      <c r="B44" s="605"/>
      <c r="C44" s="605"/>
      <c r="D44" s="606"/>
      <c r="E44" s="113">
        <v>0.83376222336592898</v>
      </c>
      <c r="F44" s="115">
        <v>405</v>
      </c>
      <c r="G44" s="114">
        <v>410</v>
      </c>
      <c r="H44" s="114">
        <v>404</v>
      </c>
      <c r="I44" s="114">
        <v>393</v>
      </c>
      <c r="J44" s="140">
        <v>389</v>
      </c>
      <c r="K44" s="114">
        <v>16</v>
      </c>
      <c r="L44" s="116">
        <v>4.1131105398457581</v>
      </c>
    </row>
    <row r="45" spans="1:12" s="110" customFormat="1" ht="15" customHeight="1" x14ac:dyDescent="0.2">
      <c r="A45" s="120"/>
      <c r="B45" s="119"/>
      <c r="C45" s="258" t="s">
        <v>106</v>
      </c>
      <c r="E45" s="113">
        <v>64.691358024691354</v>
      </c>
      <c r="F45" s="115">
        <v>262</v>
      </c>
      <c r="G45" s="114">
        <v>264</v>
      </c>
      <c r="H45" s="114">
        <v>258</v>
      </c>
      <c r="I45" s="114">
        <v>248</v>
      </c>
      <c r="J45" s="140">
        <v>248</v>
      </c>
      <c r="K45" s="114">
        <v>14</v>
      </c>
      <c r="L45" s="116">
        <v>5.645161290322581</v>
      </c>
    </row>
    <row r="46" spans="1:12" s="110" customFormat="1" ht="15" customHeight="1" x14ac:dyDescent="0.2">
      <c r="A46" s="123"/>
      <c r="B46" s="124"/>
      <c r="C46" s="260" t="s">
        <v>107</v>
      </c>
      <c r="D46" s="261"/>
      <c r="E46" s="125">
        <v>35.308641975308639</v>
      </c>
      <c r="F46" s="143">
        <v>143</v>
      </c>
      <c r="G46" s="144">
        <v>146</v>
      </c>
      <c r="H46" s="144">
        <v>146</v>
      </c>
      <c r="I46" s="144">
        <v>145</v>
      </c>
      <c r="J46" s="145">
        <v>141</v>
      </c>
      <c r="K46" s="144">
        <v>2</v>
      </c>
      <c r="L46" s="146">
        <v>1.4184397163120568</v>
      </c>
    </row>
    <row r="47" spans="1:12" s="110" customFormat="1" ht="39" customHeight="1" x14ac:dyDescent="0.2">
      <c r="A47" s="604" t="s">
        <v>519</v>
      </c>
      <c r="B47" s="607"/>
      <c r="C47" s="607"/>
      <c r="D47" s="608"/>
      <c r="E47" s="113">
        <v>0.21204323211528564</v>
      </c>
      <c r="F47" s="115">
        <v>103</v>
      </c>
      <c r="G47" s="114">
        <v>110</v>
      </c>
      <c r="H47" s="114">
        <v>110</v>
      </c>
      <c r="I47" s="114">
        <v>104</v>
      </c>
      <c r="J47" s="140">
        <v>118</v>
      </c>
      <c r="K47" s="114">
        <v>-15</v>
      </c>
      <c r="L47" s="116">
        <v>-12.711864406779661</v>
      </c>
    </row>
    <row r="48" spans="1:12" s="110" customFormat="1" ht="15" customHeight="1" x14ac:dyDescent="0.2">
      <c r="A48" s="120"/>
      <c r="B48" s="119"/>
      <c r="C48" s="258" t="s">
        <v>106</v>
      </c>
      <c r="E48" s="113">
        <v>35.922330097087375</v>
      </c>
      <c r="F48" s="115">
        <v>37</v>
      </c>
      <c r="G48" s="114">
        <v>40</v>
      </c>
      <c r="H48" s="114">
        <v>38</v>
      </c>
      <c r="I48" s="114">
        <v>40</v>
      </c>
      <c r="J48" s="140">
        <v>47</v>
      </c>
      <c r="K48" s="114">
        <v>-10</v>
      </c>
      <c r="L48" s="116">
        <v>-21.276595744680851</v>
      </c>
    </row>
    <row r="49" spans="1:12" s="110" customFormat="1" ht="15" customHeight="1" x14ac:dyDescent="0.2">
      <c r="A49" s="123"/>
      <c r="B49" s="124"/>
      <c r="C49" s="260" t="s">
        <v>107</v>
      </c>
      <c r="D49" s="261"/>
      <c r="E49" s="125">
        <v>64.077669902912618</v>
      </c>
      <c r="F49" s="143">
        <v>66</v>
      </c>
      <c r="G49" s="144">
        <v>70</v>
      </c>
      <c r="H49" s="144">
        <v>72</v>
      </c>
      <c r="I49" s="144">
        <v>64</v>
      </c>
      <c r="J49" s="145">
        <v>71</v>
      </c>
      <c r="K49" s="144">
        <v>-5</v>
      </c>
      <c r="L49" s="146">
        <v>-7.042253521126761</v>
      </c>
    </row>
    <row r="50" spans="1:12" s="110" customFormat="1" ht="24.95" customHeight="1" x14ac:dyDescent="0.2">
      <c r="A50" s="609" t="s">
        <v>192</v>
      </c>
      <c r="B50" s="610"/>
      <c r="C50" s="610"/>
      <c r="D50" s="611"/>
      <c r="E50" s="262">
        <v>14.4251158003088</v>
      </c>
      <c r="F50" s="263">
        <v>7007</v>
      </c>
      <c r="G50" s="264">
        <v>7317</v>
      </c>
      <c r="H50" s="264">
        <v>7426</v>
      </c>
      <c r="I50" s="264">
        <v>6821</v>
      </c>
      <c r="J50" s="265">
        <v>6838</v>
      </c>
      <c r="K50" s="263">
        <v>169</v>
      </c>
      <c r="L50" s="266">
        <v>2.4714828897338403</v>
      </c>
    </row>
    <row r="51" spans="1:12" s="110" customFormat="1" ht="15" customHeight="1" x14ac:dyDescent="0.2">
      <c r="A51" s="120"/>
      <c r="B51" s="119"/>
      <c r="C51" s="258" t="s">
        <v>106</v>
      </c>
      <c r="E51" s="113">
        <v>55.901241615527333</v>
      </c>
      <c r="F51" s="115">
        <v>3917</v>
      </c>
      <c r="G51" s="114">
        <v>4068</v>
      </c>
      <c r="H51" s="114">
        <v>4169</v>
      </c>
      <c r="I51" s="114">
        <v>3844</v>
      </c>
      <c r="J51" s="140">
        <v>3823</v>
      </c>
      <c r="K51" s="114">
        <v>94</v>
      </c>
      <c r="L51" s="116">
        <v>2.4588019879675649</v>
      </c>
    </row>
    <row r="52" spans="1:12" s="110" customFormat="1" ht="15" customHeight="1" x14ac:dyDescent="0.2">
      <c r="A52" s="120"/>
      <c r="B52" s="119"/>
      <c r="C52" s="258" t="s">
        <v>107</v>
      </c>
      <c r="E52" s="113">
        <v>44.098758384472667</v>
      </c>
      <c r="F52" s="115">
        <v>3090</v>
      </c>
      <c r="G52" s="114">
        <v>3249</v>
      </c>
      <c r="H52" s="114">
        <v>3257</v>
      </c>
      <c r="I52" s="114">
        <v>2977</v>
      </c>
      <c r="J52" s="140">
        <v>3015</v>
      </c>
      <c r="K52" s="114">
        <v>75</v>
      </c>
      <c r="L52" s="116">
        <v>2.4875621890547261</v>
      </c>
    </row>
    <row r="53" spans="1:12" s="110" customFormat="1" ht="15" customHeight="1" x14ac:dyDescent="0.2">
      <c r="A53" s="120"/>
      <c r="B53" s="119"/>
      <c r="C53" s="258" t="s">
        <v>187</v>
      </c>
      <c r="D53" s="110" t="s">
        <v>193</v>
      </c>
      <c r="E53" s="113">
        <v>30.826316540602257</v>
      </c>
      <c r="F53" s="115">
        <v>2160</v>
      </c>
      <c r="G53" s="114">
        <v>2437</v>
      </c>
      <c r="H53" s="114">
        <v>2465</v>
      </c>
      <c r="I53" s="114">
        <v>1896</v>
      </c>
      <c r="J53" s="140">
        <v>2051</v>
      </c>
      <c r="K53" s="114">
        <v>109</v>
      </c>
      <c r="L53" s="116">
        <v>5.3144807411019013</v>
      </c>
    </row>
    <row r="54" spans="1:12" s="110" customFormat="1" ht="15" customHeight="1" x14ac:dyDescent="0.2">
      <c r="A54" s="120"/>
      <c r="B54" s="119"/>
      <c r="D54" s="267" t="s">
        <v>194</v>
      </c>
      <c r="E54" s="113">
        <v>62.685185185185183</v>
      </c>
      <c r="F54" s="115">
        <v>1354</v>
      </c>
      <c r="G54" s="114">
        <v>1505</v>
      </c>
      <c r="H54" s="114">
        <v>1565</v>
      </c>
      <c r="I54" s="114">
        <v>1214</v>
      </c>
      <c r="J54" s="140">
        <v>1295</v>
      </c>
      <c r="K54" s="114">
        <v>59</v>
      </c>
      <c r="L54" s="116">
        <v>4.5559845559845558</v>
      </c>
    </row>
    <row r="55" spans="1:12" s="110" customFormat="1" ht="15" customHeight="1" x14ac:dyDescent="0.2">
      <c r="A55" s="120"/>
      <c r="B55" s="119"/>
      <c r="D55" s="267" t="s">
        <v>195</v>
      </c>
      <c r="E55" s="113">
        <v>37.314814814814817</v>
      </c>
      <c r="F55" s="115">
        <v>806</v>
      </c>
      <c r="G55" s="114">
        <v>932</v>
      </c>
      <c r="H55" s="114">
        <v>900</v>
      </c>
      <c r="I55" s="114">
        <v>682</v>
      </c>
      <c r="J55" s="140">
        <v>756</v>
      </c>
      <c r="K55" s="114">
        <v>50</v>
      </c>
      <c r="L55" s="116">
        <v>6.6137566137566139</v>
      </c>
    </row>
    <row r="56" spans="1:12" s="110" customFormat="1" ht="15" customHeight="1" x14ac:dyDescent="0.2">
      <c r="A56" s="120"/>
      <c r="B56" s="119" t="s">
        <v>196</v>
      </c>
      <c r="C56" s="258"/>
      <c r="E56" s="113">
        <v>68.100874935666496</v>
      </c>
      <c r="F56" s="115">
        <v>33080</v>
      </c>
      <c r="G56" s="114">
        <v>32903</v>
      </c>
      <c r="H56" s="114">
        <v>33117</v>
      </c>
      <c r="I56" s="114">
        <v>32895</v>
      </c>
      <c r="J56" s="140">
        <v>32766</v>
      </c>
      <c r="K56" s="114">
        <v>314</v>
      </c>
      <c r="L56" s="116">
        <v>0.95831044375267049</v>
      </c>
    </row>
    <row r="57" spans="1:12" s="110" customFormat="1" ht="15" customHeight="1" x14ac:dyDescent="0.2">
      <c r="A57" s="120"/>
      <c r="B57" s="119"/>
      <c r="C57" s="258" t="s">
        <v>106</v>
      </c>
      <c r="E57" s="113">
        <v>55.583434099153564</v>
      </c>
      <c r="F57" s="115">
        <v>18387</v>
      </c>
      <c r="G57" s="114">
        <v>18309</v>
      </c>
      <c r="H57" s="114">
        <v>18471</v>
      </c>
      <c r="I57" s="114">
        <v>18416</v>
      </c>
      <c r="J57" s="140">
        <v>18330</v>
      </c>
      <c r="K57" s="114">
        <v>57</v>
      </c>
      <c r="L57" s="116">
        <v>0.31096563011456629</v>
      </c>
    </row>
    <row r="58" spans="1:12" s="110" customFormat="1" ht="15" customHeight="1" x14ac:dyDescent="0.2">
      <c r="A58" s="120"/>
      <c r="B58" s="119"/>
      <c r="C58" s="258" t="s">
        <v>107</v>
      </c>
      <c r="E58" s="113">
        <v>44.416565900846436</v>
      </c>
      <c r="F58" s="115">
        <v>14693</v>
      </c>
      <c r="G58" s="114">
        <v>14594</v>
      </c>
      <c r="H58" s="114">
        <v>14646</v>
      </c>
      <c r="I58" s="114">
        <v>14479</v>
      </c>
      <c r="J58" s="140">
        <v>14436</v>
      </c>
      <c r="K58" s="114">
        <v>257</v>
      </c>
      <c r="L58" s="116">
        <v>1.7802715433638128</v>
      </c>
    </row>
    <row r="59" spans="1:12" s="110" customFormat="1" ht="15" customHeight="1" x14ac:dyDescent="0.2">
      <c r="A59" s="120"/>
      <c r="B59" s="119"/>
      <c r="C59" s="258" t="s">
        <v>105</v>
      </c>
      <c r="D59" s="110" t="s">
        <v>197</v>
      </c>
      <c r="E59" s="113">
        <v>89.207980652962519</v>
      </c>
      <c r="F59" s="115">
        <v>29510</v>
      </c>
      <c r="G59" s="114">
        <v>29336</v>
      </c>
      <c r="H59" s="114">
        <v>29538</v>
      </c>
      <c r="I59" s="114">
        <v>29362</v>
      </c>
      <c r="J59" s="140">
        <v>29275</v>
      </c>
      <c r="K59" s="114">
        <v>235</v>
      </c>
      <c r="L59" s="116">
        <v>0.80273270708795896</v>
      </c>
    </row>
    <row r="60" spans="1:12" s="110" customFormat="1" ht="15" customHeight="1" x14ac:dyDescent="0.2">
      <c r="A60" s="120"/>
      <c r="B60" s="119"/>
      <c r="C60" s="258"/>
      <c r="D60" s="267" t="s">
        <v>198</v>
      </c>
      <c r="E60" s="113">
        <v>52.429684852592345</v>
      </c>
      <c r="F60" s="115">
        <v>15472</v>
      </c>
      <c r="G60" s="114">
        <v>15391</v>
      </c>
      <c r="H60" s="114">
        <v>15538</v>
      </c>
      <c r="I60" s="114">
        <v>15527</v>
      </c>
      <c r="J60" s="140">
        <v>15463</v>
      </c>
      <c r="K60" s="114">
        <v>9</v>
      </c>
      <c r="L60" s="116">
        <v>5.8203453404902024E-2</v>
      </c>
    </row>
    <row r="61" spans="1:12" s="110" customFormat="1" ht="15" customHeight="1" x14ac:dyDescent="0.2">
      <c r="A61" s="120"/>
      <c r="B61" s="119"/>
      <c r="C61" s="258"/>
      <c r="D61" s="267" t="s">
        <v>199</v>
      </c>
      <c r="E61" s="113">
        <v>47.570315147407655</v>
      </c>
      <c r="F61" s="115">
        <v>14038</v>
      </c>
      <c r="G61" s="114">
        <v>13945</v>
      </c>
      <c r="H61" s="114">
        <v>14000</v>
      </c>
      <c r="I61" s="114">
        <v>13835</v>
      </c>
      <c r="J61" s="140">
        <v>13812</v>
      </c>
      <c r="K61" s="114">
        <v>226</v>
      </c>
      <c r="L61" s="116">
        <v>1.6362583260932522</v>
      </c>
    </row>
    <row r="62" spans="1:12" s="110" customFormat="1" ht="15" customHeight="1" x14ac:dyDescent="0.2">
      <c r="A62" s="120"/>
      <c r="B62" s="119"/>
      <c r="C62" s="258"/>
      <c r="D62" s="258" t="s">
        <v>200</v>
      </c>
      <c r="E62" s="113">
        <v>10.792019347037485</v>
      </c>
      <c r="F62" s="115">
        <v>3570</v>
      </c>
      <c r="G62" s="114">
        <v>3567</v>
      </c>
      <c r="H62" s="114">
        <v>3579</v>
      </c>
      <c r="I62" s="114">
        <v>3533</v>
      </c>
      <c r="J62" s="140">
        <v>3491</v>
      </c>
      <c r="K62" s="114">
        <v>79</v>
      </c>
      <c r="L62" s="116">
        <v>2.2629619020338012</v>
      </c>
    </row>
    <row r="63" spans="1:12" s="110" customFormat="1" ht="15" customHeight="1" x14ac:dyDescent="0.2">
      <c r="A63" s="120"/>
      <c r="B63" s="119"/>
      <c r="C63" s="258"/>
      <c r="D63" s="267" t="s">
        <v>198</v>
      </c>
      <c r="E63" s="113">
        <v>81.652661064425772</v>
      </c>
      <c r="F63" s="115">
        <v>2915</v>
      </c>
      <c r="G63" s="114">
        <v>2918</v>
      </c>
      <c r="H63" s="114">
        <v>2933</v>
      </c>
      <c r="I63" s="114">
        <v>2889</v>
      </c>
      <c r="J63" s="140">
        <v>2867</v>
      </c>
      <c r="K63" s="114">
        <v>48</v>
      </c>
      <c r="L63" s="116">
        <v>1.6742239274502966</v>
      </c>
    </row>
    <row r="64" spans="1:12" s="110" customFormat="1" ht="15" customHeight="1" x14ac:dyDescent="0.2">
      <c r="A64" s="120"/>
      <c r="B64" s="119"/>
      <c r="C64" s="258"/>
      <c r="D64" s="267" t="s">
        <v>199</v>
      </c>
      <c r="E64" s="113">
        <v>18.347338935574228</v>
      </c>
      <c r="F64" s="115">
        <v>655</v>
      </c>
      <c r="G64" s="114">
        <v>649</v>
      </c>
      <c r="H64" s="114">
        <v>646</v>
      </c>
      <c r="I64" s="114">
        <v>644</v>
      </c>
      <c r="J64" s="140">
        <v>624</v>
      </c>
      <c r="K64" s="114">
        <v>31</v>
      </c>
      <c r="L64" s="116">
        <v>4.9679487179487181</v>
      </c>
    </row>
    <row r="65" spans="1:12" s="110" customFormat="1" ht="15" customHeight="1" x14ac:dyDescent="0.2">
      <c r="A65" s="120"/>
      <c r="B65" s="119" t="s">
        <v>201</v>
      </c>
      <c r="C65" s="258"/>
      <c r="E65" s="113">
        <v>10.651569737519299</v>
      </c>
      <c r="F65" s="115">
        <v>5174</v>
      </c>
      <c r="G65" s="114">
        <v>5094</v>
      </c>
      <c r="H65" s="114">
        <v>5095</v>
      </c>
      <c r="I65" s="114">
        <v>5091</v>
      </c>
      <c r="J65" s="140">
        <v>4981</v>
      </c>
      <c r="K65" s="114">
        <v>193</v>
      </c>
      <c r="L65" s="116">
        <v>3.8747239510138525</v>
      </c>
    </row>
    <row r="66" spans="1:12" s="110" customFormat="1" ht="15" customHeight="1" x14ac:dyDescent="0.2">
      <c r="A66" s="120"/>
      <c r="B66" s="119"/>
      <c r="C66" s="258" t="s">
        <v>106</v>
      </c>
      <c r="E66" s="113">
        <v>59.87630459992269</v>
      </c>
      <c r="F66" s="115">
        <v>3098</v>
      </c>
      <c r="G66" s="114">
        <v>3061</v>
      </c>
      <c r="H66" s="114">
        <v>3059</v>
      </c>
      <c r="I66" s="114">
        <v>3080</v>
      </c>
      <c r="J66" s="140">
        <v>3007</v>
      </c>
      <c r="K66" s="114">
        <v>91</v>
      </c>
      <c r="L66" s="116">
        <v>3.0262720319255072</v>
      </c>
    </row>
    <row r="67" spans="1:12" s="110" customFormat="1" ht="15" customHeight="1" x14ac:dyDescent="0.2">
      <c r="A67" s="120"/>
      <c r="B67" s="119"/>
      <c r="C67" s="258" t="s">
        <v>107</v>
      </c>
      <c r="E67" s="113">
        <v>40.12369540007731</v>
      </c>
      <c r="F67" s="115">
        <v>2076</v>
      </c>
      <c r="G67" s="114">
        <v>2033</v>
      </c>
      <c r="H67" s="114">
        <v>2036</v>
      </c>
      <c r="I67" s="114">
        <v>2011</v>
      </c>
      <c r="J67" s="140">
        <v>1974</v>
      </c>
      <c r="K67" s="114">
        <v>102</v>
      </c>
      <c r="L67" s="116">
        <v>5.1671732522796354</v>
      </c>
    </row>
    <row r="68" spans="1:12" s="110" customFormat="1" ht="15" customHeight="1" x14ac:dyDescent="0.2">
      <c r="A68" s="120"/>
      <c r="B68" s="119"/>
      <c r="C68" s="258" t="s">
        <v>105</v>
      </c>
      <c r="D68" s="110" t="s">
        <v>202</v>
      </c>
      <c r="E68" s="113">
        <v>28.449942017781215</v>
      </c>
      <c r="F68" s="115">
        <v>1472</v>
      </c>
      <c r="G68" s="114">
        <v>1422</v>
      </c>
      <c r="H68" s="114">
        <v>1410</v>
      </c>
      <c r="I68" s="114">
        <v>1412</v>
      </c>
      <c r="J68" s="140">
        <v>1329</v>
      </c>
      <c r="K68" s="114">
        <v>143</v>
      </c>
      <c r="L68" s="116">
        <v>10.759969902182092</v>
      </c>
    </row>
    <row r="69" spans="1:12" s="110" customFormat="1" ht="15" customHeight="1" x14ac:dyDescent="0.2">
      <c r="A69" s="120"/>
      <c r="B69" s="119"/>
      <c r="C69" s="258"/>
      <c r="D69" s="267" t="s">
        <v>198</v>
      </c>
      <c r="E69" s="113">
        <v>56.657608695652172</v>
      </c>
      <c r="F69" s="115">
        <v>834</v>
      </c>
      <c r="G69" s="114">
        <v>817</v>
      </c>
      <c r="H69" s="114">
        <v>801</v>
      </c>
      <c r="I69" s="114">
        <v>822</v>
      </c>
      <c r="J69" s="140">
        <v>767</v>
      </c>
      <c r="K69" s="114">
        <v>67</v>
      </c>
      <c r="L69" s="116">
        <v>8.7353324641460226</v>
      </c>
    </row>
    <row r="70" spans="1:12" s="110" customFormat="1" ht="15" customHeight="1" x14ac:dyDescent="0.2">
      <c r="A70" s="120"/>
      <c r="B70" s="119"/>
      <c r="C70" s="258"/>
      <c r="D70" s="267" t="s">
        <v>199</v>
      </c>
      <c r="E70" s="113">
        <v>43.342391304347828</v>
      </c>
      <c r="F70" s="115">
        <v>638</v>
      </c>
      <c r="G70" s="114">
        <v>605</v>
      </c>
      <c r="H70" s="114">
        <v>609</v>
      </c>
      <c r="I70" s="114">
        <v>590</v>
      </c>
      <c r="J70" s="140">
        <v>562</v>
      </c>
      <c r="K70" s="114">
        <v>76</v>
      </c>
      <c r="L70" s="116">
        <v>13.523131672597865</v>
      </c>
    </row>
    <row r="71" spans="1:12" s="110" customFormat="1" ht="15" customHeight="1" x14ac:dyDescent="0.2">
      <c r="A71" s="120"/>
      <c r="B71" s="119"/>
      <c r="C71" s="258"/>
      <c r="D71" s="110" t="s">
        <v>203</v>
      </c>
      <c r="E71" s="113">
        <v>66.08040201005025</v>
      </c>
      <c r="F71" s="115">
        <v>3419</v>
      </c>
      <c r="G71" s="114">
        <v>3388</v>
      </c>
      <c r="H71" s="114">
        <v>3408</v>
      </c>
      <c r="I71" s="114">
        <v>3398</v>
      </c>
      <c r="J71" s="140">
        <v>3380</v>
      </c>
      <c r="K71" s="114">
        <v>39</v>
      </c>
      <c r="L71" s="116">
        <v>1.1538461538461537</v>
      </c>
    </row>
    <row r="72" spans="1:12" s="110" customFormat="1" ht="15" customHeight="1" x14ac:dyDescent="0.2">
      <c r="A72" s="120"/>
      <c r="B72" s="119"/>
      <c r="C72" s="258"/>
      <c r="D72" s="267" t="s">
        <v>198</v>
      </c>
      <c r="E72" s="113">
        <v>61.245978356244514</v>
      </c>
      <c r="F72" s="115">
        <v>2094</v>
      </c>
      <c r="G72" s="114">
        <v>2074</v>
      </c>
      <c r="H72" s="114">
        <v>2092</v>
      </c>
      <c r="I72" s="114">
        <v>2089</v>
      </c>
      <c r="J72" s="140">
        <v>2074</v>
      </c>
      <c r="K72" s="114">
        <v>20</v>
      </c>
      <c r="L72" s="116">
        <v>0.96432015429122464</v>
      </c>
    </row>
    <row r="73" spans="1:12" s="110" customFormat="1" ht="15" customHeight="1" x14ac:dyDescent="0.2">
      <c r="A73" s="120"/>
      <c r="B73" s="119"/>
      <c r="C73" s="258"/>
      <c r="D73" s="267" t="s">
        <v>199</v>
      </c>
      <c r="E73" s="113">
        <v>38.754021643755486</v>
      </c>
      <c r="F73" s="115">
        <v>1325</v>
      </c>
      <c r="G73" s="114">
        <v>1314</v>
      </c>
      <c r="H73" s="114">
        <v>1316</v>
      </c>
      <c r="I73" s="114">
        <v>1309</v>
      </c>
      <c r="J73" s="140">
        <v>1306</v>
      </c>
      <c r="K73" s="114">
        <v>19</v>
      </c>
      <c r="L73" s="116">
        <v>1.454823889739663</v>
      </c>
    </row>
    <row r="74" spans="1:12" s="110" customFormat="1" ht="15" customHeight="1" x14ac:dyDescent="0.2">
      <c r="A74" s="120"/>
      <c r="B74" s="119"/>
      <c r="C74" s="258"/>
      <c r="D74" s="110" t="s">
        <v>204</v>
      </c>
      <c r="E74" s="113">
        <v>5.4696559721685354</v>
      </c>
      <c r="F74" s="115">
        <v>283</v>
      </c>
      <c r="G74" s="114">
        <v>284</v>
      </c>
      <c r="H74" s="114">
        <v>277</v>
      </c>
      <c r="I74" s="114">
        <v>281</v>
      </c>
      <c r="J74" s="140">
        <v>272</v>
      </c>
      <c r="K74" s="114">
        <v>11</v>
      </c>
      <c r="L74" s="116">
        <v>4.0441176470588234</v>
      </c>
    </row>
    <row r="75" spans="1:12" s="110" customFormat="1" ht="15" customHeight="1" x14ac:dyDescent="0.2">
      <c r="A75" s="120"/>
      <c r="B75" s="119"/>
      <c r="C75" s="258"/>
      <c r="D75" s="267" t="s">
        <v>198</v>
      </c>
      <c r="E75" s="113">
        <v>60.070671378091873</v>
      </c>
      <c r="F75" s="115">
        <v>170</v>
      </c>
      <c r="G75" s="114">
        <v>170</v>
      </c>
      <c r="H75" s="114">
        <v>166</v>
      </c>
      <c r="I75" s="114">
        <v>169</v>
      </c>
      <c r="J75" s="140">
        <v>166</v>
      </c>
      <c r="K75" s="114">
        <v>4</v>
      </c>
      <c r="L75" s="116">
        <v>2.4096385542168677</v>
      </c>
    </row>
    <row r="76" spans="1:12" s="110" customFormat="1" ht="15" customHeight="1" x14ac:dyDescent="0.2">
      <c r="A76" s="120"/>
      <c r="B76" s="119"/>
      <c r="C76" s="258"/>
      <c r="D76" s="267" t="s">
        <v>199</v>
      </c>
      <c r="E76" s="113">
        <v>39.929328621908127</v>
      </c>
      <c r="F76" s="115">
        <v>113</v>
      </c>
      <c r="G76" s="114">
        <v>114</v>
      </c>
      <c r="H76" s="114">
        <v>111</v>
      </c>
      <c r="I76" s="114">
        <v>112</v>
      </c>
      <c r="J76" s="140">
        <v>106</v>
      </c>
      <c r="K76" s="114">
        <v>7</v>
      </c>
      <c r="L76" s="116">
        <v>6.6037735849056602</v>
      </c>
    </row>
    <row r="77" spans="1:12" s="110" customFormat="1" ht="15" customHeight="1" x14ac:dyDescent="0.2">
      <c r="A77" s="534"/>
      <c r="B77" s="119" t="s">
        <v>205</v>
      </c>
      <c r="C77" s="268"/>
      <c r="D77" s="182"/>
      <c r="E77" s="113">
        <v>6.8224395265054039</v>
      </c>
      <c r="F77" s="115">
        <v>3314</v>
      </c>
      <c r="G77" s="114">
        <v>3332</v>
      </c>
      <c r="H77" s="114">
        <v>3397</v>
      </c>
      <c r="I77" s="114">
        <v>3379</v>
      </c>
      <c r="J77" s="140">
        <v>3387</v>
      </c>
      <c r="K77" s="114">
        <v>-73</v>
      </c>
      <c r="L77" s="116">
        <v>-2.1552996752288163</v>
      </c>
    </row>
    <row r="78" spans="1:12" s="110" customFormat="1" ht="15" customHeight="1" x14ac:dyDescent="0.2">
      <c r="A78" s="120"/>
      <c r="B78" s="119"/>
      <c r="C78" s="268" t="s">
        <v>106</v>
      </c>
      <c r="D78" s="182"/>
      <c r="E78" s="113">
        <v>55.159927579963792</v>
      </c>
      <c r="F78" s="115">
        <v>1828</v>
      </c>
      <c r="G78" s="114">
        <v>1835</v>
      </c>
      <c r="H78" s="114">
        <v>1906</v>
      </c>
      <c r="I78" s="114">
        <v>1890</v>
      </c>
      <c r="J78" s="140">
        <v>1896</v>
      </c>
      <c r="K78" s="114">
        <v>-68</v>
      </c>
      <c r="L78" s="116">
        <v>-3.5864978902953588</v>
      </c>
    </row>
    <row r="79" spans="1:12" s="110" customFormat="1" ht="15" customHeight="1" x14ac:dyDescent="0.2">
      <c r="A79" s="123"/>
      <c r="B79" s="124"/>
      <c r="C79" s="260" t="s">
        <v>107</v>
      </c>
      <c r="D79" s="261"/>
      <c r="E79" s="125">
        <v>44.840072420036208</v>
      </c>
      <c r="F79" s="143">
        <v>1486</v>
      </c>
      <c r="G79" s="144">
        <v>1497</v>
      </c>
      <c r="H79" s="144">
        <v>1491</v>
      </c>
      <c r="I79" s="144">
        <v>1489</v>
      </c>
      <c r="J79" s="145">
        <v>1491</v>
      </c>
      <c r="K79" s="144">
        <v>-5</v>
      </c>
      <c r="L79" s="146">
        <v>-0.33534540576794097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48575</v>
      </c>
      <c r="E11" s="114">
        <v>48646</v>
      </c>
      <c r="F11" s="114">
        <v>49035</v>
      </c>
      <c r="G11" s="114">
        <v>48186</v>
      </c>
      <c r="H11" s="140">
        <v>47972</v>
      </c>
      <c r="I11" s="115">
        <v>603</v>
      </c>
      <c r="J11" s="116">
        <v>1.2569832402234637</v>
      </c>
    </row>
    <row r="12" spans="1:15" s="110" customFormat="1" ht="24.95" customHeight="1" x14ac:dyDescent="0.2">
      <c r="A12" s="193" t="s">
        <v>132</v>
      </c>
      <c r="B12" s="194" t="s">
        <v>133</v>
      </c>
      <c r="C12" s="113">
        <v>0.28821410190427177</v>
      </c>
      <c r="D12" s="115">
        <v>140</v>
      </c>
      <c r="E12" s="114">
        <v>122</v>
      </c>
      <c r="F12" s="114">
        <v>147</v>
      </c>
      <c r="G12" s="114">
        <v>142</v>
      </c>
      <c r="H12" s="140">
        <v>131</v>
      </c>
      <c r="I12" s="115">
        <v>9</v>
      </c>
      <c r="J12" s="116">
        <v>6.8702290076335881</v>
      </c>
    </row>
    <row r="13" spans="1:15" s="110" customFormat="1" ht="24.95" customHeight="1" x14ac:dyDescent="0.2">
      <c r="A13" s="193" t="s">
        <v>134</v>
      </c>
      <c r="B13" s="199" t="s">
        <v>214</v>
      </c>
      <c r="C13" s="113">
        <v>0.87699433865156973</v>
      </c>
      <c r="D13" s="115">
        <v>426</v>
      </c>
      <c r="E13" s="114">
        <v>419</v>
      </c>
      <c r="F13" s="114">
        <v>416</v>
      </c>
      <c r="G13" s="114">
        <v>406</v>
      </c>
      <c r="H13" s="140">
        <v>405</v>
      </c>
      <c r="I13" s="115">
        <v>21</v>
      </c>
      <c r="J13" s="116">
        <v>5.1851851851851851</v>
      </c>
    </row>
    <row r="14" spans="1:15" s="287" customFormat="1" ht="24" customHeight="1" x14ac:dyDescent="0.2">
      <c r="A14" s="193" t="s">
        <v>215</v>
      </c>
      <c r="B14" s="199" t="s">
        <v>137</v>
      </c>
      <c r="C14" s="113">
        <v>40.086464230571281</v>
      </c>
      <c r="D14" s="115">
        <v>19472</v>
      </c>
      <c r="E14" s="114">
        <v>19737</v>
      </c>
      <c r="F14" s="114">
        <v>19931</v>
      </c>
      <c r="G14" s="114">
        <v>19663</v>
      </c>
      <c r="H14" s="140">
        <v>19670</v>
      </c>
      <c r="I14" s="115">
        <v>-198</v>
      </c>
      <c r="J14" s="116">
        <v>-1.0066090493136757</v>
      </c>
      <c r="K14" s="110"/>
      <c r="L14" s="110"/>
      <c r="M14" s="110"/>
      <c r="N14" s="110"/>
      <c r="O14" s="110"/>
    </row>
    <row r="15" spans="1:15" s="110" customFormat="1" ht="24.75" customHeight="1" x14ac:dyDescent="0.2">
      <c r="A15" s="193" t="s">
        <v>216</v>
      </c>
      <c r="B15" s="199" t="s">
        <v>217</v>
      </c>
      <c r="C15" s="113">
        <v>4.3952650540401441</v>
      </c>
      <c r="D15" s="115">
        <v>2135</v>
      </c>
      <c r="E15" s="114">
        <v>2196</v>
      </c>
      <c r="F15" s="114">
        <v>2191</v>
      </c>
      <c r="G15" s="114">
        <v>2141</v>
      </c>
      <c r="H15" s="140">
        <v>2141</v>
      </c>
      <c r="I15" s="115">
        <v>-6</v>
      </c>
      <c r="J15" s="116">
        <v>-0.28024287716020552</v>
      </c>
    </row>
    <row r="16" spans="1:15" s="287" customFormat="1" ht="24.95" customHeight="1" x14ac:dyDescent="0.2">
      <c r="A16" s="193" t="s">
        <v>218</v>
      </c>
      <c r="B16" s="199" t="s">
        <v>141</v>
      </c>
      <c r="C16" s="113">
        <v>27.242408646423058</v>
      </c>
      <c r="D16" s="115">
        <v>13233</v>
      </c>
      <c r="E16" s="114">
        <v>13459</v>
      </c>
      <c r="F16" s="114">
        <v>13575</v>
      </c>
      <c r="G16" s="114">
        <v>13500</v>
      </c>
      <c r="H16" s="140">
        <v>13488</v>
      </c>
      <c r="I16" s="115">
        <v>-255</v>
      </c>
      <c r="J16" s="116">
        <v>-1.8905693950177935</v>
      </c>
      <c r="K16" s="110"/>
      <c r="L16" s="110"/>
      <c r="M16" s="110"/>
      <c r="N16" s="110"/>
      <c r="O16" s="110"/>
    </row>
    <row r="17" spans="1:15" s="110" customFormat="1" ht="24.95" customHeight="1" x14ac:dyDescent="0.2">
      <c r="A17" s="193" t="s">
        <v>219</v>
      </c>
      <c r="B17" s="199" t="s">
        <v>220</v>
      </c>
      <c r="C17" s="113">
        <v>8.4487905301080808</v>
      </c>
      <c r="D17" s="115">
        <v>4104</v>
      </c>
      <c r="E17" s="114">
        <v>4082</v>
      </c>
      <c r="F17" s="114">
        <v>4165</v>
      </c>
      <c r="G17" s="114">
        <v>4022</v>
      </c>
      <c r="H17" s="140">
        <v>4041</v>
      </c>
      <c r="I17" s="115">
        <v>63</v>
      </c>
      <c r="J17" s="116">
        <v>1.5590200445434299</v>
      </c>
    </row>
    <row r="18" spans="1:15" s="287" customFormat="1" ht="24.95" customHeight="1" x14ac:dyDescent="0.2">
      <c r="A18" s="201" t="s">
        <v>144</v>
      </c>
      <c r="B18" s="202" t="s">
        <v>145</v>
      </c>
      <c r="C18" s="113">
        <v>6.007205352547607</v>
      </c>
      <c r="D18" s="115">
        <v>2918</v>
      </c>
      <c r="E18" s="114">
        <v>2935</v>
      </c>
      <c r="F18" s="114">
        <v>2934</v>
      </c>
      <c r="G18" s="114">
        <v>2944</v>
      </c>
      <c r="H18" s="140">
        <v>2913</v>
      </c>
      <c r="I18" s="115">
        <v>5</v>
      </c>
      <c r="J18" s="116">
        <v>0.17164435290078955</v>
      </c>
      <c r="K18" s="110"/>
      <c r="L18" s="110"/>
      <c r="M18" s="110"/>
      <c r="N18" s="110"/>
      <c r="O18" s="110"/>
    </row>
    <row r="19" spans="1:15" s="110" customFormat="1" ht="24.95" customHeight="1" x14ac:dyDescent="0.2">
      <c r="A19" s="193" t="s">
        <v>146</v>
      </c>
      <c r="B19" s="199" t="s">
        <v>147</v>
      </c>
      <c r="C19" s="113">
        <v>11.822954194544518</v>
      </c>
      <c r="D19" s="115">
        <v>5743</v>
      </c>
      <c r="E19" s="114">
        <v>5626</v>
      </c>
      <c r="F19" s="114">
        <v>5628</v>
      </c>
      <c r="G19" s="114">
        <v>5500</v>
      </c>
      <c r="H19" s="140">
        <v>5486</v>
      </c>
      <c r="I19" s="115">
        <v>257</v>
      </c>
      <c r="J19" s="116">
        <v>4.6846518410499449</v>
      </c>
    </row>
    <row r="20" spans="1:15" s="287" customFormat="1" ht="24.95" customHeight="1" x14ac:dyDescent="0.2">
      <c r="A20" s="193" t="s">
        <v>148</v>
      </c>
      <c r="B20" s="199" t="s">
        <v>149</v>
      </c>
      <c r="C20" s="113">
        <v>3.8805970149253732</v>
      </c>
      <c r="D20" s="115">
        <v>1885</v>
      </c>
      <c r="E20" s="114">
        <v>1884</v>
      </c>
      <c r="F20" s="114">
        <v>1875</v>
      </c>
      <c r="G20" s="114">
        <v>1803</v>
      </c>
      <c r="H20" s="140">
        <v>1784</v>
      </c>
      <c r="I20" s="115">
        <v>101</v>
      </c>
      <c r="J20" s="116">
        <v>5.6614349775784749</v>
      </c>
      <c r="K20" s="110"/>
      <c r="L20" s="110"/>
      <c r="M20" s="110"/>
      <c r="N20" s="110"/>
      <c r="O20" s="110"/>
    </row>
    <row r="21" spans="1:15" s="110" customFormat="1" ht="24.95" customHeight="1" x14ac:dyDescent="0.2">
      <c r="A21" s="201" t="s">
        <v>150</v>
      </c>
      <c r="B21" s="202" t="s">
        <v>151</v>
      </c>
      <c r="C21" s="113">
        <v>5.8466289243437979</v>
      </c>
      <c r="D21" s="115">
        <v>2840</v>
      </c>
      <c r="E21" s="114">
        <v>2912</v>
      </c>
      <c r="F21" s="114">
        <v>2941</v>
      </c>
      <c r="G21" s="114">
        <v>2907</v>
      </c>
      <c r="H21" s="140">
        <v>2850</v>
      </c>
      <c r="I21" s="115">
        <v>-10</v>
      </c>
      <c r="J21" s="116">
        <v>-0.35087719298245612</v>
      </c>
    </row>
    <row r="22" spans="1:15" s="110" customFormat="1" ht="24.95" customHeight="1" x14ac:dyDescent="0.2">
      <c r="A22" s="201" t="s">
        <v>152</v>
      </c>
      <c r="B22" s="199" t="s">
        <v>153</v>
      </c>
      <c r="C22" s="113">
        <v>0.54348944930519816</v>
      </c>
      <c r="D22" s="115">
        <v>264</v>
      </c>
      <c r="E22" s="114">
        <v>264</v>
      </c>
      <c r="F22" s="114">
        <v>263</v>
      </c>
      <c r="G22" s="114">
        <v>270</v>
      </c>
      <c r="H22" s="140">
        <v>265</v>
      </c>
      <c r="I22" s="115">
        <v>-1</v>
      </c>
      <c r="J22" s="116">
        <v>-0.37735849056603776</v>
      </c>
    </row>
    <row r="23" spans="1:15" s="110" customFormat="1" ht="24.95" customHeight="1" x14ac:dyDescent="0.2">
      <c r="A23" s="193" t="s">
        <v>154</v>
      </c>
      <c r="B23" s="199" t="s">
        <v>155</v>
      </c>
      <c r="C23" s="113">
        <v>2.0524961399897066</v>
      </c>
      <c r="D23" s="115">
        <v>997</v>
      </c>
      <c r="E23" s="114">
        <v>890</v>
      </c>
      <c r="F23" s="114">
        <v>893</v>
      </c>
      <c r="G23" s="114">
        <v>884</v>
      </c>
      <c r="H23" s="140">
        <v>888</v>
      </c>
      <c r="I23" s="115">
        <v>109</v>
      </c>
      <c r="J23" s="116">
        <v>12.274774774774775</v>
      </c>
    </row>
    <row r="24" spans="1:15" s="110" customFormat="1" ht="24.95" customHeight="1" x14ac:dyDescent="0.2">
      <c r="A24" s="193" t="s">
        <v>156</v>
      </c>
      <c r="B24" s="199" t="s">
        <v>221</v>
      </c>
      <c r="C24" s="113">
        <v>3.6376737004632012</v>
      </c>
      <c r="D24" s="115">
        <v>1767</v>
      </c>
      <c r="E24" s="114">
        <v>1771</v>
      </c>
      <c r="F24" s="114">
        <v>1779</v>
      </c>
      <c r="G24" s="114">
        <v>1755</v>
      </c>
      <c r="H24" s="140">
        <v>1760</v>
      </c>
      <c r="I24" s="115">
        <v>7</v>
      </c>
      <c r="J24" s="116">
        <v>0.39772727272727271</v>
      </c>
    </row>
    <row r="25" spans="1:15" s="110" customFormat="1" ht="24.95" customHeight="1" x14ac:dyDescent="0.2">
      <c r="A25" s="193" t="s">
        <v>222</v>
      </c>
      <c r="B25" s="204" t="s">
        <v>159</v>
      </c>
      <c r="C25" s="113">
        <v>1.5604734945959855</v>
      </c>
      <c r="D25" s="115">
        <v>758</v>
      </c>
      <c r="E25" s="114">
        <v>736</v>
      </c>
      <c r="F25" s="114">
        <v>732</v>
      </c>
      <c r="G25" s="114">
        <v>704</v>
      </c>
      <c r="H25" s="140">
        <v>684</v>
      </c>
      <c r="I25" s="115">
        <v>74</v>
      </c>
      <c r="J25" s="116">
        <v>10.818713450292398</v>
      </c>
    </row>
    <row r="26" spans="1:15" s="110" customFormat="1" ht="24.95" customHeight="1" x14ac:dyDescent="0.2">
      <c r="A26" s="201">
        <v>782.78300000000002</v>
      </c>
      <c r="B26" s="203" t="s">
        <v>160</v>
      </c>
      <c r="C26" s="113">
        <v>1.9783839423571796</v>
      </c>
      <c r="D26" s="115">
        <v>961</v>
      </c>
      <c r="E26" s="114">
        <v>948</v>
      </c>
      <c r="F26" s="114">
        <v>1180</v>
      </c>
      <c r="G26" s="114">
        <v>1163</v>
      </c>
      <c r="H26" s="140">
        <v>1147</v>
      </c>
      <c r="I26" s="115">
        <v>-186</v>
      </c>
      <c r="J26" s="116">
        <v>-16.216216216216218</v>
      </c>
    </row>
    <row r="27" spans="1:15" s="110" customFormat="1" ht="24.95" customHeight="1" x14ac:dyDescent="0.2">
      <c r="A27" s="193" t="s">
        <v>161</v>
      </c>
      <c r="B27" s="199" t="s">
        <v>223</v>
      </c>
      <c r="C27" s="113">
        <v>5.3257848687596496</v>
      </c>
      <c r="D27" s="115">
        <v>2587</v>
      </c>
      <c r="E27" s="114">
        <v>2614</v>
      </c>
      <c r="F27" s="114">
        <v>2619</v>
      </c>
      <c r="G27" s="114">
        <v>2562</v>
      </c>
      <c r="H27" s="140">
        <v>2532</v>
      </c>
      <c r="I27" s="115">
        <v>55</v>
      </c>
      <c r="J27" s="116">
        <v>2.1721958925750395</v>
      </c>
    </row>
    <row r="28" spans="1:15" s="110" customFormat="1" ht="24.95" customHeight="1" x14ac:dyDescent="0.2">
      <c r="A28" s="193" t="s">
        <v>163</v>
      </c>
      <c r="B28" s="199" t="s">
        <v>164</v>
      </c>
      <c r="C28" s="113">
        <v>1.9495625321667525</v>
      </c>
      <c r="D28" s="115">
        <v>947</v>
      </c>
      <c r="E28" s="114">
        <v>947</v>
      </c>
      <c r="F28" s="114">
        <v>932</v>
      </c>
      <c r="G28" s="114">
        <v>930</v>
      </c>
      <c r="H28" s="140">
        <v>918</v>
      </c>
      <c r="I28" s="115">
        <v>29</v>
      </c>
      <c r="J28" s="116">
        <v>3.159041394335512</v>
      </c>
    </row>
    <row r="29" spans="1:15" s="110" customFormat="1" ht="24.95" customHeight="1" x14ac:dyDescent="0.2">
      <c r="A29" s="193">
        <v>86</v>
      </c>
      <c r="B29" s="199" t="s">
        <v>165</v>
      </c>
      <c r="C29" s="113">
        <v>5.9022130725681938</v>
      </c>
      <c r="D29" s="115">
        <v>2867</v>
      </c>
      <c r="E29" s="114">
        <v>2874</v>
      </c>
      <c r="F29" s="114">
        <v>2840</v>
      </c>
      <c r="G29" s="114">
        <v>2755</v>
      </c>
      <c r="H29" s="140">
        <v>2762</v>
      </c>
      <c r="I29" s="115">
        <v>105</v>
      </c>
      <c r="J29" s="116">
        <v>3.8015930485155685</v>
      </c>
    </row>
    <row r="30" spans="1:15" s="110" customFormat="1" ht="24.95" customHeight="1" x14ac:dyDescent="0.2">
      <c r="A30" s="193">
        <v>87.88</v>
      </c>
      <c r="B30" s="204" t="s">
        <v>166</v>
      </c>
      <c r="C30" s="113">
        <v>6.4374678332475552</v>
      </c>
      <c r="D30" s="115">
        <v>3127</v>
      </c>
      <c r="E30" s="114">
        <v>3075</v>
      </c>
      <c r="F30" s="114">
        <v>3036</v>
      </c>
      <c r="G30" s="114">
        <v>2926</v>
      </c>
      <c r="H30" s="140">
        <v>2913</v>
      </c>
      <c r="I30" s="115">
        <v>214</v>
      </c>
      <c r="J30" s="116">
        <v>7.3463783041537933</v>
      </c>
    </row>
    <row r="31" spans="1:15" s="110" customFormat="1" ht="24.95" customHeight="1" x14ac:dyDescent="0.2">
      <c r="A31" s="193" t="s">
        <v>167</v>
      </c>
      <c r="B31" s="199" t="s">
        <v>168</v>
      </c>
      <c r="C31" s="113">
        <v>1.8033968090581576</v>
      </c>
      <c r="D31" s="115">
        <v>876</v>
      </c>
      <c r="E31" s="114">
        <v>892</v>
      </c>
      <c r="F31" s="114">
        <v>889</v>
      </c>
      <c r="G31" s="114">
        <v>872</v>
      </c>
      <c r="H31" s="140">
        <v>864</v>
      </c>
      <c r="I31" s="115">
        <v>12</v>
      </c>
      <c r="J31" s="116">
        <v>1.3888888888888888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0.28821410190427177</v>
      </c>
      <c r="D34" s="115">
        <v>140</v>
      </c>
      <c r="E34" s="114">
        <v>122</v>
      </c>
      <c r="F34" s="114">
        <v>147</v>
      </c>
      <c r="G34" s="114">
        <v>142</v>
      </c>
      <c r="H34" s="140">
        <v>131</v>
      </c>
      <c r="I34" s="115">
        <v>9</v>
      </c>
      <c r="J34" s="116">
        <v>6.8702290076335881</v>
      </c>
    </row>
    <row r="35" spans="1:10" s="110" customFormat="1" ht="24.95" customHeight="1" x14ac:dyDescent="0.2">
      <c r="A35" s="292" t="s">
        <v>171</v>
      </c>
      <c r="B35" s="293" t="s">
        <v>172</v>
      </c>
      <c r="C35" s="113">
        <v>46.970663921770459</v>
      </c>
      <c r="D35" s="115">
        <v>22816</v>
      </c>
      <c r="E35" s="114">
        <v>23091</v>
      </c>
      <c r="F35" s="114">
        <v>23281</v>
      </c>
      <c r="G35" s="114">
        <v>23013</v>
      </c>
      <c r="H35" s="140">
        <v>22988</v>
      </c>
      <c r="I35" s="115">
        <v>-172</v>
      </c>
      <c r="J35" s="116">
        <v>-0.74821646076213677</v>
      </c>
    </row>
    <row r="36" spans="1:10" s="110" customFormat="1" ht="24.95" customHeight="1" x14ac:dyDescent="0.2">
      <c r="A36" s="294" t="s">
        <v>173</v>
      </c>
      <c r="B36" s="295" t="s">
        <v>174</v>
      </c>
      <c r="C36" s="125">
        <v>52.741121976325267</v>
      </c>
      <c r="D36" s="143">
        <v>25619</v>
      </c>
      <c r="E36" s="144">
        <v>25433</v>
      </c>
      <c r="F36" s="144">
        <v>25607</v>
      </c>
      <c r="G36" s="144">
        <v>25031</v>
      </c>
      <c r="H36" s="145">
        <v>24853</v>
      </c>
      <c r="I36" s="143">
        <v>766</v>
      </c>
      <c r="J36" s="146">
        <v>3.0821228825493905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2020-09-25T10:10:52Z</dcterms:created>
  <dcterms:modified xsi:type="dcterms:W3CDTF">2020-09-28T08:10:03Z</dcterms:modified>
</cp:coreProperties>
</file>