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C44" i="24"/>
  <c r="M44" i="24" s="1"/>
  <c r="B44" i="24"/>
  <c r="D44" i="24" s="1"/>
  <c r="K43" i="24"/>
  <c r="H43" i="24"/>
  <c r="F43" i="24"/>
  <c r="C43" i="24"/>
  <c r="B43" i="24"/>
  <c r="D43" i="24" s="1"/>
  <c r="I42" i="24"/>
  <c r="G42" i="24"/>
  <c r="C42" i="24"/>
  <c r="M42" i="24" s="1"/>
  <c r="B42" i="24"/>
  <c r="D42" i="24" s="1"/>
  <c r="M41" i="24"/>
  <c r="K41" i="24"/>
  <c r="H41" i="24"/>
  <c r="F41" i="24"/>
  <c r="C41" i="24"/>
  <c r="B41" i="24"/>
  <c r="D41" i="24" s="1"/>
  <c r="I40" i="24"/>
  <c r="G40" i="24"/>
  <c r="C40" i="24"/>
  <c r="M40" i="24" s="1"/>
  <c r="B40" i="24"/>
  <c r="D40" i="24" s="1"/>
  <c r="M36" i="24"/>
  <c r="L36" i="24"/>
  <c r="K36" i="24"/>
  <c r="J36" i="24"/>
  <c r="I36" i="24"/>
  <c r="H36" i="24"/>
  <c r="G36" i="24"/>
  <c r="F36" i="24"/>
  <c r="E36" i="24"/>
  <c r="D36" i="24"/>
  <c r="K57" i="15"/>
  <c r="L57" i="15" s="1"/>
  <c r="C38" i="24"/>
  <c r="C37" i="24"/>
  <c r="C35" i="24"/>
  <c r="I35" i="24" s="1"/>
  <c r="C34" i="24"/>
  <c r="E34" i="24" s="1"/>
  <c r="C33" i="24"/>
  <c r="C32" i="24"/>
  <c r="M32" i="24" s="1"/>
  <c r="C31" i="24"/>
  <c r="C30" i="24"/>
  <c r="E30" i="24" s="1"/>
  <c r="C29" i="24"/>
  <c r="C28" i="24"/>
  <c r="E28" i="24" s="1"/>
  <c r="C27" i="24"/>
  <c r="C26" i="24"/>
  <c r="E26" i="24" s="1"/>
  <c r="C25" i="24"/>
  <c r="C24" i="24"/>
  <c r="C23" i="24"/>
  <c r="C22" i="24"/>
  <c r="C21" i="24"/>
  <c r="C20" i="24"/>
  <c r="E20" i="24" s="1"/>
  <c r="C19" i="24"/>
  <c r="C18" i="24"/>
  <c r="E18" i="24" s="1"/>
  <c r="C17" i="24"/>
  <c r="C16" i="24"/>
  <c r="C15" i="24"/>
  <c r="C9" i="24"/>
  <c r="C8" i="24"/>
  <c r="C7" i="24"/>
  <c r="I7" i="24" s="1"/>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J8" i="24"/>
  <c r="H8" i="24"/>
  <c r="F8" i="24"/>
  <c r="D8" i="24"/>
  <c r="F7" i="24"/>
  <c r="D7" i="24"/>
  <c r="J7" i="24"/>
  <c r="H7" i="24"/>
  <c r="K7" i="24"/>
  <c r="F9" i="24"/>
  <c r="D9" i="24"/>
  <c r="J9" i="24"/>
  <c r="H9" i="24"/>
  <c r="K9" i="24"/>
  <c r="B14" i="24"/>
  <c r="B6" i="24"/>
  <c r="F17" i="24"/>
  <c r="D17" i="24"/>
  <c r="J17" i="24"/>
  <c r="H17" i="24"/>
  <c r="K17" i="24"/>
  <c r="K30" i="24"/>
  <c r="J30" i="24"/>
  <c r="H30" i="24"/>
  <c r="F30" i="24"/>
  <c r="D30" i="24"/>
  <c r="F33" i="24"/>
  <c r="D33" i="24"/>
  <c r="J33" i="24"/>
  <c r="H33" i="24"/>
  <c r="K33" i="24"/>
  <c r="I8" i="24"/>
  <c r="L8" i="24"/>
  <c r="M8" i="24"/>
  <c r="G8" i="24"/>
  <c r="E8" i="24"/>
  <c r="G9" i="24"/>
  <c r="M9" i="24"/>
  <c r="E9" i="24"/>
  <c r="L9" i="24"/>
  <c r="I9" i="24"/>
  <c r="I22" i="24"/>
  <c r="L22" i="24"/>
  <c r="M22" i="24"/>
  <c r="G22" i="24"/>
  <c r="F21" i="24"/>
  <c r="D21" i="24"/>
  <c r="J21" i="24"/>
  <c r="H21" i="24"/>
  <c r="K21" i="24"/>
  <c r="F27" i="24"/>
  <c r="D27" i="24"/>
  <c r="J27" i="24"/>
  <c r="H27" i="24"/>
  <c r="K27" i="24"/>
  <c r="D38" i="24"/>
  <c r="K38" i="24"/>
  <c r="J38" i="24"/>
  <c r="H38" i="24"/>
  <c r="F38" i="24"/>
  <c r="I16" i="24"/>
  <c r="L16" i="24"/>
  <c r="E16" i="24"/>
  <c r="G16" i="24"/>
  <c r="G19" i="24"/>
  <c r="M19" i="24"/>
  <c r="E19" i="24"/>
  <c r="L19" i="24"/>
  <c r="G29" i="24"/>
  <c r="M29" i="24"/>
  <c r="E29" i="24"/>
  <c r="L29" i="24"/>
  <c r="I29" i="24"/>
  <c r="G33" i="24"/>
  <c r="M33" i="24"/>
  <c r="E33" i="24"/>
  <c r="L33" i="24"/>
  <c r="I33" i="24"/>
  <c r="K26" i="24"/>
  <c r="J26" i="24"/>
  <c r="H26" i="24"/>
  <c r="F26" i="24"/>
  <c r="D26" i="24"/>
  <c r="K24" i="24"/>
  <c r="J24" i="24"/>
  <c r="H24" i="24"/>
  <c r="F24" i="24"/>
  <c r="D24" i="24"/>
  <c r="G23" i="24"/>
  <c r="M23" i="24"/>
  <c r="E23" i="24"/>
  <c r="L23" i="24"/>
  <c r="I23" i="24"/>
  <c r="I37" i="24"/>
  <c r="G37" i="24"/>
  <c r="L37" i="24"/>
  <c r="E37" i="24"/>
  <c r="M37" i="24"/>
  <c r="M16" i="24"/>
  <c r="K58" i="24"/>
  <c r="I58" i="24"/>
  <c r="J58" i="24"/>
  <c r="K74" i="24"/>
  <c r="I74" i="24"/>
  <c r="J74" i="24"/>
  <c r="J77" i="24" s="1"/>
  <c r="K20" i="24"/>
  <c r="J20" i="24"/>
  <c r="H20" i="24"/>
  <c r="F20" i="24"/>
  <c r="D20" i="24"/>
  <c r="F15" i="24"/>
  <c r="D15" i="24"/>
  <c r="J15" i="24"/>
  <c r="H15" i="24"/>
  <c r="K15" i="24"/>
  <c r="K18" i="24"/>
  <c r="J18" i="24"/>
  <c r="H18" i="24"/>
  <c r="F18" i="24"/>
  <c r="D18" i="24"/>
  <c r="K28" i="24"/>
  <c r="J28" i="24"/>
  <c r="H28" i="24"/>
  <c r="F28" i="24"/>
  <c r="D28" i="24"/>
  <c r="F31" i="24"/>
  <c r="D31" i="24"/>
  <c r="J31" i="24"/>
  <c r="H31" i="24"/>
  <c r="K31" i="24"/>
  <c r="K34" i="24"/>
  <c r="J34" i="24"/>
  <c r="H34" i="24"/>
  <c r="F34" i="24"/>
  <c r="D34" i="24"/>
  <c r="G17" i="24"/>
  <c r="M17" i="24"/>
  <c r="E17" i="24"/>
  <c r="L17" i="24"/>
  <c r="I17" i="24"/>
  <c r="I30" i="24"/>
  <c r="L30" i="24"/>
  <c r="M30" i="24"/>
  <c r="G30" i="24"/>
  <c r="I19" i="24"/>
  <c r="F23" i="24"/>
  <c r="D23" i="24"/>
  <c r="J23" i="24"/>
  <c r="H23" i="24"/>
  <c r="K23" i="24"/>
  <c r="G7" i="24"/>
  <c r="M7" i="24"/>
  <c r="E7" i="24"/>
  <c r="L7" i="24"/>
  <c r="I32" i="24"/>
  <c r="L32" i="24"/>
  <c r="E32" i="24"/>
  <c r="G32" i="24"/>
  <c r="K22" i="24"/>
  <c r="J22" i="24"/>
  <c r="H22" i="24"/>
  <c r="F22" i="24"/>
  <c r="D22" i="24"/>
  <c r="F25" i="24"/>
  <c r="D25" i="24"/>
  <c r="J25" i="24"/>
  <c r="H25" i="24"/>
  <c r="K25" i="24"/>
  <c r="B45" i="24"/>
  <c r="B39" i="24"/>
  <c r="I24" i="24"/>
  <c r="L24" i="24"/>
  <c r="E24" i="24"/>
  <c r="G24" i="24"/>
  <c r="G27" i="24"/>
  <c r="M27" i="24"/>
  <c r="E27" i="24"/>
  <c r="L27" i="24"/>
  <c r="M38" i="24"/>
  <c r="E38" i="24"/>
  <c r="L38" i="24"/>
  <c r="I38" i="24"/>
  <c r="E22" i="24"/>
  <c r="G38" i="24"/>
  <c r="H37" i="24"/>
  <c r="F37" i="24"/>
  <c r="D37" i="24"/>
  <c r="J37" i="24"/>
  <c r="K37" i="24"/>
  <c r="G15" i="24"/>
  <c r="M15" i="24"/>
  <c r="E15" i="24"/>
  <c r="L15" i="24"/>
  <c r="I15" i="24"/>
  <c r="G35" i="24"/>
  <c r="M35" i="24"/>
  <c r="E35" i="24"/>
  <c r="L35" i="24"/>
  <c r="F19" i="24"/>
  <c r="D19" i="24"/>
  <c r="J19" i="24"/>
  <c r="H19" i="24"/>
  <c r="K19" i="24"/>
  <c r="F29" i="24"/>
  <c r="D29" i="24"/>
  <c r="J29" i="24"/>
  <c r="H29" i="24"/>
  <c r="K29" i="24"/>
  <c r="F35" i="24"/>
  <c r="D35" i="24"/>
  <c r="J35" i="24"/>
  <c r="H35" i="24"/>
  <c r="K35" i="24"/>
  <c r="C14" i="24"/>
  <c r="C6" i="24"/>
  <c r="G31" i="24"/>
  <c r="M31" i="24"/>
  <c r="E31" i="24"/>
  <c r="L31" i="24"/>
  <c r="I31" i="24"/>
  <c r="M24" i="24"/>
  <c r="K16" i="24"/>
  <c r="J16" i="24"/>
  <c r="H16" i="24"/>
  <c r="F16" i="24"/>
  <c r="D16" i="24"/>
  <c r="K32" i="24"/>
  <c r="J32" i="24"/>
  <c r="H32" i="24"/>
  <c r="F32" i="24"/>
  <c r="D32" i="24"/>
  <c r="G21" i="24"/>
  <c r="M21" i="24"/>
  <c r="E21" i="24"/>
  <c r="L21" i="24"/>
  <c r="I21" i="24"/>
  <c r="G25" i="24"/>
  <c r="M25" i="24"/>
  <c r="E25" i="24"/>
  <c r="L25" i="24"/>
  <c r="I25" i="24"/>
  <c r="C39" i="24"/>
  <c r="C45" i="24"/>
  <c r="I27" i="24"/>
  <c r="K66" i="24"/>
  <c r="I66" i="24"/>
  <c r="J66" i="24"/>
  <c r="K53" i="24"/>
  <c r="I53" i="24"/>
  <c r="K61" i="24"/>
  <c r="I61" i="24"/>
  <c r="K69" i="24"/>
  <c r="I69" i="24"/>
  <c r="K55" i="24"/>
  <c r="I55" i="24"/>
  <c r="K63" i="24"/>
  <c r="I63" i="24"/>
  <c r="K71" i="24"/>
  <c r="I71" i="24"/>
  <c r="K52" i="24"/>
  <c r="I52" i="24"/>
  <c r="K60" i="24"/>
  <c r="I60" i="24"/>
  <c r="K68" i="24"/>
  <c r="I68" i="24"/>
  <c r="I20" i="24"/>
  <c r="L20" i="24"/>
  <c r="I28" i="24"/>
  <c r="L28" i="24"/>
  <c r="G20" i="24"/>
  <c r="G28" i="24"/>
  <c r="I41" i="24"/>
  <c r="G41" i="24"/>
  <c r="L41" i="24"/>
  <c r="K57" i="24"/>
  <c r="I57" i="24"/>
  <c r="K65" i="24"/>
  <c r="I65" i="24"/>
  <c r="K73" i="24"/>
  <c r="I73" i="24"/>
  <c r="M20" i="24"/>
  <c r="M28" i="24"/>
  <c r="E41" i="24"/>
  <c r="K54" i="24"/>
  <c r="I54" i="24"/>
  <c r="K62" i="24"/>
  <c r="I62" i="24"/>
  <c r="K70" i="24"/>
  <c r="I70" i="24"/>
  <c r="I18" i="24"/>
  <c r="L18" i="24"/>
  <c r="I26" i="24"/>
  <c r="L26" i="24"/>
  <c r="I34" i="24"/>
  <c r="L34" i="24"/>
  <c r="G18" i="24"/>
  <c r="G26" i="24"/>
  <c r="G34" i="24"/>
  <c r="K51" i="24"/>
  <c r="I51" i="24"/>
  <c r="K59" i="24"/>
  <c r="I59" i="24"/>
  <c r="K67" i="24"/>
  <c r="I67" i="24"/>
  <c r="K75" i="24"/>
  <c r="K77" i="24" s="1"/>
  <c r="I75" i="24"/>
  <c r="I77" i="24" s="1"/>
  <c r="M18" i="24"/>
  <c r="M26" i="24"/>
  <c r="M34" i="24"/>
  <c r="I43" i="24"/>
  <c r="G43" i="24"/>
  <c r="M43" i="24"/>
  <c r="E43" i="24"/>
  <c r="L43" i="24"/>
  <c r="K56" i="24"/>
  <c r="I56" i="24"/>
  <c r="K64" i="24"/>
  <c r="I64" i="24"/>
  <c r="K72" i="24"/>
  <c r="I72" i="24"/>
  <c r="F40" i="24"/>
  <c r="J41" i="24"/>
  <c r="F42" i="24"/>
  <c r="J43" i="24"/>
  <c r="F44" i="24"/>
  <c r="H40" i="24"/>
  <c r="H42" i="24"/>
  <c r="H44" i="24"/>
  <c r="J40" i="24"/>
  <c r="J42" i="24"/>
  <c r="J44" i="24"/>
  <c r="K40" i="24"/>
  <c r="K42" i="24"/>
  <c r="L40" i="24"/>
  <c r="L42" i="24"/>
  <c r="L44" i="24"/>
  <c r="E40" i="24"/>
  <c r="E42" i="24"/>
  <c r="E44" i="24"/>
  <c r="J79" i="24" l="1"/>
  <c r="J78" i="24"/>
  <c r="H45" i="24"/>
  <c r="F45" i="24"/>
  <c r="D45" i="24"/>
  <c r="J45" i="24"/>
  <c r="K45" i="24"/>
  <c r="K14" i="24"/>
  <c r="J14" i="24"/>
  <c r="H14" i="24"/>
  <c r="F14" i="24"/>
  <c r="D14" i="24"/>
  <c r="I14" i="24"/>
  <c r="L14" i="24"/>
  <c r="M14" i="24"/>
  <c r="G14" i="24"/>
  <c r="E14" i="24"/>
  <c r="I6" i="24"/>
  <c r="L6" i="24"/>
  <c r="M6" i="24"/>
  <c r="G6" i="24"/>
  <c r="E6" i="24"/>
  <c r="I45" i="24"/>
  <c r="G45" i="24"/>
  <c r="M45" i="24"/>
  <c r="E45" i="24"/>
  <c r="L45" i="24"/>
  <c r="I78" i="24"/>
  <c r="I79" i="24"/>
  <c r="K79" i="24"/>
  <c r="K78" i="24"/>
  <c r="I39" i="24"/>
  <c r="G39" i="24"/>
  <c r="L39" i="24"/>
  <c r="M39" i="24"/>
  <c r="E39" i="24"/>
  <c r="H39" i="24"/>
  <c r="F39" i="24"/>
  <c r="D39" i="24"/>
  <c r="J39" i="24"/>
  <c r="K39" i="24"/>
  <c r="K6" i="24"/>
  <c r="J6" i="24"/>
  <c r="H6" i="24"/>
  <c r="F6" i="24"/>
  <c r="D6" i="24"/>
  <c r="I83" i="24" l="1"/>
  <c r="I82" i="24"/>
  <c r="I81" i="24"/>
</calcChain>
</file>

<file path=xl/sharedStrings.xml><?xml version="1.0" encoding="utf-8"?>
<sst xmlns="http://schemas.openxmlformats.org/spreadsheetml/2006/main" count="1653" uniqueCount="520">
  <si>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</si>
  <si>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</si>
  <si>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</si>
  <si>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</si>
  <si>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</si>
  <si>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</si>
  <si>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</si>
  <si>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</si>
  <si>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</si>
  <si>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</si>
  <si>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</si>
  <si>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</si>
  <si>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</si>
  <si>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Freiburg im Breisgau, Stadt (08311)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</si>
  <si>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</si>
  <si>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</si>
  <si>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</si>
  <si>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</si>
  <si>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</si>
  <si>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</si>
  <si>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</si>
  <si>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</si>
  <si>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</si>
  <si>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</si>
  <si>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</si>
  <si>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</si>
  <si>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</si>
  <si>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</si>
  <si>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</si>
  <si>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</si>
  <si>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</si>
  <si>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</si>
  <si>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</si>
  <si>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</si>
  <si>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</si>
  <si>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</si>
  <si>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</si>
  <si>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</si>
  <si>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</si>
  <si>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</si>
  <si>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</si>
  <si>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</si>
  <si>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</si>
  <si>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</si>
  <si>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</si>
  <si>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</si>
  <si>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</si>
  <si>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</si>
  <si>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</si>
  <si>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</si>
  <si>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</si>
  <si>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</si>
  <si>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</si>
  <si>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</si>
  <si>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</si>
  <si>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</si>
  <si>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</si>
  <si>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</si>
  <si>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</si>
  <si>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</si>
  <si>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</si>
  <si>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</si>
  <si>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</si>
  <si>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</si>
  <si>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</si>
  <si>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</si>
  <si>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</si>
  <si>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</si>
  <si>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</si>
  <si>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</si>
  <si>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</si>
  <si>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</si>
  <si>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</si>
  <si>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</si>
  <si>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</si>
  <si>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</si>
  <si>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</si>
  <si>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</si>
  <si>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</si>
  <si>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</si>
  <si>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</si>
  <si>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</si>
  <si>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</si>
  <si>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</si>
  <si>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</si>
  <si>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</si>
  <si>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</si>
  <si>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</si>
  <si>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</si>
  <si>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</si>
  <si>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</si>
  <si>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</si>
  <si>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Freiburg im Breisgau, Stadt (08311);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</si>
  <si>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</si>
  <si>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</si>
  <si>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</si>
  <si>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</si>
  <si>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</si>
  <si>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</si>
  <si>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</si>
  <si>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</si>
  <si>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</si>
  <si>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</si>
  <si>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</si>
  <si>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</si>
  <si>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</si>
  <si>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</si>
  <si>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</si>
  <si>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</si>
  <si>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</si>
  <si>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</si>
  <si>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</si>
  <si>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</si>
  <si>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</si>
  <si>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</si>
  <si>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</si>
  <si>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</si>
  <si>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</si>
  <si>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</si>
  <si>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</si>
  <si>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</si>
  <si>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</si>
  <si>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</si>
  <si>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</si>
  <si>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</si>
  <si>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</si>
  <si>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</si>
  <si>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</si>
  <si>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</si>
  <si>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</si>
  <si>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</si>
  <si>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</si>
  <si>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</si>
  <si>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</si>
  <si>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</si>
  <si>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</si>
  <si>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</si>
  <si>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</si>
  <si>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</si>
  <si>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</si>
  <si>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</si>
  <si>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</si>
  <si>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</si>
  <si>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</si>
  <si>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</si>
  <si>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</si>
  <si>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</si>
  <si>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</si>
  <si>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</si>
  <si>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</si>
  <si>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</si>
  <si>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</si>
  <si>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</si>
  <si>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</si>
  <si>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</si>
  <si>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</si>
  <si>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</si>
  <si>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</si>
  <si>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</si>
  <si>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</si>
  <si>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</si>
  <si>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</si>
  <si>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</si>
  <si>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</si>
  <si>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</si>
  <si>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</si>
  <si>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</si>
  <si>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</si>
  <si>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</si>
  <si>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</si>
  <si>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</si>
  <si>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</si>
  <si>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</si>
  <si>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</si>
  <si>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</si>
  <si>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</si>
  <si>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</si>
  <si>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</si>
  <si>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</si>
  <si>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</si>
  <si>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</si>
  <si>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</si>
  <si>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</si>
  <si>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Freiburg im Breisgau, Stadt (08311)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</si>
  <si>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</si>
  <si>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</si>
  <si>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</si>
  <si>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</si>
  <si>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</si>
  <si>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</si>
  <si>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</si>
  <si>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</si>
  <si>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</si>
  <si>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</si>
  <si>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</si>
  <si>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</si>
  <si>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</si>
  <si>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</si>
  <si>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</si>
  <si>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</si>
  <si>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</si>
  <si>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</si>
  <si>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</si>
  <si>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</si>
  <si>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</si>
  <si>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</si>
  <si>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</si>
  <si>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</si>
  <si>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</si>
  <si>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</si>
  <si>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</si>
  <si>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</si>
  <si>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</si>
  <si>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</si>
  <si>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</si>
  <si>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</si>
  <si>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</si>
  <si>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</si>
  <si>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</si>
  <si>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</si>
  <si>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</si>
  <si>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</si>
  <si>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</si>
  <si>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</si>
  <si>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</si>
  <si>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</si>
  <si>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</si>
  <si>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</si>
  <si>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</si>
  <si>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</si>
  <si>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</si>
  <si>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</si>
  <si>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</si>
  <si>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</si>
  <si>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</si>
  <si>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</si>
  <si>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</si>
  <si>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</si>
  <si>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</si>
  <si>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</si>
  <si>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</si>
  <si>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</si>
  <si>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</si>
  <si>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</si>
  <si>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</si>
  <si>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</si>
  <si>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</si>
  <si>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</si>
  <si>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</si>
  <si>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</si>
  <si>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</si>
  <si>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</si>
  <si>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</si>
  <si>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</si>
  <si>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</si>
  <si>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</si>
  <si>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</si>
  <si>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</si>
  <si>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</si>
  <si>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</si>
  <si>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</si>
  <si>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</si>
  <si>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</si>
  <si>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</si>
  <si>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</si>
  <si>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</si>
  <si>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</si>
  <si>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</si>
  <si>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</si>
  <si>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</si>
  <si>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</si>
  <si>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</si>
  <si>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</si>
  <si>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</si>
  <si>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</si>
  <si>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</si>
  <si>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</si>
  <si>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</si>
  <si>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</si>
  <si>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</si>
  <si>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</si>
  <si>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</si>
  <si>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</si>
  <si>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</si>
  <si>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</si>
  <si>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</si>
  <si>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</si>
  <si>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</si>
  <si>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</si>
  <si>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</si>
  <si>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</si>
  <si>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</si>
  <si>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</si>
  <si>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</si>
  <si>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</si>
  <si>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</si>
  <si>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</si>
  <si>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</si>
  <si>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</si>
  <si>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</si>
  <si>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</si>
  <si>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</si>
  <si>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</si>
  <si>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</si>
  <si>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</si>
  <si>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</si>
  <si>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</si>
  <si>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</si>
  <si>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</si>
  <si>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</si>
  <si>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</si>
  <si>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</si>
  <si>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</si>
  <si>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</si>
  <si>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</si>
  <si>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</si>
  <si>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</si>
  <si>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</si>
  <si>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</si>
  <si>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</si>
  <si>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</si>
  <si>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</si>
  <si>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</si>
  <si>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</si>
  <si>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</si>
  <si>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</si>
  <si>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</si>
  <si>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</si>
  <si>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</si>
  <si>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</si>
  <si>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</si>
  <si>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</si>
  <si>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</si>
  <si>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</si>
  <si>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</si>
  <si>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</si>
  <si>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</si>
  <si>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</si>
  <si>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</si>
  <si>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</si>
  <si>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</si>
  <si>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</si>
  <si>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</si>
  <si>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</si>
  <si>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</si>
  <si>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</si>
  <si>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</si>
  <si>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</si>
  <si>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</si>
  <si>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</si>
  <si>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</si>
  <si>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</si>
  <si>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</si>
  <si>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</si>
  <si>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</si>
  <si>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</si>
  <si>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</si>
  <si>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</si>
  <si>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</si>
  <si>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</si>
  <si>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</si>
  <si>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</si>
  <si>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</si>
  <si>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</si>
  <si>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</si>
  <si>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</si>
  <si>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</si>
  <si>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</si>
  <si>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</si>
  <si>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</si>
  <si>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</si>
  <si>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</si>
  <si>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</si>
  <si>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Freiburg im Breisgau, Stadt (08311);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</si>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</sst>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{A04A57E3-F816-43D0-A707-1481CCB13040}</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2A6D-4F93-BC34-DE634C4BBFD9}"/>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{6BDA52CB-A389-4357-BD8A-06CF4105A57E}</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2A6D-4F93-BC34-DE634C4BBFD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{22851CEA-12AC-4432-9A15-5B3E1B045B37}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A6D-4F93-BC34-DE634C4BBFD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{17B631B0-3241-4397-904B-4D52A6393FF1}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A6D-4F93-BC34-DE634C4BBFD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1.4281276694882348</c:v>
                </c:pt>
                <c:pt idx="1">
                  <c:v>0.77822269034374059</c:v>
                </c:pt>
                <c:pt idx="2">
                  <c:v>1.1186464311118853</c:v>
                </c:pt>
                <c:pt idx="3">
                  <c:v>1.0875687030768</c:v>
                </c:pt>
              </c:numCache>
            </c:numRef>
          </c:val>
          <c:extLst>
            <c:ext xmlns:c16="http://schemas.microsoft.com/office/drawing/2014/chart" uri="{C3380CC4-5D6E-409C-BE32-E72D297353CC}">
              <c16:uniqueId val="{00000004-2A6D-4F93-BC34-DE634C4BBFD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{3BA639B9-335B-4F7B-A94B-C201281E4671}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A6D-4F93-BC34-DE634C4BBFD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{8270A834-CFD8-4A87-9C10-D134CDADEDBD}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A6D-4F93-BC34-DE634C4BBFD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{726962F3-AF50-47D5-9E4B-A7A8FC1677F8}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A6D-4F93-BC34-DE634C4BBFD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{F7EC9A91-DC87-429C-8FE1-C74FC30BE3A8}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A6D-4F93-BC34-DE634C4BBFD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A6D-4F93-BC34-DE634C4BBFD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A6D-4F93-BC34-DE634C4BBFD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{795817D6-C4A0-4E53-B11D-56CC5F5478A6}</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72A0-41C5-9513-985E09707497}"/>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{634C4EF4-6ED7-4755-8FBC-15CAEA1AE729}</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72A0-41C5-9513-985E0970749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{7B5503DC-9D41-4430-8128-B70B5A6AC2D7}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2A0-41C5-9513-985E0970749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{E2D25D4F-7893-44F0-8842-8D427BD2B27C}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2A0-41C5-9513-985E097074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-2.8432195184922224</c:v>
                </c:pt>
                <c:pt idx="1">
                  <c:v>-2.6975865719528453</c:v>
                </c:pt>
                <c:pt idx="2">
                  <c:v>-2.7637010795899166</c:v>
                </c:pt>
                <c:pt idx="3">
                  <c:v>-2.8655893304673015</c:v>
                </c:pt>
              </c:numCache>
            </c:numRef>
          </c:val>
          <c:extLst>
            <c:ext xmlns:c16="http://schemas.microsoft.com/office/drawing/2014/chart" uri="{C3380CC4-5D6E-409C-BE32-E72D297353CC}">
              <c16:uniqueId val="{00000004-72A0-41C5-9513-985E0970749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{FAD1B1EA-E711-4FCE-9E31-EAB177F71935}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2A0-41C5-9513-985E0970749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{B01BD974-F0A1-408E-8804-018940990FE7}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2A0-41C5-9513-985E0970749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{AD109D74-A233-4431-9A31-390B2904634A}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2A0-41C5-9513-985E0970749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{EC6F4CA5-3068-4479-BFD5-30734EB24EC9}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2A0-41C5-9513-985E097074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2A0-41C5-9513-985E0970749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2A0-41C5-9513-985E0970749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{9149B159-2D82-482F-B414-520D17416D82}</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3614-47DC-BA4E-531A89BF45CD}"/>
                </c:ext>
              </c:extLst>
            </c:dLbl>
            <c:dLbl>
              <c:idx val="1"/>
              <c:tx>
                <c:strRef>
                  <c:f>Daten_Diagramme!$D$15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{EE90B90E-B10B-45F7-88E5-330CE7D2306E}</c15:txfldGUID>
                      <c15:f>Daten_Diagramme!$D$15</c15:f>
                      <c15:dlblFieldTableCache>
                        <c:ptCount val="1"/>
                        <c:pt idx="0">
                          <c:v>-6.2</c:v>
                        </c:pt>
                      </c15:dlblFieldTableCache>
                    </c15:dlblFTEntry>
                  </c15:dlblFieldTable>
                  <c15:showDataLabelsRange val="0"/>
                </c:ext>
                <c:ext xmlns:c16="http://schemas.microsoft.com/office/drawing/2014/chart" uri="{C3380CC4-5D6E-409C-BE32-E72D297353CC}">
                  <c16:uniqueId val="{00000001-3614-47DC-BA4E-531A89BF45CD}"/>
                </c:ext>
              </c:extLst>
            </c:dLbl>
            <c:dLbl>
              <c:idx val="2"/>
              <c:tx>
                <c:strRef>
                  <c:f>Daten_Diagramme!$D$16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{6F3D611C-647F-4019-B4A9-CCC630B651EA}</c15:txfldGUID>
                      <c15:f>Daten_Diagramme!$D$16</c15:f>
                      <c15:dlblFieldTableCache>
                        <c:ptCount val="1"/>
                        <c:pt idx="0">
                          <c:v>4.7</c:v>
                        </c:pt>
                      </c15:dlblFieldTableCache>
                    </c15:dlblFTEntry>
                  </c15:dlblFieldTable>
                  <c15:showDataLabelsRange val="0"/>
                </c:ext>
                <c:ext xmlns:c16="http://schemas.microsoft.com/office/drawing/2014/chart" uri="{C3380CC4-5D6E-409C-BE32-E72D297353CC}">
                  <c16:uniqueId val="{00000002-3614-47DC-BA4E-531A89BF45CD}"/>
                </c:ext>
              </c:extLst>
            </c:dLbl>
            <c:dLbl>
              <c:idx val="3"/>
              <c:tx>
                <c:strRef>
                  <c:f>Daten_Diagramme!$D$17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{19B802BD-46CD-4FBC-BD52-0B2F2FFC2588}</c15:txfldGUID>
                      <c15:f>Daten_Diagramme!$D$17</c15:f>
                      <c15:dlblFieldTableCache>
                        <c:ptCount val="1"/>
                        <c:pt idx="0">
                          <c:v>1.5</c:v>
                        </c:pt>
                      </c15:dlblFieldTableCache>
                    </c15:dlblFTEntry>
                  </c15:dlblFieldTable>
                  <c15:showDataLabelsRange val="0"/>
                </c:ext>
                <c:ext xmlns:c16="http://schemas.microsoft.com/office/drawing/2014/chart" uri="{C3380CC4-5D6E-409C-BE32-E72D297353CC}">
                  <c16:uniqueId val="{00000003-3614-47DC-BA4E-531A89BF45CD}"/>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{9FBDCF44-211E-4970-B7A7-B08FF5ADF08D}</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3614-47DC-BA4E-531A89BF45CD}"/>
                </c:ext>
              </c:extLst>
            </c:dLbl>
            <c:dLbl>
              <c:idx val="5"/>
              <c:tx>
                <c:strRef>
                  <c:f>Daten_Diagramme!$D$19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{8AC8A3A8-F1C4-4AA9-BAAE-D6F25E60DC60}</c15:txfldGUID>
                      <c15:f>Daten_Diagramme!$D$19</c15:f>
                      <c15:dlblFieldTableCache>
                        <c:ptCount val="1"/>
                        <c:pt idx="0">
                          <c:v>3.7</c:v>
                        </c:pt>
                      </c15:dlblFieldTableCache>
                    </c15:dlblFTEntry>
                  </c15:dlblFieldTable>
                  <c15:showDataLabelsRange val="0"/>
                </c:ext>
                <c:ext xmlns:c16="http://schemas.microsoft.com/office/drawing/2014/chart" uri="{C3380CC4-5D6E-409C-BE32-E72D297353CC}">
                  <c16:uniqueId val="{00000005-3614-47DC-BA4E-531A89BF45CD}"/>
                </c:ext>
              </c:extLst>
            </c:dLbl>
            <c:dLbl>
              <c:idx val="6"/>
              <c:tx>
                <c:strRef>
                  <c:f>Daten_Diagramme!$D$20</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{C6DF5C81-6A92-4850-BA60-04B829E454DC}</c15:txfldGUID>
                      <c15:f>Daten_Diagramme!$D$20</c15:f>
                      <c15:dlblFieldTableCache>
                        <c:ptCount val="1"/>
                        <c:pt idx="0">
                          <c:v>-9.6</c:v>
                        </c:pt>
                      </c15:dlblFieldTableCache>
                    </c15:dlblFTEntry>
                  </c15:dlblFieldTable>
                  <c15:showDataLabelsRange val="0"/>
                </c:ext>
                <c:ext xmlns:c16="http://schemas.microsoft.com/office/drawing/2014/chart" uri="{C3380CC4-5D6E-409C-BE32-E72D297353CC}">
                  <c16:uniqueId val="{00000006-3614-47DC-BA4E-531A89BF45CD}"/>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{E00DC137-77D7-442E-B563-E60E9EE481E4}</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3614-47DC-BA4E-531A89BF45CD}"/>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{44ACD1CC-BA47-4D99-A5C7-D891F7495A7A}</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3614-47DC-BA4E-531A89BF45CD}"/>
                </c:ext>
              </c:extLst>
            </c:dLbl>
            <c:dLbl>
              <c:idx val="9"/>
              <c:tx>
                <c:strRef>
                  <c:f>Daten_Diagramme!$D$23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{561A7507-9C49-47DD-AC08-3252301B750B}</c15:txfldGUID>
                      <c15:f>Daten_Diagramme!$D$23</c15:f>
                      <c15:dlblFieldTableCache>
                        <c:ptCount val="1"/>
                        <c:pt idx="0">
                          <c:v>-4.4</c:v>
                        </c:pt>
                      </c15:dlblFieldTableCache>
                    </c15:dlblFTEntry>
                  </c15:dlblFieldTable>
                  <c15:showDataLabelsRange val="0"/>
                </c:ext>
                <c:ext xmlns:c16="http://schemas.microsoft.com/office/drawing/2014/chart" uri="{C3380CC4-5D6E-409C-BE32-E72D297353CC}">
                  <c16:uniqueId val="{00000009-3614-47DC-BA4E-531A89BF45CD}"/>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{7D59627C-6C36-45E2-9B8F-189678DD1EB4}</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3614-47DC-BA4E-531A89BF45CD}"/>
                </c:ext>
              </c:extLst>
            </c:dLbl>
            <c:dLbl>
              <c:idx val="11"/>
              <c:tx>
                <c:strRef>
                  <c:f>Daten_Diagramme!$D$25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{C7A3C85A-9581-466E-8444-74632650DC7A}</c15:txfldGUID>
                      <c15:f>Daten_Diagramme!$D$25</c15:f>
                      <c15:dlblFieldTableCache>
                        <c:ptCount val="1"/>
                        <c:pt idx="0">
                          <c:v>5.5</c:v>
                        </c:pt>
                      </c15:dlblFieldTableCache>
                    </c15:dlblFTEntry>
                  </c15:dlblFieldTable>
                  <c15:showDataLabelsRange val="0"/>
                </c:ext>
                <c:ext xmlns:c16="http://schemas.microsoft.com/office/drawing/2014/chart" uri="{C3380CC4-5D6E-409C-BE32-E72D297353CC}">
                  <c16:uniqueId val="{0000000B-3614-47DC-BA4E-531A89BF45CD}"/>
                </c:ext>
              </c:extLst>
            </c:dLbl>
            <c:dLbl>
              <c:idx val="12"/>
              <c:tx>
                <c:strRef>
                  <c:f>Daten_Diagramme!$D$26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{2C6A3CE5-C65F-49C8-A93A-59247723E081}</c15:txfldGUID>
                      <c15:f>Daten_Diagramme!$D$26</c15:f>
                      <c15:dlblFieldTableCache>
                        <c:ptCount val="1"/>
                        <c:pt idx="0">
                          <c:v>-1.4</c:v>
                        </c:pt>
                      </c15:dlblFieldTableCache>
                    </c15:dlblFTEntry>
                  </c15:dlblFieldTable>
                  <c15:showDataLabelsRange val="0"/>
                </c:ext>
                <c:ext xmlns:c16="http://schemas.microsoft.com/office/drawing/2014/chart" uri="{C3380CC4-5D6E-409C-BE32-E72D297353CC}">
                  <c16:uniqueId val="{0000000C-3614-47DC-BA4E-531A89BF45CD}"/>
                </c:ext>
              </c:extLst>
            </c:dLbl>
            <c:dLbl>
              <c:idx val="13"/>
              <c:tx>
                <c:strRef>
                  <c:f>Daten_Diagramme!$D$27</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{BC6DA6FB-6474-44E7-BCB8-A4D4B480B55C}</c15:txfldGUID>
                      <c15:f>Daten_Diagramme!$D$27</c15:f>
                      <c15:dlblFieldTableCache>
                        <c:ptCount val="1"/>
                        <c:pt idx="0">
                          <c:v>5.7</c:v>
                        </c:pt>
                      </c15:dlblFieldTableCache>
                    </c15:dlblFTEntry>
                  </c15:dlblFieldTable>
                  <c15:showDataLabelsRange val="0"/>
                </c:ext>
                <c:ext xmlns:c16="http://schemas.microsoft.com/office/drawing/2014/chart" uri="{C3380CC4-5D6E-409C-BE32-E72D297353CC}">
                  <c16:uniqueId val="{0000000D-3614-47DC-BA4E-531A89BF45CD}"/>
                </c:ext>
              </c:extLst>
            </c:dLbl>
            <c:dLbl>
              <c:idx val="14"/>
              <c:tx>
                <c:strRef>
                  <c:f>Daten_Diagramme!$D$28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{1A0A0474-D7B2-488D-A932-94E4861007AD}</c15:txfldGUID>
                      <c15:f>Daten_Diagramme!$D$28</c15:f>
                      <c15:dlblFieldTableCache>
                        <c:ptCount val="1"/>
                        <c:pt idx="0">
                          <c:v>6.5</c:v>
                        </c:pt>
                      </c15:dlblFieldTableCache>
                    </c15:dlblFTEntry>
                  </c15:dlblFieldTable>
                  <c15:showDataLabelsRange val="0"/>
                </c:ext>
                <c:ext xmlns:c16="http://schemas.microsoft.com/office/drawing/2014/chart" uri="{C3380CC4-5D6E-409C-BE32-E72D297353CC}">
                  <c16:uniqueId val="{0000000E-3614-47DC-BA4E-531A89BF45CD}"/>
                </c:ext>
              </c:extLst>
            </c:dLbl>
            <c:dLbl>
              <c:idx val="15"/>
              <c:tx>
                <c:strRef>
                  <c:f>Daten_Diagramme!$D$29</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{25F3403A-ECCD-499B-8629-4728166B215C}</c15:txfldGUID>
                      <c15:f>Daten_Diagramme!$D$29</c15:f>
                      <c15:dlblFieldTableCache>
                        <c:ptCount val="1"/>
                        <c:pt idx="0">
                          <c:v>-7.0</c:v>
                        </c:pt>
                      </c15:dlblFieldTableCache>
                    </c15:dlblFTEntry>
                  </c15:dlblFieldTable>
                  <c15:showDataLabelsRange val="0"/>
                </c:ext>
                <c:ext xmlns:c16="http://schemas.microsoft.com/office/drawing/2014/chart" uri="{C3380CC4-5D6E-409C-BE32-E72D297353CC}">
                  <c16:uniqueId val="{0000000F-3614-47DC-BA4E-531A89BF45CD}"/>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{C0072A8C-DEFF-42E0-8120-E6E69D378315}</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3614-47DC-BA4E-531A89BF45CD}"/>
                </c:ext>
              </c:extLst>
            </c:dLbl>
            <c:dLbl>
              <c:idx val="17"/>
              <c:tx>
                <c:strRef>
                  <c:f>Daten_Diagramme!$D$31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{5FA0466C-8677-4812-8406-21F1C1617D87}</c15:txfldGUID>
                      <c15:f>Daten_Diagramme!$D$31</c15:f>
                      <c15:dlblFieldTableCache>
                        <c:ptCount val="1"/>
                        <c:pt idx="0">
                          <c:v>1.8</c:v>
                        </c:pt>
                      </c15:dlblFieldTableCache>
                    </c15:dlblFTEntry>
                  </c15:dlblFieldTable>
                  <c15:showDataLabelsRange val="0"/>
                </c:ext>
                <c:ext xmlns:c16="http://schemas.microsoft.com/office/drawing/2014/chart" uri="{C3380CC4-5D6E-409C-BE32-E72D297353CC}">
                  <c16:uniqueId val="{00000011-3614-47DC-BA4E-531A89BF45CD}"/>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{4B75EFAF-9A52-44C1-97F1-370A07B81EC8}</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3614-47DC-BA4E-531A89BF45CD}"/>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{A6A53C15-8BC0-448C-A359-C9B62A694F49}</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3614-47DC-BA4E-531A89BF45CD}"/>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{243E13A9-7A35-47E6-8E5B-66A9040CE0BD}</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3614-47DC-BA4E-531A89BF45CD}"/>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{5B581AFA-A717-4017-B033-1F4223C73B70}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614-47DC-BA4E-531A89BF45CD}"/>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{48AFE201-916A-4575-BF8E-42C3EF844AC6}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614-47DC-BA4E-531A89BF45CD}"/>
                </c:ext>
              </c:extLst>
            </c:dLbl>
            <c:dLbl>
              <c:idx val="23"/>
              <c:tx>
                <c:strRef>
                  <c:f>Daten_Diagramme!$D$37</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{E2D6FDAF-680C-4189-8B9B-C1D37BE2CAF9}</c15:txfldGUID>
                      <c15:f>Daten_Diagramme!$D$37</c15:f>
                      <c15:dlblFieldTableCache>
                        <c:ptCount val="1"/>
                        <c:pt idx="0">
                          <c:v>-6.2</c:v>
                        </c:pt>
                      </c15:dlblFieldTableCache>
                    </c15:dlblFTEntry>
                  </c15:dlblFieldTable>
                  <c15:showDataLabelsRange val="0"/>
                </c:ext>
                <c:ext xmlns:c16="http://schemas.microsoft.com/office/drawing/2014/chart" uri="{C3380CC4-5D6E-409C-BE32-E72D297353CC}">
                  <c16:uniqueId val="{00000017-3614-47DC-BA4E-531A89BF45CD}"/>
                </c:ext>
              </c:extLst>
            </c:dLbl>
            <c:dLbl>
              <c:idx val="24"/>
              <c:layout>
                <c:manualLayout>
                  <c:x val="4.7769028871392123E-3"/>
                  <c:y val="-4.6876052205785108E-5"/>
                </c:manualLayout>
              </c:layout>
              <c:tx>
                <c:strRef>
                  <c:f>Daten_Diagramme!$D$38</c:f>
                  <c:strCache>
                    <c:ptCount val="1"/>
                    <c:pt idx="0">
                      <c:v>1.8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{9E0C6DB6-50DA-4087-886D-0709F7D1FEA6}</c15:txfldGUID>
                      <c15:f>Daten_Diagramme!$D$38</c15:f>
                      <c15:dlblFieldTableCache>
                        <c:ptCount val="1"/>
                        <c:pt idx="0">
                          <c:v>1.8</c:v>
                        </c:pt>
                      </c15:dlblFieldTableCache>
                    </c15:dlblFTEntry>
                  </c15:dlblFieldTable>
                  <c15:showDataLabelsRange val="0"/>
                </c:ext>
                <c:ext xmlns:c16="http://schemas.microsoft.com/office/drawing/2014/chart" uri="{C3380CC4-5D6E-409C-BE32-E72D297353CC}">
                  <c16:uniqueId val="{00000018-3614-47DC-BA4E-531A89BF45CD}"/>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{7F5332BB-5C4F-4BEC-AC67-1C7FFAFE6115}</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3614-47DC-BA4E-531A89BF45CD}"/>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{79EF32B3-0DB1-461B-B128-DB7510BF6F5A}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614-47DC-BA4E-531A89BF45CD}"/>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{FFE8C34A-5A1F-4C72-9ACF-B0DA3464AE33}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614-47DC-BA4E-531A89BF45CD}"/>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{3EF2C1C6-D3F5-4EAF-B026-7201DAEFBBA2}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614-47DC-BA4E-531A89BF45CD}"/>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{44A7AB6C-AA33-4E09-A86E-E08DCC18D1A3}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614-47DC-BA4E-531A89BF45CD}"/>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{34286EB9-D6C8-46A7-93CD-0B2E33CF29C8}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614-47DC-BA4E-531A89BF45CD}"/>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{34FD8EC9-AA53-4E52-9EBF-405A59FB6D1F}</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3614-47DC-BA4E-531A89BF45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1.4281276694882348</c:v>
                </c:pt>
                <c:pt idx="1">
                  <c:v>-6.2176165803108807</c:v>
                </c:pt>
                <c:pt idx="2">
                  <c:v>4.7262247838616718</c:v>
                </c:pt>
                <c:pt idx="3">
                  <c:v>1.501322187153459</c:v>
                </c:pt>
                <c:pt idx="4">
                  <c:v>2.1302871256560665</c:v>
                </c:pt>
                <c:pt idx="5">
                  <c:v>3.6962171527577246</c:v>
                </c:pt>
                <c:pt idx="6">
                  <c:v>-9.5635430038510911</c:v>
                </c:pt>
                <c:pt idx="7">
                  <c:v>1.1866235167206041</c:v>
                </c:pt>
                <c:pt idx="8">
                  <c:v>-1.7819590481460985</c:v>
                </c:pt>
                <c:pt idx="9">
                  <c:v>-4.3609022556390977</c:v>
                </c:pt>
                <c:pt idx="10">
                  <c:v>-1.8955349620893007</c:v>
                </c:pt>
                <c:pt idx="11">
                  <c:v>5.4908192090395485</c:v>
                </c:pt>
                <c:pt idx="12">
                  <c:v>-1.3513513513513513</c:v>
                </c:pt>
                <c:pt idx="13">
                  <c:v>5.7020404360383861</c:v>
                </c:pt>
                <c:pt idx="14">
                  <c:v>6.4965745334278289</c:v>
                </c:pt>
                <c:pt idx="15">
                  <c:v>-6.9976359338061469</c:v>
                </c:pt>
                <c:pt idx="16">
                  <c:v>2.8371238226510451</c:v>
                </c:pt>
                <c:pt idx="17">
                  <c:v>1.8258271550293239</c:v>
                </c:pt>
                <c:pt idx="18">
                  <c:v>2.2240215924426452</c:v>
                </c:pt>
                <c:pt idx="19">
                  <c:v>1.7933950572282569</c:v>
                </c:pt>
                <c:pt idx="20">
                  <c:v>1.4901753923249375</c:v>
                </c:pt>
                <c:pt idx="21">
                  <c:v>0</c:v>
                </c:pt>
                <c:pt idx="23">
                  <c:v>-6.2176165803108807</c:v>
                </c:pt>
                <c:pt idx="24">
                  <c:v>1.7592916229756494</c:v>
                </c:pt>
                <c:pt idx="25">
                  <c:v>1.3903474522264407</c:v>
                </c:pt>
              </c:numCache>
            </c:numRef>
          </c:val>
          <c:extLst>
            <c:ext xmlns:c16="http://schemas.microsoft.com/office/drawing/2014/chart" uri="{C3380CC4-5D6E-409C-BE32-E72D297353CC}">
              <c16:uniqueId val="{00000020-3614-47DC-BA4E-531A89BF45CD}"/>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{D7CE4E27-3550-4870-A358-D260322A8BEC}</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614-47DC-BA4E-531A89BF45CD}"/>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{99F6B3B6-8365-4F48-BAE3-BFF5C4AE2CC4}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614-47DC-BA4E-531A89BF45CD}"/>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{DAE20D67-EC5A-4E8E-BB8D-78D2AE380B76}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614-47DC-BA4E-531A89BF45CD}"/>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{9705220E-C6C8-423D-9B13-E9FA05984824}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614-47DC-BA4E-531A89BF45CD}"/>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{F5AEACC7-A9BD-4ABA-B553-F5E735D2BC81}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614-47DC-BA4E-531A89BF45CD}"/>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{F460B001-3F99-439F-8656-7F01E5BD4EAB}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614-47DC-BA4E-531A89BF45CD}"/>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{4A6A8677-AFEA-498D-A4BA-D496AF1CC4EE}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614-47DC-BA4E-531A89BF45CD}"/>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{EC9B05CD-57F3-4D7B-BE2B-D8C66491E9A8}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614-47DC-BA4E-531A89BF45CD}"/>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{2D0888ED-F73B-4B03-9AD8-E9A7C45003CF}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614-47DC-BA4E-531A89BF45CD}"/>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{17750412-6B10-41C5-A90E-DEDAB5461A29}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614-47DC-BA4E-531A89BF45CD}"/>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{A8C9C443-F8AA-4BAF-B84B-D22C5F77F58A}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614-47DC-BA4E-531A89BF45CD}"/>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{C291A179-B7F5-46FC-9B67-C7DD5D46D4B5}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614-47DC-BA4E-531A89BF45CD}"/>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{9541764E-1A87-4D25-8836-8799A0E370F7}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614-47DC-BA4E-531A89BF45CD}"/>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{D280B340-BAFF-4836-B860-A9ED409D2898}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614-47DC-BA4E-531A89BF45CD}"/>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{645207F1-83EE-4112-9302-6BE0921972D1}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614-47DC-BA4E-531A89BF45CD}"/>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{68750941-35B0-4258-8B1D-BAC12DD59AA9}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614-47DC-BA4E-531A89BF45CD}"/>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{33098AF7-4409-471C-8F03-5088E6FC88A7}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614-47DC-BA4E-531A89BF45CD}"/>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{3B1C7ADC-2A7D-45B8-9D2C-0513ECB14817}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614-47DC-BA4E-531A89BF45CD}"/>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{EEAE843D-4071-447D-A9FD-4E9E896B4091}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614-47DC-BA4E-531A89BF45CD}"/>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{DA32F880-F791-4FFF-97BF-B59ADD32BD0C}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614-47DC-BA4E-531A89BF45CD}"/>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{6A00154C-0E9E-4C13-BA52-CB84FFE03615}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614-47DC-BA4E-531A89BF45CD}"/>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{165921DB-8376-4BBC-99E9-CF29F9BCB9CD}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614-47DC-BA4E-531A89BF45CD}"/>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{3E73B44E-2DA5-40FA-BBD8-C56FB3064F51}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614-47DC-BA4E-531A89BF45CD}"/>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{E5E96136-A455-4A67-B9D9-7E5806A91AF0}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614-47DC-BA4E-531A89BF45CD}"/>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{9216BE7B-EC9B-43EA-9519-AEC5C9CD4FAD}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614-47DC-BA4E-531A89BF45CD}"/>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{A544282D-54C2-453D-BD14-0BCDB1CFDD13}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614-47DC-BA4E-531A89BF45CD}"/>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{D40CBFE8-41DC-41C8-AD80-B6AB738008BF}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614-47DC-BA4E-531A89BF45CD}"/>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{AA7FDD7C-C4DD-4DA3-B397-21EDBD070EC6}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614-47DC-BA4E-531A89BF45CD}"/>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{E5F146FE-2EBB-48F1-BC45-15E942185300}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614-47DC-BA4E-531A89BF45CD}"/>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{994A87D3-8B9F-4C5C-B1FE-F86C03747914}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614-47DC-BA4E-531A89BF45CD}"/>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{CF656DC2-8D87-4CE0-B940-0A44ABABB596}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614-47DC-BA4E-531A89BF45CD}"/>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{A809FA73-D8AE-4D2A-9844-8EFA5417CD51}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614-47DC-BA4E-531A89BF45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614-47DC-BA4E-531A89BF45CD}"/>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614-47DC-BA4E-531A89BF45CD}"/>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{4E51A196-F0A9-4942-9163-C5685846953A}</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4626-4C1B-82E7-7CC763854B6E}"/>
                </c:ext>
              </c:extLst>
            </c:dLbl>
            <c:dLbl>
              <c:idx val="1"/>
              <c:tx>
                <c:strRef>
                  <c:f>Daten_Diagramme!$E$15</c:f>
                  <c:strCache>
                    <c:ptCount val="1"/>
                    <c:pt idx="0">
                      <c:v>-24.2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{959F70EC-C05A-4B16-8F5A-7310983D347D}</c15:txfldGUID>
                      <c15:f>Daten_Diagramme!$E$15</c15:f>
                      <c15:dlblFieldTableCache>
                        <c:ptCount val="1"/>
                        <c:pt idx="0">
                          <c:v>-24.2</c:v>
                        </c:pt>
                      </c15:dlblFieldTableCache>
                    </c15:dlblFTEntry>
                  </c15:dlblFieldTable>
                  <c15:showDataLabelsRange val="0"/>
                </c:ext>
                <c:ext xmlns:c16="http://schemas.microsoft.com/office/drawing/2014/chart" uri="{C3380CC4-5D6E-409C-BE32-E72D297353CC}">
                  <c16:uniqueId val="{00000001-4626-4C1B-82E7-7CC763854B6E}"/>
                </c:ext>
              </c:extLst>
            </c:dLbl>
            <c:dLbl>
              <c:idx val="2"/>
              <c:tx>
                <c:strRef>
                  <c:f>Daten_Diagramme!$E$16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{D7CDC91D-E433-4253-849B-75FDA21504A7}</c15:txfldGUID>
                      <c15:f>Daten_Diagramme!$E$16</c15:f>
                      <c15:dlblFieldTableCache>
                        <c:ptCount val="1"/>
                        <c:pt idx="0">
                          <c:v>2.5</c:v>
                        </c:pt>
                      </c15:dlblFieldTableCache>
                    </c15:dlblFTEntry>
                  </c15:dlblFieldTable>
                  <c15:showDataLabelsRange val="0"/>
                </c:ext>
                <c:ext xmlns:c16="http://schemas.microsoft.com/office/drawing/2014/chart" uri="{C3380CC4-5D6E-409C-BE32-E72D297353CC}">
                  <c16:uniqueId val="{00000002-4626-4C1B-82E7-7CC763854B6E}"/>
                </c:ext>
              </c:extLst>
            </c:dLbl>
            <c:dLbl>
              <c:idx val="3"/>
              <c:tx>
                <c:strRef>
                  <c:f>Daten_Diagramme!$E$17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{D5FAF4AD-D0B7-4574-8708-5E2D17CAE700}</c15:txfldGUID>
                      <c15:f>Daten_Diagramme!$E$17</c15:f>
                      <c15:dlblFieldTableCache>
                        <c:ptCount val="1"/>
                        <c:pt idx="0">
                          <c:v>-0.6</c:v>
                        </c:pt>
                      </c15:dlblFieldTableCache>
                    </c15:dlblFTEntry>
                  </c15:dlblFieldTable>
                  <c15:showDataLabelsRange val="0"/>
                </c:ext>
                <c:ext xmlns:c16="http://schemas.microsoft.com/office/drawing/2014/chart" uri="{C3380CC4-5D6E-409C-BE32-E72D297353CC}">
                  <c16:uniqueId val="{00000003-4626-4C1B-82E7-7CC763854B6E}"/>
                </c:ext>
              </c:extLst>
            </c:dLbl>
            <c:dLbl>
              <c:idx val="4"/>
              <c:tx>
                <c:strRef>
                  <c:f>Daten_Diagramme!$E$18</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{666BE580-E302-41BD-A00A-E7AFC343D8C4}</c15:txfldGUID>
                      <c15:f>Daten_Diagramme!$E$18</c15:f>
                      <c15:dlblFieldTableCache>
                        <c:ptCount val="1"/>
                        <c:pt idx="0">
                          <c:v>10.1</c:v>
                        </c:pt>
                      </c15:dlblFieldTableCache>
                    </c15:dlblFTEntry>
                  </c15:dlblFieldTable>
                  <c15:showDataLabelsRange val="0"/>
                </c:ext>
                <c:ext xmlns:c16="http://schemas.microsoft.com/office/drawing/2014/chart" uri="{C3380CC4-5D6E-409C-BE32-E72D297353CC}">
                  <c16:uniqueId val="{00000004-4626-4C1B-82E7-7CC763854B6E}"/>
                </c:ext>
              </c:extLst>
            </c:dLbl>
            <c:dLbl>
              <c:idx val="5"/>
              <c:tx>
                <c:strRef>
                  <c:f>Daten_Diagramme!$E$19</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{86DD97AB-2715-48D1-AC63-B027F5C1483F}</c15:txfldGUID>
                      <c15:f>Daten_Diagramme!$E$19</c15:f>
                      <c15:dlblFieldTableCache>
                        <c:ptCount val="1"/>
                        <c:pt idx="0">
                          <c:v>-7.8</c:v>
                        </c:pt>
                      </c15:dlblFieldTableCache>
                    </c15:dlblFTEntry>
                  </c15:dlblFieldTable>
                  <c15:showDataLabelsRange val="0"/>
                </c:ext>
                <c:ext xmlns:c16="http://schemas.microsoft.com/office/drawing/2014/chart" uri="{C3380CC4-5D6E-409C-BE32-E72D297353CC}">
                  <c16:uniqueId val="{00000005-4626-4C1B-82E7-7CC763854B6E}"/>
                </c:ext>
              </c:extLst>
            </c:dLbl>
            <c:dLbl>
              <c:idx val="6"/>
              <c:tx>
                <c:strRef>
                  <c:f>Daten_Diagramme!$E$20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{445548A6-040B-49F7-8B6A-CEBE9C7D1FC5}</c15:txfldGUID>
                      <c15:f>Daten_Diagramme!$E$20</c15:f>
                      <c15:dlblFieldTableCache>
                        <c:ptCount val="1"/>
                        <c:pt idx="0">
                          <c:v>-5.6</c:v>
                        </c:pt>
                      </c15:dlblFieldTableCache>
                    </c15:dlblFTEntry>
                  </c15:dlblFieldTable>
                  <c15:showDataLabelsRange val="0"/>
                </c:ext>
                <c:ext xmlns:c16="http://schemas.microsoft.com/office/drawing/2014/chart" uri="{C3380CC4-5D6E-409C-BE32-E72D297353CC}">
                  <c16:uniqueId val="{00000006-4626-4C1B-82E7-7CC763854B6E}"/>
                </c:ext>
              </c:extLst>
            </c:dLbl>
            <c:dLbl>
              <c:idx val="7"/>
              <c:tx>
                <c:strRef>
                  <c:f>Daten_Diagramme!$E$21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{93613313-C955-4968-A8A8-D90D8C8D6036}</c15:txfldGUID>
                      <c15:f>Daten_Diagramme!$E$21</c15:f>
                      <c15:dlblFieldTableCache>
                        <c:ptCount val="1"/>
                        <c:pt idx="0">
                          <c:v>2.9</c:v>
                        </c:pt>
                      </c15:dlblFieldTableCache>
                    </c15:dlblFTEntry>
                  </c15:dlblFieldTable>
                  <c15:showDataLabelsRange val="0"/>
                </c:ext>
                <c:ext xmlns:c16="http://schemas.microsoft.com/office/drawing/2014/chart" uri="{C3380CC4-5D6E-409C-BE32-E72D297353CC}">
                  <c16:uniqueId val="{00000007-4626-4C1B-82E7-7CC763854B6E}"/>
                </c:ext>
              </c:extLst>
            </c:dLbl>
            <c:dLbl>
              <c:idx val="8"/>
              <c:tx>
                <c:strRef>
                  <c:f>Daten_Diagramme!$E$22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{0FA22E44-F4F6-4D52-9302-0BCB61ECD1DF}</c15:txfldGUID>
                      <c15:f>Daten_Diagramme!$E$22</c15:f>
                      <c15:dlblFieldTableCache>
                        <c:ptCount val="1"/>
                        <c:pt idx="0">
                          <c:v>-4.8</c:v>
                        </c:pt>
                      </c15:dlblFieldTableCache>
                    </c15:dlblFTEntry>
                  </c15:dlblFieldTable>
                  <c15:showDataLabelsRange val="0"/>
                </c:ext>
                <c:ext xmlns:c16="http://schemas.microsoft.com/office/drawing/2014/chart" uri="{C3380CC4-5D6E-409C-BE32-E72D297353CC}">
                  <c16:uniqueId val="{00000008-4626-4C1B-82E7-7CC763854B6E}"/>
                </c:ext>
              </c:extLst>
            </c:dLbl>
            <c:dLbl>
              <c:idx val="9"/>
              <c:tx>
                <c:strRef>
                  <c:f>Daten_Diagramme!$E$23</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{8A70C26F-82C7-43B8-AE0E-67199881799E}</c15:txfldGUID>
                      <c15:f>Daten_Diagramme!$E$23</c15:f>
                      <c15:dlblFieldTableCache>
                        <c:ptCount val="1"/>
                        <c:pt idx="0">
                          <c:v>-7.4</c:v>
                        </c:pt>
                      </c15:dlblFieldTableCache>
                    </c15:dlblFTEntry>
                  </c15:dlblFieldTable>
                  <c15:showDataLabelsRange val="0"/>
                </c:ext>
                <c:ext xmlns:c16="http://schemas.microsoft.com/office/drawing/2014/chart" uri="{C3380CC4-5D6E-409C-BE32-E72D297353CC}">
                  <c16:uniqueId val="{00000009-4626-4C1B-82E7-7CC763854B6E}"/>
                </c:ext>
              </c:extLst>
            </c:dLbl>
            <c:dLbl>
              <c:idx val="10"/>
              <c:tx>
                <c:strRef>
                  <c:f>Daten_Diagramme!$E$24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{AAD81C45-4FB3-44E4-82A8-8E6E87657C20}</c15:txfldGUID>
                      <c15:f>Daten_Diagramme!$E$24</c15:f>
                      <c15:dlblFieldTableCache>
                        <c:ptCount val="1"/>
                        <c:pt idx="0">
                          <c:v>-9.3</c:v>
                        </c:pt>
                      </c15:dlblFieldTableCache>
                    </c15:dlblFTEntry>
                  </c15:dlblFieldTable>
                  <c15:showDataLabelsRange val="0"/>
                </c:ext>
                <c:ext xmlns:c16="http://schemas.microsoft.com/office/drawing/2014/chart" uri="{C3380CC4-5D6E-409C-BE32-E72D297353CC}">
                  <c16:uniqueId val="{0000000A-4626-4C1B-82E7-7CC763854B6E}"/>
                </c:ext>
              </c:extLst>
            </c:dLbl>
            <c:dLbl>
              <c:idx val="11"/>
              <c:tx>
                <c:strRef>
                  <c:f>Daten_Diagramme!$E$25</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{59D6A88A-6125-442A-A74D-2E2B83D9D9A2}</c15:txfldGUID>
                      <c15:f>Daten_Diagramme!$E$25</c15:f>
                      <c15:dlblFieldTableCache>
                        <c:ptCount val="1"/>
                        <c:pt idx="0">
                          <c:v>8.3</c:v>
                        </c:pt>
                      </c15:dlblFieldTableCache>
                    </c15:dlblFTEntry>
                  </c15:dlblFieldTable>
                  <c15:showDataLabelsRange val="0"/>
                </c:ext>
                <c:ext xmlns:c16="http://schemas.microsoft.com/office/drawing/2014/chart" uri="{C3380CC4-5D6E-409C-BE32-E72D297353CC}">
                  <c16:uniqueId val="{0000000B-4626-4C1B-82E7-7CC763854B6E}"/>
                </c:ext>
              </c:extLst>
            </c:dLbl>
            <c:dLbl>
              <c:idx val="12"/>
              <c:tx>
                <c:strRef>
                  <c:f>Daten_Diagramme!$E$26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{727A025D-46F3-4137-9751-BE05833A4773}</c15:txfldGUID>
                      <c15:f>Daten_Diagramme!$E$26</c15:f>
                      <c15:dlblFieldTableCache>
                        <c:ptCount val="1"/>
                        <c:pt idx="0">
                          <c:v>0.5</c:v>
                        </c:pt>
                      </c15:dlblFieldTableCache>
                    </c15:dlblFTEntry>
                  </c15:dlblFieldTable>
                  <c15:showDataLabelsRange val="0"/>
                </c:ext>
                <c:ext xmlns:c16="http://schemas.microsoft.com/office/drawing/2014/chart" uri="{C3380CC4-5D6E-409C-BE32-E72D297353CC}">
                  <c16:uniqueId val="{0000000C-4626-4C1B-82E7-7CC763854B6E}"/>
                </c:ext>
              </c:extLst>
            </c:dLbl>
            <c:dLbl>
              <c:idx val="13"/>
              <c:tx>
                <c:strRef>
                  <c:f>Daten_Diagramme!$E$27</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{E660B28A-0A09-484D-8F58-6C05165522BE}</c15:txfldGUID>
                      <c15:f>Daten_Diagramme!$E$27</c15:f>
                      <c15:dlblFieldTableCache>
                        <c:ptCount val="1"/>
                        <c:pt idx="0">
                          <c:v>6.7</c:v>
                        </c:pt>
                      </c15:dlblFieldTableCache>
                    </c15:dlblFTEntry>
                  </c15:dlblFieldTable>
                  <c15:showDataLabelsRange val="0"/>
                </c:ext>
                <c:ext xmlns:c16="http://schemas.microsoft.com/office/drawing/2014/chart" uri="{C3380CC4-5D6E-409C-BE32-E72D297353CC}">
                  <c16:uniqueId val="{0000000D-4626-4C1B-82E7-7CC763854B6E}"/>
                </c:ext>
              </c:extLst>
            </c:dLbl>
            <c:dLbl>
              <c:idx val="14"/>
              <c:tx>
                <c:strRef>
                  <c:f>Daten_Diagramme!$E$28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{DB848EAF-FB90-4C48-A31B-B954465006E6}</c15:txfldGUID>
                      <c15:f>Daten_Diagramme!$E$28</c15:f>
                      <c15:dlblFieldTableCache>
                        <c:ptCount val="1"/>
                        <c:pt idx="0">
                          <c:v>-1.3</c:v>
                        </c:pt>
                      </c15:dlblFieldTableCache>
                    </c15:dlblFTEntry>
                  </c15:dlblFieldTable>
                  <c15:showDataLabelsRange val="0"/>
                </c:ext>
                <c:ext xmlns:c16="http://schemas.microsoft.com/office/drawing/2014/chart" uri="{C3380CC4-5D6E-409C-BE32-E72D297353CC}">
                  <c16:uniqueId val="{0000000E-4626-4C1B-82E7-7CC763854B6E}"/>
                </c:ext>
              </c:extLst>
            </c:dLbl>
            <c:dLbl>
              <c:idx val="15"/>
              <c:tx>
                <c:strRef>
                  <c:f>Daten_Diagramme!$E$29</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{44D21B02-EBBF-489E-8FB3-E977D9D7C4A8}</c15:txfldGUID>
                      <c15:f>Daten_Diagramme!$E$29</c15:f>
                      <c15:dlblFieldTableCache>
                        <c:ptCount val="1"/>
                        <c:pt idx="0">
                          <c:v>-5.8</c:v>
                        </c:pt>
                      </c15:dlblFieldTableCache>
                    </c15:dlblFTEntry>
                  </c15:dlblFieldTable>
                  <c15:showDataLabelsRange val="0"/>
                </c:ext>
                <c:ext xmlns:c16="http://schemas.microsoft.com/office/drawing/2014/chart" uri="{C3380CC4-5D6E-409C-BE32-E72D297353CC}">
                  <c16:uniqueId val="{0000000F-4626-4C1B-82E7-7CC763854B6E}"/>
                </c:ext>
              </c:extLst>
            </c:dLbl>
            <c:dLbl>
              <c:idx val="16"/>
              <c:tx>
                <c:strRef>
                  <c:f>Daten_Diagramme!$E$30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{D3ABDAB1-732B-40E8-B73E-BD80DD836A3F}</c15:txfldGUID>
                      <c15:f>Daten_Diagramme!$E$30</c15:f>
                      <c15:dlblFieldTableCache>
                        <c:ptCount val="1"/>
                        <c:pt idx="0">
                          <c:v>4.4</c:v>
                        </c:pt>
                      </c15:dlblFieldTableCache>
                    </c15:dlblFTEntry>
                  </c15:dlblFieldTable>
                  <c15:showDataLabelsRange val="0"/>
                </c:ext>
                <c:ext xmlns:c16="http://schemas.microsoft.com/office/drawing/2014/chart" uri="{C3380CC4-5D6E-409C-BE32-E72D297353CC}">
                  <c16:uniqueId val="{00000010-4626-4C1B-82E7-7CC763854B6E}"/>
                </c:ext>
              </c:extLst>
            </c:dLbl>
            <c:dLbl>
              <c:idx val="17"/>
              <c:tx>
                <c:strRef>
                  <c:f>Daten_Diagramme!$E$31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{9C0D7CA8-5917-4225-99F3-4716115FA0EE}</c15:txfldGUID>
                      <c15:f>Daten_Diagramme!$E$31</c15:f>
                      <c15:dlblFieldTableCache>
                        <c:ptCount val="1"/>
                        <c:pt idx="0">
                          <c:v>-5.7</c:v>
                        </c:pt>
                      </c15:dlblFieldTableCache>
                    </c15:dlblFTEntry>
                  </c15:dlblFieldTable>
                  <c15:showDataLabelsRange val="0"/>
                </c:ext>
                <c:ext xmlns:c16="http://schemas.microsoft.com/office/drawing/2014/chart" uri="{C3380CC4-5D6E-409C-BE32-E72D297353CC}">
                  <c16:uniqueId val="{00000011-4626-4C1B-82E7-7CC763854B6E}"/>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{D4EB0658-90D9-412B-AB7B-5BA8A039A84D}</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4626-4C1B-82E7-7CC763854B6E}"/>
                </c:ext>
              </c:extLst>
            </c:dLbl>
            <c:dLbl>
              <c:idx val="19"/>
              <c:tx>
                <c:strRef>
                  <c:f>Daten_Diagramme!$E$33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{5ABA6602-15A3-40FB-B1EB-93E7A0FAFBBA}</c15:txfldGUID>
                      <c15:f>Daten_Diagramme!$E$33</c15:f>
                      <c15:dlblFieldTableCache>
                        <c:ptCount val="1"/>
                        <c:pt idx="0">
                          <c:v>-3.0</c:v>
                        </c:pt>
                      </c15:dlblFieldTableCache>
                    </c15:dlblFTEntry>
                  </c15:dlblFieldTable>
                  <c15:showDataLabelsRange val="0"/>
                </c:ext>
                <c:ext xmlns:c16="http://schemas.microsoft.com/office/drawing/2014/chart" uri="{C3380CC4-5D6E-409C-BE32-E72D297353CC}">
                  <c16:uniqueId val="{00000013-4626-4C1B-82E7-7CC763854B6E}"/>
                </c:ext>
              </c:extLst>
            </c:dLbl>
            <c:dLbl>
              <c:idx val="20"/>
              <c:tx>
                <c:strRef>
                  <c:f>Daten_Diagramme!$E$34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{05504F74-04F4-4AAC-B939-885FDA1FA487}</c15:txfldGUID>
                      <c15:f>Daten_Diagramme!$E$34</c15:f>
                      <c15:dlblFieldTableCache>
                        <c:ptCount val="1"/>
                        <c:pt idx="0">
                          <c:v>0.7</c:v>
                        </c:pt>
                      </c15:dlblFieldTableCache>
                    </c15:dlblFTEntry>
                  </c15:dlblFieldTable>
                  <c15:showDataLabelsRange val="0"/>
                </c:ext>
                <c:ext xmlns:c16="http://schemas.microsoft.com/office/drawing/2014/chart" uri="{C3380CC4-5D6E-409C-BE32-E72D297353CC}">
                  <c16:uniqueId val="{00000014-4626-4C1B-82E7-7CC763854B6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{B51CB9D2-E373-40FE-9021-4C2B646EE9C7}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626-4C1B-82E7-7CC763854B6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{A0C58722-8431-4921-A9D9-5D879A917E46}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626-4C1B-82E7-7CC763854B6E}"/>
                </c:ext>
              </c:extLst>
            </c:dLbl>
            <c:dLbl>
              <c:idx val="23"/>
              <c:tx>
                <c:strRef>
                  <c:f>Daten_Diagramme!$E$37</c:f>
                  <c:strCache>
                    <c:ptCount val="1"/>
                    <c:pt idx="0">
                      <c:v>-24.2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{FF35BC8F-0445-441C-9210-596337756B08}</c15:txfldGUID>
                      <c15:f>Daten_Diagramme!$E$37</c15:f>
                      <c15:dlblFieldTableCache>
                        <c:ptCount val="1"/>
                        <c:pt idx="0">
                          <c:v>-24.2</c:v>
                        </c:pt>
                      </c15:dlblFieldTableCache>
                    </c15:dlblFTEntry>
                  </c15:dlblFieldTable>
                  <c15:showDataLabelsRange val="0"/>
                </c:ext>
                <c:ext xmlns:c16="http://schemas.microsoft.com/office/drawing/2014/chart" uri="{C3380CC4-5D6E-409C-BE32-E72D297353CC}">
                  <c16:uniqueId val="{00000017-4626-4C1B-82E7-7CC763854B6E}"/>
                </c:ext>
              </c:extLst>
            </c:dLbl>
            <c:dLbl>
              <c:idx val="24"/>
              <c:tx>
                <c:strRef>
                  <c:f>Daten_Diagramme!$E$38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{E7FC6C2C-5992-4219-8C42-8B0DD1D492D7}</c15:txfldGUID>
                      <c15:f>Daten_Diagramme!$E$38</c15:f>
                      <c15:dlblFieldTableCache>
                        <c:ptCount val="1"/>
                        <c:pt idx="0">
                          <c:v>0.9</c:v>
                        </c:pt>
                      </c15:dlblFieldTableCache>
                    </c15:dlblFTEntry>
                  </c15:dlblFieldTable>
                  <c15:showDataLabelsRange val="0"/>
                </c:ext>
                <c:ext xmlns:c16="http://schemas.microsoft.com/office/drawing/2014/chart" uri="{C3380CC4-5D6E-409C-BE32-E72D297353CC}">
                  <c16:uniqueId val="{00000018-4626-4C1B-82E7-7CC763854B6E}"/>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{6D18C6EE-64D3-43CA-8527-4A4FA3110B3F}</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4626-4C1B-82E7-7CC763854B6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{AFC68D1B-951B-4CF3-9CD0-19AEB5ACA760}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626-4C1B-82E7-7CC763854B6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{D2F755C0-EDCC-4232-851F-40160226CFD2}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626-4C1B-82E7-7CC763854B6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{F8343B63-5B16-4BC2-B0E7-231F1A05085D}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626-4C1B-82E7-7CC763854B6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{315F5AAB-E89C-41DF-8348-C70A7B1E5626}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626-4C1B-82E7-7CC763854B6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{EB89BCA5-1EBF-4152-8B8B-A223E486038E}</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626-4C1B-82E7-7CC763854B6E}"/>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{252E27C0-EF14-4FB5-AD62-ED329D0C2BF3}</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4626-4C1B-82E7-7CC763854B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-2.8432195184922224</c:v>
                </c:pt>
                <c:pt idx="1">
                  <c:v>-24.242424242424242</c:v>
                </c:pt>
                <c:pt idx="2">
                  <c:v>2.4793388429752068</c:v>
                </c:pt>
                <c:pt idx="3">
                  <c:v>-0.58548009367681497</c:v>
                </c:pt>
                <c:pt idx="4">
                  <c:v>10.149253731343284</c:v>
                </c:pt>
                <c:pt idx="5">
                  <c:v>-7.8299776286353469</c:v>
                </c:pt>
                <c:pt idx="6">
                  <c:v>-5.5555555555555554</c:v>
                </c:pt>
                <c:pt idx="7">
                  <c:v>2.8571428571428572</c:v>
                </c:pt>
                <c:pt idx="8">
                  <c:v>-4.8418756815703379</c:v>
                </c:pt>
                <c:pt idx="9">
                  <c:v>-7.3731011485735456</c:v>
                </c:pt>
                <c:pt idx="10">
                  <c:v>-9.284565916398714</c:v>
                </c:pt>
                <c:pt idx="11">
                  <c:v>8.317929759704251</c:v>
                </c:pt>
                <c:pt idx="12">
                  <c:v>0.5494505494505495</c:v>
                </c:pt>
                <c:pt idx="13">
                  <c:v>6.7230443974630019</c:v>
                </c:pt>
                <c:pt idx="14">
                  <c:v>-1.3458401305057097</c:v>
                </c:pt>
                <c:pt idx="15">
                  <c:v>-5.7692307692307692</c:v>
                </c:pt>
                <c:pt idx="16">
                  <c:v>4.3624161073825505</c:v>
                </c:pt>
                <c:pt idx="17">
                  <c:v>-5.6629834254143647</c:v>
                </c:pt>
                <c:pt idx="18">
                  <c:v>-0.88348978464936501</c:v>
                </c:pt>
                <c:pt idx="19">
                  <c:v>-2.9708853238265003</c:v>
                </c:pt>
                <c:pt idx="20">
                  <c:v>0.7184672698243747</c:v>
                </c:pt>
                <c:pt idx="21">
                  <c:v>0</c:v>
                </c:pt>
                <c:pt idx="23">
                  <c:v>-24.242424242424242</c:v>
                </c:pt>
                <c:pt idx="24">
                  <c:v>0.91205211726384361</c:v>
                </c:pt>
                <c:pt idx="25">
                  <c:v>-2.9913221031138337</c:v>
                </c:pt>
              </c:numCache>
            </c:numRef>
          </c:val>
          <c:extLst>
            <c:ext xmlns:c16="http://schemas.microsoft.com/office/drawing/2014/chart" uri="{C3380CC4-5D6E-409C-BE32-E72D297353CC}">
              <c16:uniqueId val="{00000020-4626-4C1B-82E7-7CC763854B6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{559FC4BC-64C3-458E-94F1-61FAF7DBD95A}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626-4C1B-82E7-7CC763854B6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{262D1907-BE3E-4644-A4D0-325CE7DF8DEC}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626-4C1B-82E7-7CC763854B6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{5A7AF969-0435-449C-ADA2-8DD954A6FBD9}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626-4C1B-82E7-7CC763854B6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{EBAC561C-0910-4B83-9440-F8162327A97A}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626-4C1B-82E7-7CC763854B6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{FB265728-3014-455B-AD96-A96701C764B6}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626-4C1B-82E7-7CC763854B6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{C0724334-9EB7-4734-B81C-EF0ADCBA482B}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626-4C1B-82E7-7CC763854B6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{BE70789A-953B-4069-AA3D-C29C04D53980}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626-4C1B-82E7-7CC763854B6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{A1188213-B077-40D8-90CA-7C2C06A14E8C}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626-4C1B-82E7-7CC763854B6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{B99F6EFA-4A0C-432F-86A3-1BCB378541F9}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626-4C1B-82E7-7CC763854B6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{617B40DC-F2C4-4542-9E31-79A254E2B492}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626-4C1B-82E7-7CC763854B6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{BFF899A1-0859-493B-9F01-D3C296292E1D}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626-4C1B-82E7-7CC763854B6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{9809296A-B09B-4C62-B039-9CC6663C40D3}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626-4C1B-82E7-7CC763854B6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{ADB53154-4FDD-4F33-BA04-5B025D21F875}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626-4C1B-82E7-7CC763854B6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{6282BB6D-4E91-4F33-BD7E-BFFDA8EEAA5D}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626-4C1B-82E7-7CC763854B6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{39D42B7B-6BF1-4397-8E7E-DF2E87456A35}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626-4C1B-82E7-7CC763854B6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{15FC1075-833C-4926-B894-9E91D9F8875B}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626-4C1B-82E7-7CC763854B6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{06CA402F-2759-43BB-8D42-B524ECA53FF1}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626-4C1B-82E7-7CC763854B6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{618E199E-D680-43C9-9A4E-9AC72EF9EF86}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626-4C1B-82E7-7CC763854B6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{483488DC-6FE4-4096-92F5-0A6C13890046}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626-4C1B-82E7-7CC763854B6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{2B6A5879-2ECE-4055-8AD9-17F8B951813B}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626-4C1B-82E7-7CC763854B6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{5EB0D32C-F4C3-46F9-9E7D-CF9FC1E8AE77}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626-4C1B-82E7-7CC763854B6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{A0BFDC75-A8CB-4BC1-850A-BF98220B6416}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626-4C1B-82E7-7CC763854B6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{B10D2787-CCEB-4218-9535-596BE54745F1}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626-4C1B-82E7-7CC763854B6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{63D54916-51FA-4130-B0BA-4777D4ED51F9}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626-4C1B-82E7-7CC763854B6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{47AF8D87-C9BE-48F5-895C-C4B69B0E14AD}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626-4C1B-82E7-7CC763854B6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{4CDC5654-887F-4FF1-9223-97F9355E9E5F}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626-4C1B-82E7-7CC763854B6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{C6211A73-E35B-4E77-9BFC-F85D9F8B774B}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626-4C1B-82E7-7CC763854B6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{8FF969F2-BD3B-436A-A521-D22F9C024123}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626-4C1B-82E7-7CC763854B6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{2E31D7E8-277C-4790-99E7-DC9E88A7F0E0}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626-4C1B-82E7-7CC763854B6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{F8BE65C9-2631-4E18-9640-6F54C8A1DBE6}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626-4C1B-82E7-7CC763854B6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{56F43239-7AA5-4DCF-8DBC-89063108ECF9}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626-4C1B-82E7-7CC763854B6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{7B2F48E5-FFB6-48C2-AD64-35BF34B1DBB6}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626-4C1B-82E7-7CC763854B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626-4C1B-82E7-7CC763854B6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626-4C1B-82E7-7CC763854B6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{62B7C325-3FF9-4C83-8997-12B38CD3AED2}</c15:txfldGUID>
                      <c15:f>Diagramm!$I$46</c15:f>
                      <c15:dlblFieldTableCache>
                        <c:ptCount val="1"/>
                      </c15:dlblFieldTableCache>
                    </c15:dlblFTEntry>
                  </c15:dlblFieldTable>
                  <c15:showDataLabelsRange val="0"/>
                </c:ext>
                <c:ext xmlns:c16="http://schemas.microsoft.com/office/drawing/2014/chart" uri="{C3380CC4-5D6E-409C-BE32-E72D297353CC}">
                  <c16:uniqueId val="{00000000-09FC-4298-AF6C-CA7F2FA9150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{1C818DAC-09E5-45E5-A345-7E5D51062B17}</c15:txfldGUID>
                      <c15:f>Diagramm!$I$47</c15:f>
                      <c15:dlblFieldTableCache>
                        <c:ptCount val="1"/>
                      </c15:dlblFieldTableCache>
                    </c15:dlblFTEntry>
                  </c15:dlblFieldTable>
                  <c15:showDataLabelsRange val="0"/>
                </c:ext>
                <c:ext xmlns:c16="http://schemas.microsoft.com/office/drawing/2014/chart" uri="{C3380CC4-5D6E-409C-BE32-E72D297353CC}">
                  <c16:uniqueId val="{00000001-09FC-4298-AF6C-CA7F2FA9150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{4FA5FF78-928C-4B35-8DD0-DBC4E30B7416}</c15:txfldGUID>
                      <c15:f>Diagramm!$I$48</c15:f>
                      <c15:dlblFieldTableCache>
                        <c:ptCount val="1"/>
                      </c15:dlblFieldTableCache>
                    </c15:dlblFTEntry>
                  </c15:dlblFieldTable>
                  <c15:showDataLabelsRange val="0"/>
                </c:ext>
                <c:ext xmlns:c16="http://schemas.microsoft.com/office/drawing/2014/chart" uri="{C3380CC4-5D6E-409C-BE32-E72D297353CC}">
                  <c16:uniqueId val="{00000002-09FC-4298-AF6C-CA7F2FA9150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{1F2B2C45-4E4A-454E-8CD7-0193EFDAD4CE}</c15:txfldGUID>
                      <c15:f>Diagramm!$I$49</c15:f>
                      <c15:dlblFieldTableCache>
                        <c:ptCount val="1"/>
                      </c15:dlblFieldTableCache>
                    </c15:dlblFTEntry>
                  </c15:dlblFieldTable>
                  <c15:showDataLabelsRange val="0"/>
                </c:ext>
                <c:ext xmlns:c16="http://schemas.microsoft.com/office/drawing/2014/chart" uri="{C3380CC4-5D6E-409C-BE32-E72D297353CC}">
                  <c16:uniqueId val="{00000003-09FC-4298-AF6C-CA7F2FA9150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{3095DEF5-19FB-4075-848B-3F78BCC5117E}</c15:txfldGUID>
                      <c15:f>Diagramm!$I$50</c15:f>
                      <c15:dlblFieldTableCache>
                        <c:ptCount val="1"/>
                      </c15:dlblFieldTableCache>
                    </c15:dlblFTEntry>
                  </c15:dlblFieldTable>
                  <c15:showDataLabelsRange val="0"/>
                </c:ext>
                <c:ext xmlns:c16="http://schemas.microsoft.com/office/drawing/2014/chart" uri="{C3380CC4-5D6E-409C-BE32-E72D297353CC}">
                  <c16:uniqueId val="{00000004-09FC-4298-AF6C-CA7F2FA9150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{9E366315-BA6B-4098-A960-107121E0ADB4}</c15:txfldGUID>
                      <c15:f>Diagramm!$I$51</c15:f>
                      <c15:dlblFieldTableCache>
                        <c:ptCount val="1"/>
                      </c15:dlblFieldTableCache>
                    </c15:dlblFTEntry>
                  </c15:dlblFieldTable>
                  <c15:showDataLabelsRange val="0"/>
                </c:ext>
                <c:ext xmlns:c16="http://schemas.microsoft.com/office/drawing/2014/chart" uri="{C3380CC4-5D6E-409C-BE32-E72D297353CC}">
                  <c16:uniqueId val="{00000005-09FC-4298-AF6C-CA7F2FA9150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{0DDB7E7C-3E83-4ED5-9929-9FBA36F62C38}</c15:txfldGUID>
                      <c15:f>Diagramm!$I$52</c15:f>
                      <c15:dlblFieldTableCache>
                        <c:ptCount val="1"/>
                      </c15:dlblFieldTableCache>
                    </c15:dlblFTEntry>
                  </c15:dlblFieldTable>
                  <c15:showDataLabelsRange val="0"/>
                </c:ext>
                <c:ext xmlns:c16="http://schemas.microsoft.com/office/drawing/2014/chart" uri="{C3380CC4-5D6E-409C-BE32-E72D297353CC}">
                  <c16:uniqueId val="{00000006-09FC-4298-AF6C-CA7F2FA9150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{40EB9E22-BA7E-4C4D-87D5-E26A1F89B5B3}</c15:txfldGUID>
                      <c15:f>Diagramm!$I$53</c15:f>
                      <c15:dlblFieldTableCache>
                        <c:ptCount val="1"/>
                      </c15:dlblFieldTableCache>
                    </c15:dlblFTEntry>
                  </c15:dlblFieldTable>
                  <c15:showDataLabelsRange val="0"/>
                </c:ext>
                <c:ext xmlns:c16="http://schemas.microsoft.com/office/drawing/2014/chart" uri="{C3380CC4-5D6E-409C-BE32-E72D297353CC}">
                  <c16:uniqueId val="{00000007-09FC-4298-AF6C-CA7F2FA9150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{ED16DF49-5E87-4858-AD5C-8E25AC6972AA}</c15:txfldGUID>
                      <c15:f>Diagramm!$I$54</c15:f>
                      <c15:dlblFieldTableCache>
                        <c:ptCount val="1"/>
                      </c15:dlblFieldTableCache>
                    </c15:dlblFTEntry>
                  </c15:dlblFieldTable>
                  <c15:showDataLabelsRange val="0"/>
                </c:ext>
                <c:ext xmlns:c16="http://schemas.microsoft.com/office/drawing/2014/chart" uri="{C3380CC4-5D6E-409C-BE32-E72D297353CC}">
                  <c16:uniqueId val="{00000008-09FC-4298-AF6C-CA7F2FA9150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{67FCD40E-B129-4D14-A259-3056D9F2B819}</c15:txfldGUID>
                      <c15:f>Diagramm!$I$55</c15:f>
                      <c15:dlblFieldTableCache>
                        <c:ptCount val="1"/>
                      </c15:dlblFieldTableCache>
                    </c15:dlblFTEntry>
                  </c15:dlblFieldTable>
                  <c15:showDataLabelsRange val="0"/>
                </c:ext>
                <c:ext xmlns:c16="http://schemas.microsoft.com/office/drawing/2014/chart" uri="{C3380CC4-5D6E-409C-BE32-E72D297353CC}">
                  <c16:uniqueId val="{00000009-09FC-4298-AF6C-CA7F2FA9150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{55F0CE30-3F57-467D-B375-1FFC0C38E239}</c15:txfldGUID>
                      <c15:f>Diagramm!$I$56</c15:f>
                      <c15:dlblFieldTableCache>
                        <c:ptCount val="1"/>
                      </c15:dlblFieldTableCache>
                    </c15:dlblFTEntry>
                  </c15:dlblFieldTable>
                  <c15:showDataLabelsRange val="0"/>
                </c:ext>
                <c:ext xmlns:c16="http://schemas.microsoft.com/office/drawing/2014/chart" uri="{C3380CC4-5D6E-409C-BE32-E72D297353CC}">
                  <c16:uniqueId val="{0000000A-09FC-4298-AF6C-CA7F2FA9150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{2AE55CAA-5319-4CAE-8ED7-D691006AEFDE}</c15:txfldGUID>
                      <c15:f>Diagramm!$I$57</c15:f>
                      <c15:dlblFieldTableCache>
                        <c:ptCount val="1"/>
                      </c15:dlblFieldTableCache>
                    </c15:dlblFTEntry>
                  </c15:dlblFieldTable>
                  <c15:showDataLabelsRange val="0"/>
                </c:ext>
                <c:ext xmlns:c16="http://schemas.microsoft.com/office/drawing/2014/chart" uri="{C3380CC4-5D6E-409C-BE32-E72D297353CC}">
                  <c16:uniqueId val="{0000000B-09FC-4298-AF6C-CA7F2FA9150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{7DCB9A6A-4159-4457-9B42-99EBDAACB600}</c15:txfldGUID>
                      <c15:f>Diagramm!$I$58</c15:f>
                      <c15:dlblFieldTableCache>
                        <c:ptCount val="1"/>
                      </c15:dlblFieldTableCache>
                    </c15:dlblFTEntry>
                  </c15:dlblFieldTable>
                  <c15:showDataLabelsRange val="0"/>
                </c:ext>
                <c:ext xmlns:c16="http://schemas.microsoft.com/office/drawing/2014/chart" uri="{C3380CC4-5D6E-409C-BE32-E72D297353CC}">
                  <c16:uniqueId val="{0000000C-09FC-4298-AF6C-CA7F2FA9150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{F81C3026-10CD-4F6F-81FA-9738DE580A8B}</c15:txfldGUID>
                      <c15:f>Diagramm!$I$59</c15:f>
                      <c15:dlblFieldTableCache>
                        <c:ptCount val="1"/>
                      </c15:dlblFieldTableCache>
                    </c15:dlblFTEntry>
                  </c15:dlblFieldTable>
                  <c15:showDataLabelsRange val="0"/>
                </c:ext>
                <c:ext xmlns:c16="http://schemas.microsoft.com/office/drawing/2014/chart" uri="{C3380CC4-5D6E-409C-BE32-E72D297353CC}">
                  <c16:uniqueId val="{0000000D-09FC-4298-AF6C-CA7F2FA9150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{E95FA50A-949D-4669-92C4-3D95A321A274}</c15:txfldGUID>
                      <c15:f>Diagramm!$I$60</c15:f>
                      <c15:dlblFieldTableCache>
                        <c:ptCount val="1"/>
                      </c15:dlblFieldTableCache>
                    </c15:dlblFTEntry>
                  </c15:dlblFieldTable>
                  <c15:showDataLabelsRange val="0"/>
                </c:ext>
                <c:ext xmlns:c16="http://schemas.microsoft.com/office/drawing/2014/chart" uri="{C3380CC4-5D6E-409C-BE32-E72D297353CC}">
                  <c16:uniqueId val="{0000000E-09FC-4298-AF6C-CA7F2FA9150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{0B6BA17F-93BE-4C8C-9F1C-1271EB32BBA7}</c15:txfldGUID>
                      <c15:f>Diagramm!$I$61</c15:f>
                      <c15:dlblFieldTableCache>
                        <c:ptCount val="1"/>
                      </c15:dlblFieldTableCache>
                    </c15:dlblFTEntry>
                  </c15:dlblFieldTable>
                  <c15:showDataLabelsRange val="0"/>
                </c:ext>
                <c:ext xmlns:c16="http://schemas.microsoft.com/office/drawing/2014/chart" uri="{C3380CC4-5D6E-409C-BE32-E72D297353CC}">
                  <c16:uniqueId val="{0000000F-09FC-4298-AF6C-CA7F2FA9150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{B1FB3194-6250-4851-80F6-20FCFA56781C}</c15:txfldGUID>
                      <c15:f>Diagramm!$I$62</c15:f>
                      <c15:dlblFieldTableCache>
                        <c:ptCount val="1"/>
                      </c15:dlblFieldTableCache>
                    </c15:dlblFTEntry>
                  </c15:dlblFieldTable>
                  <c15:showDataLabelsRange val="0"/>
                </c:ext>
                <c:ext xmlns:c16="http://schemas.microsoft.com/office/drawing/2014/chart" uri="{C3380CC4-5D6E-409C-BE32-E72D297353CC}">
                  <c16:uniqueId val="{00000010-09FC-4298-AF6C-CA7F2FA9150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{ADC49FAE-AA25-404D-9885-DD81BFDDCD61}</c15:txfldGUID>
                      <c15:f>Diagramm!$I$63</c15:f>
                      <c15:dlblFieldTableCache>
                        <c:ptCount val="1"/>
                      </c15:dlblFieldTableCache>
                    </c15:dlblFTEntry>
                  </c15:dlblFieldTable>
                  <c15:showDataLabelsRange val="0"/>
                </c:ext>
                <c:ext xmlns:c16="http://schemas.microsoft.com/office/drawing/2014/chart" uri="{C3380CC4-5D6E-409C-BE32-E72D297353CC}">
                  <c16:uniqueId val="{00000011-09FC-4298-AF6C-CA7F2FA9150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{5D9E6236-7555-4BC2-8C04-92E458C0B32F}</c15:txfldGUID>
                      <c15:f>Diagramm!$I$64</c15:f>
                      <c15:dlblFieldTableCache>
                        <c:ptCount val="1"/>
                      </c15:dlblFieldTableCache>
                    </c15:dlblFTEntry>
                  </c15:dlblFieldTable>
                  <c15:showDataLabelsRange val="0"/>
                </c:ext>
                <c:ext xmlns:c16="http://schemas.microsoft.com/office/drawing/2014/chart" uri="{C3380CC4-5D6E-409C-BE32-E72D297353CC}">
                  <c16:uniqueId val="{00000012-09FC-4298-AF6C-CA7F2FA9150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{6CE0B61F-5DF1-4449-B7B0-29A62D0C5F9A}</c15:txfldGUID>
                      <c15:f>Diagramm!$I$65</c15:f>
                      <c15:dlblFieldTableCache>
                        <c:ptCount val="1"/>
                      </c15:dlblFieldTableCache>
                    </c15:dlblFTEntry>
                  </c15:dlblFieldTable>
                  <c15:showDataLabelsRange val="0"/>
                </c:ext>
                <c:ext xmlns:c16="http://schemas.microsoft.com/office/drawing/2014/chart" uri="{C3380CC4-5D6E-409C-BE32-E72D297353CC}">
                  <c16:uniqueId val="{00000013-09FC-4298-AF6C-CA7F2FA9150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{3DD4F364-E66A-4081-83A6-4DBDF48422F3}</c15:txfldGUID>
                      <c15:f>Diagramm!$I$66</c15:f>
                      <c15:dlblFieldTableCache>
                        <c:ptCount val="1"/>
                      </c15:dlblFieldTableCache>
                    </c15:dlblFTEntry>
                  </c15:dlblFieldTable>
                  <c15:showDataLabelsRange val="0"/>
                </c:ext>
                <c:ext xmlns:c16="http://schemas.microsoft.com/office/drawing/2014/chart" uri="{C3380CC4-5D6E-409C-BE32-E72D297353CC}">
                  <c16:uniqueId val="{00000014-09FC-4298-AF6C-CA7F2FA9150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{B8903EC7-ED93-4BCF-9C79-939E5F890962}</c15:txfldGUID>
                      <c15:f>Diagramm!$I$67</c15:f>
                      <c15:dlblFieldTableCache>
                        <c:ptCount val="1"/>
                      </c15:dlblFieldTableCache>
                    </c15:dlblFTEntry>
                  </c15:dlblFieldTable>
                  <c15:showDataLabelsRange val="0"/>
                </c:ext>
                <c:ext xmlns:c16="http://schemas.microsoft.com/office/drawing/2014/chart" uri="{C3380CC4-5D6E-409C-BE32-E72D297353CC}">
                  <c16:uniqueId val="{00000015-09FC-4298-AF6C-CA7F2FA9150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9FC-4298-AF6C-CA7F2FA9150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{AAFD0218-B7CF-42C4-B5B5-C90B46A56D95}</c15:txfldGUID>
                      <c15:f>Diagramm!$K$46</c15:f>
                      <c15:dlblFieldTableCache>
                        <c:ptCount val="1"/>
                      </c15:dlblFieldTableCache>
                    </c15:dlblFTEntry>
                  </c15:dlblFieldTable>
                  <c15:showDataLabelsRange val="0"/>
                </c:ext>
                <c:ext xmlns:c16="http://schemas.microsoft.com/office/drawing/2014/chart" uri="{C3380CC4-5D6E-409C-BE32-E72D297353CC}">
                  <c16:uniqueId val="{00000017-09FC-4298-AF6C-CA7F2FA9150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{EF73984C-A869-45DB-BACB-67A40D5729F8}</c15:txfldGUID>
                      <c15:f>Diagramm!$K$47</c15:f>
                      <c15:dlblFieldTableCache>
                        <c:ptCount val="1"/>
                      </c15:dlblFieldTableCache>
                    </c15:dlblFTEntry>
                  </c15:dlblFieldTable>
                  <c15:showDataLabelsRange val="0"/>
                </c:ext>
                <c:ext xmlns:c16="http://schemas.microsoft.com/office/drawing/2014/chart" uri="{C3380CC4-5D6E-409C-BE32-E72D297353CC}">
                  <c16:uniqueId val="{00000018-09FC-4298-AF6C-CA7F2FA9150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{8FB91215-DD44-4ED7-8BC0-92AA8B24CEEB}</c15:txfldGUID>
                      <c15:f>Diagramm!$K$48</c15:f>
                      <c15:dlblFieldTableCache>
                        <c:ptCount val="1"/>
                      </c15:dlblFieldTableCache>
                    </c15:dlblFTEntry>
                  </c15:dlblFieldTable>
                  <c15:showDataLabelsRange val="0"/>
                </c:ext>
                <c:ext xmlns:c16="http://schemas.microsoft.com/office/drawing/2014/chart" uri="{C3380CC4-5D6E-409C-BE32-E72D297353CC}">
                  <c16:uniqueId val="{00000019-09FC-4298-AF6C-CA7F2FA9150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{43B0E1FE-920E-4242-A13F-6061CF3435EF}</c15:txfldGUID>
                      <c15:f>Diagramm!$K$49</c15:f>
                      <c15:dlblFieldTableCache>
                        <c:ptCount val="1"/>
                      </c15:dlblFieldTableCache>
                    </c15:dlblFTEntry>
                  </c15:dlblFieldTable>
                  <c15:showDataLabelsRange val="0"/>
                </c:ext>
                <c:ext xmlns:c16="http://schemas.microsoft.com/office/drawing/2014/chart" uri="{C3380CC4-5D6E-409C-BE32-E72D297353CC}">
                  <c16:uniqueId val="{0000001A-09FC-4298-AF6C-CA7F2FA9150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{2741D8F4-6C2B-40A3-BC7A-3654109D7B9F}</c15:txfldGUID>
                      <c15:f>Diagramm!$K$50</c15:f>
                      <c15:dlblFieldTableCache>
                        <c:ptCount val="1"/>
                      </c15:dlblFieldTableCache>
                    </c15:dlblFTEntry>
                  </c15:dlblFieldTable>
                  <c15:showDataLabelsRange val="0"/>
                </c:ext>
                <c:ext xmlns:c16="http://schemas.microsoft.com/office/drawing/2014/chart" uri="{C3380CC4-5D6E-409C-BE32-E72D297353CC}">
                  <c16:uniqueId val="{0000001B-09FC-4298-AF6C-CA7F2FA9150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{F588F2BC-2F6E-4B87-A509-68931F7A4BDC}</c15:txfldGUID>
                      <c15:f>Diagramm!$K$51</c15:f>
                      <c15:dlblFieldTableCache>
                        <c:ptCount val="1"/>
                      </c15:dlblFieldTableCache>
                    </c15:dlblFTEntry>
                  </c15:dlblFieldTable>
                  <c15:showDataLabelsRange val="0"/>
                </c:ext>
                <c:ext xmlns:c16="http://schemas.microsoft.com/office/drawing/2014/chart" uri="{C3380CC4-5D6E-409C-BE32-E72D297353CC}">
                  <c16:uniqueId val="{0000001C-09FC-4298-AF6C-CA7F2FA9150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{BF3421F0-5CEA-4F70-A97B-E69204CD00E3}</c15:txfldGUID>
                      <c15:f>Diagramm!$K$52</c15:f>
                      <c15:dlblFieldTableCache>
                        <c:ptCount val="1"/>
                      </c15:dlblFieldTableCache>
                    </c15:dlblFTEntry>
                  </c15:dlblFieldTable>
                  <c15:showDataLabelsRange val="0"/>
                </c:ext>
                <c:ext xmlns:c16="http://schemas.microsoft.com/office/drawing/2014/chart" uri="{C3380CC4-5D6E-409C-BE32-E72D297353CC}">
                  <c16:uniqueId val="{0000001D-09FC-4298-AF6C-CA7F2FA9150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{A37E0D9C-7273-43B2-88B4-D8FFD293C778}</c15:txfldGUID>
                      <c15:f>Diagramm!$K$53</c15:f>
                      <c15:dlblFieldTableCache>
                        <c:ptCount val="1"/>
                      </c15:dlblFieldTableCache>
                    </c15:dlblFTEntry>
                  </c15:dlblFieldTable>
                  <c15:showDataLabelsRange val="0"/>
                </c:ext>
                <c:ext xmlns:c16="http://schemas.microsoft.com/office/drawing/2014/chart" uri="{C3380CC4-5D6E-409C-BE32-E72D297353CC}">
                  <c16:uniqueId val="{0000001E-09FC-4298-AF6C-CA7F2FA9150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{6AB4903F-F968-4094-8AF9-454041804226}</c15:txfldGUID>
                      <c15:f>Diagramm!$K$54</c15:f>
                      <c15:dlblFieldTableCache>
                        <c:ptCount val="1"/>
                      </c15:dlblFieldTableCache>
                    </c15:dlblFTEntry>
                  </c15:dlblFieldTable>
                  <c15:showDataLabelsRange val="0"/>
                </c:ext>
                <c:ext xmlns:c16="http://schemas.microsoft.com/office/drawing/2014/chart" uri="{C3380CC4-5D6E-409C-BE32-E72D297353CC}">
                  <c16:uniqueId val="{0000001F-09FC-4298-AF6C-CA7F2FA9150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{5767386F-A9BF-44AA-829C-8F532DB686FE}</c15:txfldGUID>
                      <c15:f>Diagramm!$K$55</c15:f>
                      <c15:dlblFieldTableCache>
                        <c:ptCount val="1"/>
                      </c15:dlblFieldTableCache>
                    </c15:dlblFTEntry>
                  </c15:dlblFieldTable>
                  <c15:showDataLabelsRange val="0"/>
                </c:ext>
                <c:ext xmlns:c16="http://schemas.microsoft.com/office/drawing/2014/chart" uri="{C3380CC4-5D6E-409C-BE32-E72D297353CC}">
                  <c16:uniqueId val="{00000020-09FC-4298-AF6C-CA7F2FA9150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{7638BB77-96FD-4714-993D-F62184037136}</c15:txfldGUID>
                      <c15:f>Diagramm!$K$56</c15:f>
                      <c15:dlblFieldTableCache>
                        <c:ptCount val="1"/>
                      </c15:dlblFieldTableCache>
                    </c15:dlblFTEntry>
                  </c15:dlblFieldTable>
                  <c15:showDataLabelsRange val="0"/>
                </c:ext>
                <c:ext xmlns:c16="http://schemas.microsoft.com/office/drawing/2014/chart" uri="{C3380CC4-5D6E-409C-BE32-E72D297353CC}">
                  <c16:uniqueId val="{00000021-09FC-4298-AF6C-CA7F2FA9150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{AAA28FA5-C2E4-4F03-BC9B-25BC8FBB2C20}</c15:txfldGUID>
                      <c15:f>Diagramm!$K$57</c15:f>
                      <c15:dlblFieldTableCache>
                        <c:ptCount val="1"/>
                      </c15:dlblFieldTableCache>
                    </c15:dlblFTEntry>
                  </c15:dlblFieldTable>
                  <c15:showDataLabelsRange val="0"/>
                </c:ext>
                <c:ext xmlns:c16="http://schemas.microsoft.com/office/drawing/2014/chart" uri="{C3380CC4-5D6E-409C-BE32-E72D297353CC}">
                  <c16:uniqueId val="{00000022-09FC-4298-AF6C-CA7F2FA9150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{EDC64A92-D407-4258-93B2-5506EB6AA467}</c15:txfldGUID>
                      <c15:f>Diagramm!$K$58</c15:f>
                      <c15:dlblFieldTableCache>
                        <c:ptCount val="1"/>
                      </c15:dlblFieldTableCache>
                    </c15:dlblFTEntry>
                  </c15:dlblFieldTable>
                  <c15:showDataLabelsRange val="0"/>
                </c:ext>
                <c:ext xmlns:c16="http://schemas.microsoft.com/office/drawing/2014/chart" uri="{C3380CC4-5D6E-409C-BE32-E72D297353CC}">
                  <c16:uniqueId val="{00000023-09FC-4298-AF6C-CA7F2FA9150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{E2E9DD4E-8A62-4A6B-8A84-8B3282634CAF}</c15:txfldGUID>
                      <c15:f>Diagramm!$K$59</c15:f>
                      <c15:dlblFieldTableCache>
                        <c:ptCount val="1"/>
                      </c15:dlblFieldTableCache>
                    </c15:dlblFTEntry>
                  </c15:dlblFieldTable>
                  <c15:showDataLabelsRange val="0"/>
                </c:ext>
                <c:ext xmlns:c16="http://schemas.microsoft.com/office/drawing/2014/chart" uri="{C3380CC4-5D6E-409C-BE32-E72D297353CC}">
                  <c16:uniqueId val="{00000024-09FC-4298-AF6C-CA7F2FA9150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{607CF9FF-54AE-4E79-9204-265E3FEEE2C1}</c15:txfldGUID>
                      <c15:f>Diagramm!$K$60</c15:f>
                      <c15:dlblFieldTableCache>
                        <c:ptCount val="1"/>
                      </c15:dlblFieldTableCache>
                    </c15:dlblFTEntry>
                  </c15:dlblFieldTable>
                  <c15:showDataLabelsRange val="0"/>
                </c:ext>
                <c:ext xmlns:c16="http://schemas.microsoft.com/office/drawing/2014/chart" uri="{C3380CC4-5D6E-409C-BE32-E72D297353CC}">
                  <c16:uniqueId val="{00000025-09FC-4298-AF6C-CA7F2FA9150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{2ED36F84-5C02-4C04-B60F-6A6B4D003F15}</c15:txfldGUID>
                      <c15:f>Diagramm!$K$61</c15:f>
                      <c15:dlblFieldTableCache>
                        <c:ptCount val="1"/>
                      </c15:dlblFieldTableCache>
                    </c15:dlblFTEntry>
                  </c15:dlblFieldTable>
                  <c15:showDataLabelsRange val="0"/>
                </c:ext>
                <c:ext xmlns:c16="http://schemas.microsoft.com/office/drawing/2014/chart" uri="{C3380CC4-5D6E-409C-BE32-E72D297353CC}">
                  <c16:uniqueId val="{00000026-09FC-4298-AF6C-CA7F2FA9150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{DA4BA900-A30D-4DD1-88D6-B32266C61D2D}</c15:txfldGUID>
                      <c15:f>Diagramm!$K$62</c15:f>
                      <c15:dlblFieldTableCache>
                        <c:ptCount val="1"/>
                      </c15:dlblFieldTableCache>
                    </c15:dlblFTEntry>
                  </c15:dlblFieldTable>
                  <c15:showDataLabelsRange val="0"/>
                </c:ext>
                <c:ext xmlns:c16="http://schemas.microsoft.com/office/drawing/2014/chart" uri="{C3380CC4-5D6E-409C-BE32-E72D297353CC}">
                  <c16:uniqueId val="{00000027-09FC-4298-AF6C-CA7F2FA9150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{2574F21B-97C3-47A3-81D1-DB6CC26A98C3}</c15:txfldGUID>
                      <c15:f>Diagramm!$K$63</c15:f>
                      <c15:dlblFieldTableCache>
                        <c:ptCount val="1"/>
                      </c15:dlblFieldTableCache>
                    </c15:dlblFTEntry>
                  </c15:dlblFieldTable>
                  <c15:showDataLabelsRange val="0"/>
                </c:ext>
                <c:ext xmlns:c16="http://schemas.microsoft.com/office/drawing/2014/chart" uri="{C3380CC4-5D6E-409C-BE32-E72D297353CC}">
                  <c16:uniqueId val="{00000028-09FC-4298-AF6C-CA7F2FA9150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{F7EE2586-CFB9-4243-8705-2ACB963F670E}</c15:txfldGUID>
                      <c15:f>Diagramm!$K$64</c15:f>
                      <c15:dlblFieldTableCache>
                        <c:ptCount val="1"/>
                      </c15:dlblFieldTableCache>
                    </c15:dlblFTEntry>
                  </c15:dlblFieldTable>
                  <c15:showDataLabelsRange val="0"/>
                </c:ext>
                <c:ext xmlns:c16="http://schemas.microsoft.com/office/drawing/2014/chart" uri="{C3380CC4-5D6E-409C-BE32-E72D297353CC}">
                  <c16:uniqueId val="{00000029-09FC-4298-AF6C-CA7F2FA9150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{BFD32F41-9556-4303-8F35-627B090E5B6D}</c15:txfldGUID>
                      <c15:f>Diagramm!$K$65</c15:f>
                      <c15:dlblFieldTableCache>
                        <c:ptCount val="1"/>
                      </c15:dlblFieldTableCache>
                    </c15:dlblFTEntry>
                  </c15:dlblFieldTable>
                  <c15:showDataLabelsRange val="0"/>
                </c:ext>
                <c:ext xmlns:c16="http://schemas.microsoft.com/office/drawing/2014/chart" uri="{C3380CC4-5D6E-409C-BE32-E72D297353CC}">
                  <c16:uniqueId val="{0000002A-09FC-4298-AF6C-CA7F2FA9150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{5DD4B404-8D76-4A2B-B847-7E35FA668B09}</c15:txfldGUID>
                      <c15:f>Diagramm!$K$66</c15:f>
                      <c15:dlblFieldTableCache>
                        <c:ptCount val="1"/>
                      </c15:dlblFieldTableCache>
                    </c15:dlblFTEntry>
                  </c15:dlblFieldTable>
                  <c15:showDataLabelsRange val="0"/>
                </c:ext>
                <c:ext xmlns:c16="http://schemas.microsoft.com/office/drawing/2014/chart" uri="{C3380CC4-5D6E-409C-BE32-E72D297353CC}">
                  <c16:uniqueId val="{0000002B-09FC-4298-AF6C-CA7F2FA9150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{773CF038-02EA-4C80-8357-0894498AC418}</c15:txfldGUID>
                      <c15:f>Diagramm!$K$67</c15:f>
                      <c15:dlblFieldTableCache>
                        <c:ptCount val="1"/>
                      </c15:dlblFieldTableCache>
                    </c15:dlblFTEntry>
                  </c15:dlblFieldTable>
                  <c15:showDataLabelsRange val="0"/>
                </c:ext>
                <c:ext xmlns:c16="http://schemas.microsoft.com/office/drawing/2014/chart" uri="{C3380CC4-5D6E-409C-BE32-E72D297353CC}">
                  <c16:uniqueId val="{0000002C-09FC-4298-AF6C-CA7F2FA9150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9FC-4298-AF6C-CA7F2FA9150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{BD1E21EB-EEC6-43D4-AD0E-0CF8D3C4063D}</c15:txfldGUID>
                      <c15:f>Diagramm!$J$46</c15:f>
                      <c15:dlblFieldTableCache>
                        <c:ptCount val="1"/>
                      </c15:dlblFieldTableCache>
                    </c15:dlblFTEntry>
                  </c15:dlblFieldTable>
                  <c15:showDataLabelsRange val="0"/>
                </c:ext>
                <c:ext xmlns:c16="http://schemas.microsoft.com/office/drawing/2014/chart" uri="{C3380CC4-5D6E-409C-BE32-E72D297353CC}">
                  <c16:uniqueId val="{0000002E-09FC-4298-AF6C-CA7F2FA9150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{C048EEBC-5A09-4ECE-A3FA-D0D462CF2FBE}</c15:txfldGUID>
                      <c15:f>Diagramm!$J$47</c15:f>
                      <c15:dlblFieldTableCache>
                        <c:ptCount val="1"/>
                      </c15:dlblFieldTableCache>
                    </c15:dlblFTEntry>
                  </c15:dlblFieldTable>
                  <c15:showDataLabelsRange val="0"/>
                </c:ext>
                <c:ext xmlns:c16="http://schemas.microsoft.com/office/drawing/2014/chart" uri="{C3380CC4-5D6E-409C-BE32-E72D297353CC}">
                  <c16:uniqueId val="{0000002F-09FC-4298-AF6C-CA7F2FA9150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{5E3F4638-8A42-4ACF-83E9-B2F18E7BBD9A}</c15:txfldGUID>
                      <c15:f>Diagramm!$J$48</c15:f>
                      <c15:dlblFieldTableCache>
                        <c:ptCount val="1"/>
                      </c15:dlblFieldTableCache>
                    </c15:dlblFTEntry>
                  </c15:dlblFieldTable>
                  <c15:showDataLabelsRange val="0"/>
                </c:ext>
                <c:ext xmlns:c16="http://schemas.microsoft.com/office/drawing/2014/chart" uri="{C3380CC4-5D6E-409C-BE32-E72D297353CC}">
                  <c16:uniqueId val="{00000030-09FC-4298-AF6C-CA7F2FA9150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{E7861F1A-F5F5-4C78-9942-82FBB75C68A5}</c15:txfldGUID>
                      <c15:f>Diagramm!$J$49</c15:f>
                      <c15:dlblFieldTableCache>
                        <c:ptCount val="1"/>
                      </c15:dlblFieldTableCache>
                    </c15:dlblFTEntry>
                  </c15:dlblFieldTable>
                  <c15:showDataLabelsRange val="0"/>
                </c:ext>
                <c:ext xmlns:c16="http://schemas.microsoft.com/office/drawing/2014/chart" uri="{C3380CC4-5D6E-409C-BE32-E72D297353CC}">
                  <c16:uniqueId val="{00000031-09FC-4298-AF6C-CA7F2FA9150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{EC0110E4-4BF5-43A3-8911-7EF4D2DB5FC5}</c15:txfldGUID>
                      <c15:f>Diagramm!$J$50</c15:f>
                      <c15:dlblFieldTableCache>
                        <c:ptCount val="1"/>
                      </c15:dlblFieldTableCache>
                    </c15:dlblFTEntry>
                  </c15:dlblFieldTable>
                  <c15:showDataLabelsRange val="0"/>
                </c:ext>
                <c:ext xmlns:c16="http://schemas.microsoft.com/office/drawing/2014/chart" uri="{C3380CC4-5D6E-409C-BE32-E72D297353CC}">
                  <c16:uniqueId val="{00000032-09FC-4298-AF6C-CA7F2FA9150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{BC6669E2-AFE9-4944-A758-FED7377714B8}</c15:txfldGUID>
                      <c15:f>Diagramm!$J$51</c15:f>
                      <c15:dlblFieldTableCache>
                        <c:ptCount val="1"/>
                      </c15:dlblFieldTableCache>
                    </c15:dlblFTEntry>
                  </c15:dlblFieldTable>
                  <c15:showDataLabelsRange val="0"/>
                </c:ext>
                <c:ext xmlns:c16="http://schemas.microsoft.com/office/drawing/2014/chart" uri="{C3380CC4-5D6E-409C-BE32-E72D297353CC}">
                  <c16:uniqueId val="{00000033-09FC-4298-AF6C-CA7F2FA9150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{D5E9030C-4DF0-4918-87BB-875954BFF2B6}</c15:txfldGUID>
                      <c15:f>Diagramm!$J$52</c15:f>
                      <c15:dlblFieldTableCache>
                        <c:ptCount val="1"/>
                      </c15:dlblFieldTableCache>
                    </c15:dlblFTEntry>
                  </c15:dlblFieldTable>
                  <c15:showDataLabelsRange val="0"/>
                </c:ext>
                <c:ext xmlns:c16="http://schemas.microsoft.com/office/drawing/2014/chart" uri="{C3380CC4-5D6E-409C-BE32-E72D297353CC}">
                  <c16:uniqueId val="{00000034-09FC-4298-AF6C-CA7F2FA9150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{C6840C69-3C33-4D62-9081-EE40C1B22C83}</c15:txfldGUID>
                      <c15:f>Diagramm!$J$53</c15:f>
                      <c15:dlblFieldTableCache>
                        <c:ptCount val="1"/>
                      </c15:dlblFieldTableCache>
                    </c15:dlblFTEntry>
                  </c15:dlblFieldTable>
                  <c15:showDataLabelsRange val="0"/>
                </c:ext>
                <c:ext xmlns:c16="http://schemas.microsoft.com/office/drawing/2014/chart" uri="{C3380CC4-5D6E-409C-BE32-E72D297353CC}">
                  <c16:uniqueId val="{00000035-09FC-4298-AF6C-CA7F2FA9150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{0FF1F5CE-29C1-4A0F-8BF4-2837498122E5}</c15:txfldGUID>
                      <c15:f>Diagramm!$J$54</c15:f>
                      <c15:dlblFieldTableCache>
                        <c:ptCount val="1"/>
                      </c15:dlblFieldTableCache>
                    </c15:dlblFTEntry>
                  </c15:dlblFieldTable>
                  <c15:showDataLabelsRange val="0"/>
                </c:ext>
                <c:ext xmlns:c16="http://schemas.microsoft.com/office/drawing/2014/chart" uri="{C3380CC4-5D6E-409C-BE32-E72D297353CC}">
                  <c16:uniqueId val="{00000036-09FC-4298-AF6C-CA7F2FA9150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{8472BFDF-9B00-4DC5-92B7-D839C7BAEA8C}</c15:txfldGUID>
                      <c15:f>Diagramm!$J$55</c15:f>
                      <c15:dlblFieldTableCache>
                        <c:ptCount val="1"/>
                      </c15:dlblFieldTableCache>
                    </c15:dlblFTEntry>
                  </c15:dlblFieldTable>
                  <c15:showDataLabelsRange val="0"/>
                </c:ext>
                <c:ext xmlns:c16="http://schemas.microsoft.com/office/drawing/2014/chart" uri="{C3380CC4-5D6E-409C-BE32-E72D297353CC}">
                  <c16:uniqueId val="{00000037-09FC-4298-AF6C-CA7F2FA9150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{137322D1-81E9-4EF6-9BB6-963E9321F133}</c15:txfldGUID>
                      <c15:f>Diagramm!$J$56</c15:f>
                      <c15:dlblFieldTableCache>
                        <c:ptCount val="1"/>
                      </c15:dlblFieldTableCache>
                    </c15:dlblFTEntry>
                  </c15:dlblFieldTable>
                  <c15:showDataLabelsRange val="0"/>
                </c:ext>
                <c:ext xmlns:c16="http://schemas.microsoft.com/office/drawing/2014/chart" uri="{C3380CC4-5D6E-409C-BE32-E72D297353CC}">
                  <c16:uniqueId val="{00000038-09FC-4298-AF6C-CA7F2FA9150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{6AA7D721-048E-428B-895F-FAF783AF41F1}</c15:txfldGUID>
                      <c15:f>Diagramm!$J$57</c15:f>
                      <c15:dlblFieldTableCache>
                        <c:ptCount val="1"/>
                      </c15:dlblFieldTableCache>
                    </c15:dlblFTEntry>
                  </c15:dlblFieldTable>
                  <c15:showDataLabelsRange val="0"/>
                </c:ext>
                <c:ext xmlns:c16="http://schemas.microsoft.com/office/drawing/2014/chart" uri="{C3380CC4-5D6E-409C-BE32-E72D297353CC}">
                  <c16:uniqueId val="{00000039-09FC-4298-AF6C-CA7F2FA9150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{C2135FCA-B58A-4380-9834-DC9EA2A46CAB}</c15:txfldGUID>
                      <c15:f>Diagramm!$J$58</c15:f>
                      <c15:dlblFieldTableCache>
                        <c:ptCount val="1"/>
                      </c15:dlblFieldTableCache>
                    </c15:dlblFTEntry>
                  </c15:dlblFieldTable>
                  <c15:showDataLabelsRange val="0"/>
                </c:ext>
                <c:ext xmlns:c16="http://schemas.microsoft.com/office/drawing/2014/chart" uri="{C3380CC4-5D6E-409C-BE32-E72D297353CC}">
                  <c16:uniqueId val="{0000003A-09FC-4298-AF6C-CA7F2FA9150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{53C6FBC9-A83E-4121-8FA7-EEEC0135FB7E}</c15:txfldGUID>
                      <c15:f>Diagramm!$J$59</c15:f>
                      <c15:dlblFieldTableCache>
                        <c:ptCount val="1"/>
                      </c15:dlblFieldTableCache>
                    </c15:dlblFTEntry>
                  </c15:dlblFieldTable>
                  <c15:showDataLabelsRange val="0"/>
                </c:ext>
                <c:ext xmlns:c16="http://schemas.microsoft.com/office/drawing/2014/chart" uri="{C3380CC4-5D6E-409C-BE32-E72D297353CC}">
                  <c16:uniqueId val="{0000003B-09FC-4298-AF6C-CA7F2FA9150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{A012C019-7F78-4E0E-AB41-B122295E8FBA}</c15:txfldGUID>
                      <c15:f>Diagramm!$J$60</c15:f>
                      <c15:dlblFieldTableCache>
                        <c:ptCount val="1"/>
                      </c15:dlblFieldTableCache>
                    </c15:dlblFTEntry>
                  </c15:dlblFieldTable>
                  <c15:showDataLabelsRange val="0"/>
                </c:ext>
                <c:ext xmlns:c16="http://schemas.microsoft.com/office/drawing/2014/chart" uri="{C3380CC4-5D6E-409C-BE32-E72D297353CC}">
                  <c16:uniqueId val="{0000003C-09FC-4298-AF6C-CA7F2FA9150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{9E8CBCBE-7B42-456A-84CB-11A1AC29B086}</c15:txfldGUID>
                      <c15:f>Diagramm!$J$61</c15:f>
                      <c15:dlblFieldTableCache>
                        <c:ptCount val="1"/>
                      </c15:dlblFieldTableCache>
                    </c15:dlblFTEntry>
                  </c15:dlblFieldTable>
                  <c15:showDataLabelsRange val="0"/>
                </c:ext>
                <c:ext xmlns:c16="http://schemas.microsoft.com/office/drawing/2014/chart" uri="{C3380CC4-5D6E-409C-BE32-E72D297353CC}">
                  <c16:uniqueId val="{0000003D-09FC-4298-AF6C-CA7F2FA9150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{097E8F0C-4F69-4321-BB13-97B4337E7393}</c15:txfldGUID>
                      <c15:f>Diagramm!$J$62</c15:f>
                      <c15:dlblFieldTableCache>
                        <c:ptCount val="1"/>
                      </c15:dlblFieldTableCache>
                    </c15:dlblFTEntry>
                  </c15:dlblFieldTable>
                  <c15:showDataLabelsRange val="0"/>
                </c:ext>
                <c:ext xmlns:c16="http://schemas.microsoft.com/office/drawing/2014/chart" uri="{C3380CC4-5D6E-409C-BE32-E72D297353CC}">
                  <c16:uniqueId val="{0000003E-09FC-4298-AF6C-CA7F2FA9150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{DBA50489-3803-4FBB-BE9D-AFDC51BCAD19}</c15:txfldGUID>
                      <c15:f>Diagramm!$J$63</c15:f>
                      <c15:dlblFieldTableCache>
                        <c:ptCount val="1"/>
                      </c15:dlblFieldTableCache>
                    </c15:dlblFTEntry>
                  </c15:dlblFieldTable>
                  <c15:showDataLabelsRange val="0"/>
                </c:ext>
                <c:ext xmlns:c16="http://schemas.microsoft.com/office/drawing/2014/chart" uri="{C3380CC4-5D6E-409C-BE32-E72D297353CC}">
                  <c16:uniqueId val="{0000003F-09FC-4298-AF6C-CA7F2FA9150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{460A518F-0B17-40BD-AAF7-BE2B36984539}</c15:txfldGUID>
                      <c15:f>Diagramm!$J$64</c15:f>
                      <c15:dlblFieldTableCache>
                        <c:ptCount val="1"/>
                      </c15:dlblFieldTableCache>
                    </c15:dlblFTEntry>
                  </c15:dlblFieldTable>
                  <c15:showDataLabelsRange val="0"/>
                </c:ext>
                <c:ext xmlns:c16="http://schemas.microsoft.com/office/drawing/2014/chart" uri="{C3380CC4-5D6E-409C-BE32-E72D297353CC}">
                  <c16:uniqueId val="{00000040-09FC-4298-AF6C-CA7F2FA9150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{00A9EC2C-6D98-4CD6-A7A5-F0745CA11988}</c15:txfldGUID>
                      <c15:f>Diagramm!$J$65</c15:f>
                      <c15:dlblFieldTableCache>
                        <c:ptCount val="1"/>
                      </c15:dlblFieldTableCache>
                    </c15:dlblFTEntry>
                  </c15:dlblFieldTable>
                  <c15:showDataLabelsRange val="0"/>
                </c:ext>
                <c:ext xmlns:c16="http://schemas.microsoft.com/office/drawing/2014/chart" uri="{C3380CC4-5D6E-409C-BE32-E72D297353CC}">
                  <c16:uniqueId val="{00000041-09FC-4298-AF6C-CA7F2FA9150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{6016BF7E-290B-4750-8BD7-D546020BBAC1}</c15:txfldGUID>
                      <c15:f>Diagramm!$J$66</c15:f>
                      <c15:dlblFieldTableCache>
                        <c:ptCount val="1"/>
                      </c15:dlblFieldTableCache>
                    </c15:dlblFTEntry>
                  </c15:dlblFieldTable>
                  <c15:showDataLabelsRange val="0"/>
                </c:ext>
                <c:ext xmlns:c16="http://schemas.microsoft.com/office/drawing/2014/chart" uri="{C3380CC4-5D6E-409C-BE32-E72D297353CC}">
                  <c16:uniqueId val="{00000042-09FC-4298-AF6C-CA7F2FA9150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{1843B386-8740-4068-8D87-126B9EB9D6EF}</c15:txfldGUID>
                      <c15:f>Diagramm!$J$67</c15:f>
                      <c15:dlblFieldTableCache>
                        <c:ptCount val="1"/>
                      </c15:dlblFieldTableCache>
                    </c15:dlblFTEntry>
                  </c15:dlblFieldTable>
                  <c15:showDataLabelsRange val="0"/>
                </c:ext>
                <c:ext xmlns:c16="http://schemas.microsoft.com/office/drawing/2014/chart" uri="{C3380CC4-5D6E-409C-BE32-E72D297353CC}">
                  <c16:uniqueId val="{00000043-09FC-4298-AF6C-CA7F2FA9150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9FC-4298-AF6C-CA7F2FA9150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87-4F0A-BBA2-8F5BE07996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87-4F0A-BBA2-8F5BE07996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87-4F0A-BBA2-8F5BE07996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87-4F0A-BBA2-8F5BE07996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87-4F0A-BBA2-8F5BE07996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87-4F0A-BBA2-8F5BE07996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F87-4F0A-BBA2-8F5BE07996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F87-4F0A-BBA2-8F5BE07996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F87-4F0A-BBA2-8F5BE07996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F87-4F0A-BBA2-8F5BE07996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F87-4F0A-BBA2-8F5BE07996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F87-4F0A-BBA2-8F5BE07996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F87-4F0A-BBA2-8F5BE07996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F87-4F0A-BBA2-8F5BE07996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F87-4F0A-BBA2-8F5BE07996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F87-4F0A-BBA2-8F5BE07996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F87-4F0A-BBA2-8F5BE07996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F87-4F0A-BBA2-8F5BE07996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F87-4F0A-BBA2-8F5BE07996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F87-4F0A-BBA2-8F5BE07996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F87-4F0A-BBA2-8F5BE07996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F87-4F0A-BBA2-8F5BE07996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F87-4F0A-BBA2-8F5BE079967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F87-4F0A-BBA2-8F5BE07996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F87-4F0A-BBA2-8F5BE07996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F87-4F0A-BBA2-8F5BE07996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F87-4F0A-BBA2-8F5BE07996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F87-4F0A-BBA2-8F5BE07996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F87-4F0A-BBA2-8F5BE07996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F87-4F0A-BBA2-8F5BE07996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F87-4F0A-BBA2-8F5BE07996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F87-4F0A-BBA2-8F5BE07996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F87-4F0A-BBA2-8F5BE07996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F87-4F0A-BBA2-8F5BE07996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F87-4F0A-BBA2-8F5BE07996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F87-4F0A-BBA2-8F5BE07996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F87-4F0A-BBA2-8F5BE07996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F87-4F0A-BBA2-8F5BE07996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F87-4F0A-BBA2-8F5BE07996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F87-4F0A-BBA2-8F5BE07996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F87-4F0A-BBA2-8F5BE07996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F87-4F0A-BBA2-8F5BE07996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F87-4F0A-BBA2-8F5BE07996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F87-4F0A-BBA2-8F5BE07996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F87-4F0A-BBA2-8F5BE079967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F87-4F0A-BBA2-8F5BE079967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F87-4F0A-BBA2-8F5BE079967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F87-4F0A-BBA2-8F5BE079967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F87-4F0A-BBA2-8F5BE079967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F87-4F0A-BBA2-8F5BE079967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F87-4F0A-BBA2-8F5BE079967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F87-4F0A-BBA2-8F5BE079967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F87-4F0A-BBA2-8F5BE079967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F87-4F0A-BBA2-8F5BE079967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F87-4F0A-BBA2-8F5BE079967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F87-4F0A-BBA2-8F5BE079967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F87-4F0A-BBA2-8F5BE079967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F87-4F0A-BBA2-8F5BE079967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F87-4F0A-BBA2-8F5BE079967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F87-4F0A-BBA2-8F5BE079967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F87-4F0A-BBA2-8F5BE079967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F87-4F0A-BBA2-8F5BE079967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F87-4F0A-BBA2-8F5BE079967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F87-4F0A-BBA2-8F5BE079967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F87-4F0A-BBA2-8F5BE079967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F87-4F0A-BBA2-8F5BE079967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F87-4F0A-BBA2-8F5BE079967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F87-4F0A-BBA2-8F5BE079967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F87-4F0A-BBA2-8F5BE079967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100.56143798303405</c:v>
                </c:pt>
                <c:pt idx="2">
                  <c:v>101.70361337976894</c:v>
                </c:pt>
                <c:pt idx="3">
                  <c:v>101.82379619801216</c:v>
                </c:pt>
                <c:pt idx="4">
                  <c:v>102.38260244050072</c:v>
                </c:pt>
                <c:pt idx="5">
                  <c:v>102.63261779232057</c:v>
                </c:pt>
                <c:pt idx="6">
                  <c:v>104.1870992078461</c:v>
                </c:pt>
                <c:pt idx="7">
                  <c:v>104.71169282324352</c:v>
                </c:pt>
                <c:pt idx="8">
                  <c:v>104.40027019202932</c:v>
                </c:pt>
                <c:pt idx="9">
                  <c:v>104.81871693875939</c:v>
                </c:pt>
                <c:pt idx="10">
                  <c:v>106.30652759379961</c:v>
                </c:pt>
                <c:pt idx="11">
                  <c:v>107.13289412507785</c:v>
                </c:pt>
                <c:pt idx="12">
                  <c:v>107.2513224496241</c:v>
                </c:pt>
                <c:pt idx="13">
                  <c:v>107.97329660593194</c:v>
                </c:pt>
                <c:pt idx="14">
                  <c:v>109.65146982709464</c:v>
                </c:pt>
                <c:pt idx="15">
                  <c:v>110.55503408104006</c:v>
                </c:pt>
                <c:pt idx="16">
                  <c:v>109.86376356442939</c:v>
                </c:pt>
                <c:pt idx="17">
                  <c:v>110.51731246655496</c:v>
                </c:pt>
                <c:pt idx="18">
                  <c:v>112.06477590729256</c:v>
                </c:pt>
                <c:pt idx="19">
                  <c:v>112.79113629784285</c:v>
                </c:pt>
                <c:pt idx="20">
                  <c:v>112.96307668014703</c:v>
                </c:pt>
                <c:pt idx="21">
                  <c:v>113.29730772942199</c:v>
                </c:pt>
                <c:pt idx="22">
                  <c:v>114.4543963225812</c:v>
                </c:pt>
                <c:pt idx="23">
                  <c:v>115.21760108076813</c:v>
                </c:pt>
                <c:pt idx="24">
                  <c:v>114.57633363452142</c:v>
                </c:pt>
              </c:numCache>
            </c:numRef>
          </c:val>
          <c:smooth val="0"/>
          <c:extLst>
            <c:ext xmlns:c16="http://schemas.microsoft.com/office/drawing/2014/chart" uri="{C3380CC4-5D6E-409C-BE32-E72D297353CC}">
              <c16:uniqueId val="{00000000-B65C-454F-94E0-64357A16DD1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102.998075559607</c:v>
                </c:pt>
                <c:pt idx="2">
                  <c:v>105.13521725919173</c:v>
                </c:pt>
                <c:pt idx="3">
                  <c:v>105.19598906107565</c:v>
                </c:pt>
                <c:pt idx="4">
                  <c:v>103.28167730173199</c:v>
                </c:pt>
                <c:pt idx="5">
                  <c:v>104.70981464600426</c:v>
                </c:pt>
                <c:pt idx="6">
                  <c:v>107.17107262230326</c:v>
                </c:pt>
                <c:pt idx="7">
                  <c:v>106.34052466322292</c:v>
                </c:pt>
                <c:pt idx="8">
                  <c:v>104.65917147776764</c:v>
                </c:pt>
                <c:pt idx="9">
                  <c:v>106.26962422769168</c:v>
                </c:pt>
                <c:pt idx="10">
                  <c:v>108.21432188797731</c:v>
                </c:pt>
                <c:pt idx="11">
                  <c:v>109.14615618353085</c:v>
                </c:pt>
                <c:pt idx="12">
                  <c:v>106.9482426820622</c:v>
                </c:pt>
                <c:pt idx="13">
                  <c:v>110.13876228096831</c:v>
                </c:pt>
                <c:pt idx="14">
                  <c:v>114.04841486883419</c:v>
                </c:pt>
                <c:pt idx="15">
                  <c:v>113.58249772105742</c:v>
                </c:pt>
                <c:pt idx="16">
                  <c:v>114.11931530436543</c:v>
                </c:pt>
                <c:pt idx="17">
                  <c:v>117.22880583409298</c:v>
                </c:pt>
                <c:pt idx="18">
                  <c:v>120.24713866099464</c:v>
                </c:pt>
                <c:pt idx="19">
                  <c:v>121.11820115466423</c:v>
                </c:pt>
                <c:pt idx="20">
                  <c:v>120.56112630406157</c:v>
                </c:pt>
                <c:pt idx="21">
                  <c:v>122.23235085586954</c:v>
                </c:pt>
                <c:pt idx="22">
                  <c:v>124.45052162463284</c:v>
                </c:pt>
                <c:pt idx="23">
                  <c:v>124.91643877240961</c:v>
                </c:pt>
                <c:pt idx="24">
                  <c:v>119.78122151321786</c:v>
                </c:pt>
              </c:numCache>
            </c:numRef>
          </c:val>
          <c:smooth val="0"/>
          <c:extLst>
            <c:ext xmlns:c16="http://schemas.microsoft.com/office/drawing/2014/chart" uri="{C3380CC4-5D6E-409C-BE32-E72D297353CC}">
              <c16:uniqueId val="{00000001-B65C-454F-94E0-64357A16DD1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104.57363205935471</c:v>
                </c:pt>
                <c:pt idx="2">
                  <c:v>99.75594279299068</c:v>
                </c:pt>
                <c:pt idx="3">
                  <c:v>103.44608776297164</c:v>
                </c:pt>
                <c:pt idx="4">
                  <c:v>98.218382388831941</c:v>
                </c:pt>
                <c:pt idx="5">
                  <c:v>101.74256845804656</c:v>
                </c:pt>
                <c:pt idx="6">
                  <c:v>94.660028310636008</c:v>
                </c:pt>
                <c:pt idx="7">
                  <c:v>97.788841704495539</c:v>
                </c:pt>
                <c:pt idx="8">
                  <c:v>95.182310733635973</c:v>
                </c:pt>
                <c:pt idx="9">
                  <c:v>98.267193830233808</c:v>
                </c:pt>
                <c:pt idx="10">
                  <c:v>93.049250744374476</c:v>
                </c:pt>
                <c:pt idx="11">
                  <c:v>96.719871137794698</c:v>
                </c:pt>
                <c:pt idx="12">
                  <c:v>94.103577878654761</c:v>
                </c:pt>
                <c:pt idx="13">
                  <c:v>98.1988578122712</c:v>
                </c:pt>
                <c:pt idx="14">
                  <c:v>93.586176599794996</c:v>
                </c:pt>
                <c:pt idx="15">
                  <c:v>96.38307219212183</c:v>
                </c:pt>
                <c:pt idx="16">
                  <c:v>93.986430419290272</c:v>
                </c:pt>
                <c:pt idx="17">
                  <c:v>98.081710352906725</c:v>
                </c:pt>
                <c:pt idx="18">
                  <c:v>92.883291843608134</c:v>
                </c:pt>
                <c:pt idx="19">
                  <c:v>96.119490408551769</c:v>
                </c:pt>
                <c:pt idx="20">
                  <c:v>93.146873627178209</c:v>
                </c:pt>
                <c:pt idx="21">
                  <c:v>96.431883633523697</c:v>
                </c:pt>
                <c:pt idx="22">
                  <c:v>91.179772538683068</c:v>
                </c:pt>
                <c:pt idx="23">
                  <c:v>93.205447356860446</c:v>
                </c:pt>
                <c:pt idx="24">
                  <c:v>89.222433738468297</c:v>
                </c:pt>
              </c:numCache>
            </c:numRef>
          </c:val>
          <c:smooth val="0"/>
          <c:extLst>
            <c:ext xmlns:c16="http://schemas.microsoft.com/office/drawing/2014/chart" uri="{C3380CC4-5D6E-409C-BE32-E72D297353CC}">
              <c16:uniqueId val="{00000002-B65C-454F-94E0-64357A16DD1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65C-454F-94E0-64357A16DD16}"/>
                </c:ext>
              </c:extLst>
            </c:dLbl>
            <c:dLbl>
              <c:idx val="1"/>
              <c:delete val="1"/>
              <c:extLst>
                <c:ext xmlns:c15="http://schemas.microsoft.com/office/drawing/2012/chart" uri="{CE6537A1-D6FC-4f65-9D91-7224C49458BB}"/>
                <c:ext xmlns:c16="http://schemas.microsoft.com/office/drawing/2014/chart" uri="{C3380CC4-5D6E-409C-BE32-E72D297353CC}">
                  <c16:uniqueId val="{00000004-B65C-454F-94E0-64357A16DD16}"/>
                </c:ext>
              </c:extLst>
            </c:dLbl>
            <c:dLbl>
              <c:idx val="2"/>
              <c:delete val="1"/>
              <c:extLst>
                <c:ext xmlns:c15="http://schemas.microsoft.com/office/drawing/2012/chart" uri="{CE6537A1-D6FC-4f65-9D91-7224C49458BB}"/>
                <c:ext xmlns:c16="http://schemas.microsoft.com/office/drawing/2014/chart" uri="{C3380CC4-5D6E-409C-BE32-E72D297353CC}">
                  <c16:uniqueId val="{00000005-B65C-454F-94E0-64357A16DD16}"/>
                </c:ext>
              </c:extLst>
            </c:dLbl>
            <c:dLbl>
              <c:idx val="3"/>
              <c:delete val="1"/>
              <c:extLst>
                <c:ext xmlns:c15="http://schemas.microsoft.com/office/drawing/2012/chart" uri="{CE6537A1-D6FC-4f65-9D91-7224C49458BB}"/>
                <c:ext xmlns:c16="http://schemas.microsoft.com/office/drawing/2014/chart" uri="{C3380CC4-5D6E-409C-BE32-E72D297353CC}">
                  <c16:uniqueId val="{00000006-B65C-454F-94E0-64357A16DD16}"/>
                </c:ext>
              </c:extLst>
            </c:dLbl>
            <c:dLbl>
              <c:idx val="4"/>
              <c:delete val="1"/>
              <c:extLst>
                <c:ext xmlns:c15="http://schemas.microsoft.com/office/drawing/2012/chart" uri="{CE6537A1-D6FC-4f65-9D91-7224C49458BB}"/>
                <c:ext xmlns:c16="http://schemas.microsoft.com/office/drawing/2014/chart" uri="{C3380CC4-5D6E-409C-BE32-E72D297353CC}">
                  <c16:uniqueId val="{00000007-B65C-454F-94E0-64357A16DD16}"/>
                </c:ext>
              </c:extLst>
            </c:dLbl>
            <c:dLbl>
              <c:idx val="5"/>
              <c:delete val="1"/>
              <c:extLst>
                <c:ext xmlns:c15="http://schemas.microsoft.com/office/drawing/2012/chart" uri="{CE6537A1-D6FC-4f65-9D91-7224C49458BB}"/>
                <c:ext xmlns:c16="http://schemas.microsoft.com/office/drawing/2014/chart" uri="{C3380CC4-5D6E-409C-BE32-E72D297353CC}">
                  <c16:uniqueId val="{00000008-B65C-454F-94E0-64357A16DD16}"/>
                </c:ext>
              </c:extLst>
            </c:dLbl>
            <c:dLbl>
              <c:idx val="6"/>
              <c:delete val="1"/>
              <c:extLst>
                <c:ext xmlns:c15="http://schemas.microsoft.com/office/drawing/2012/chart" uri="{CE6537A1-D6FC-4f65-9D91-7224C49458BB}"/>
                <c:ext xmlns:c16="http://schemas.microsoft.com/office/drawing/2014/chart" uri="{C3380CC4-5D6E-409C-BE32-E72D297353CC}">
                  <c16:uniqueId val="{00000009-B65C-454F-94E0-64357A16DD16}"/>
                </c:ext>
              </c:extLst>
            </c:dLbl>
            <c:dLbl>
              <c:idx val="7"/>
              <c:delete val="1"/>
              <c:extLst>
                <c:ext xmlns:c15="http://schemas.microsoft.com/office/drawing/2012/chart" uri="{CE6537A1-D6FC-4f65-9D91-7224C49458BB}"/>
                <c:ext xmlns:c16="http://schemas.microsoft.com/office/drawing/2014/chart" uri="{C3380CC4-5D6E-409C-BE32-E72D297353CC}">
                  <c16:uniqueId val="{0000000A-B65C-454F-94E0-64357A16DD16}"/>
                </c:ext>
              </c:extLst>
            </c:dLbl>
            <c:dLbl>
              <c:idx val="8"/>
              <c:delete val="1"/>
              <c:extLst>
                <c:ext xmlns:c15="http://schemas.microsoft.com/office/drawing/2012/chart" uri="{CE6537A1-D6FC-4f65-9D91-7224C49458BB}"/>
                <c:ext xmlns:c16="http://schemas.microsoft.com/office/drawing/2014/chart" uri="{C3380CC4-5D6E-409C-BE32-E72D297353CC}">
                  <c16:uniqueId val="{0000000B-B65C-454F-94E0-64357A16DD16}"/>
                </c:ext>
              </c:extLst>
            </c:dLbl>
            <c:dLbl>
              <c:idx val="9"/>
              <c:delete val="1"/>
              <c:extLst>
                <c:ext xmlns:c15="http://schemas.microsoft.com/office/drawing/2012/chart" uri="{CE6537A1-D6FC-4f65-9D91-7224C49458BB}"/>
                <c:ext xmlns:c16="http://schemas.microsoft.com/office/drawing/2014/chart" uri="{C3380CC4-5D6E-409C-BE32-E72D297353CC}">
                  <c16:uniqueId val="{0000000C-B65C-454F-94E0-64357A16DD16}"/>
                </c:ext>
              </c:extLst>
            </c:dLbl>
            <c:dLbl>
              <c:idx val="10"/>
              <c:delete val="1"/>
              <c:extLst>
                <c:ext xmlns:c15="http://schemas.microsoft.com/office/drawing/2012/chart" uri="{CE6537A1-D6FC-4f65-9D91-7224C49458BB}"/>
                <c:ext xmlns:c16="http://schemas.microsoft.com/office/drawing/2014/chart" uri="{C3380CC4-5D6E-409C-BE32-E72D297353CC}">
                  <c16:uniqueId val="{0000000D-B65C-454F-94E0-64357A16DD16}"/>
                </c:ext>
              </c:extLst>
            </c:dLbl>
            <c:dLbl>
              <c:idx val="11"/>
              <c:delete val="1"/>
              <c:extLst>
                <c:ext xmlns:c15="http://schemas.microsoft.com/office/drawing/2012/chart" uri="{CE6537A1-D6FC-4f65-9D91-7224C49458BB}"/>
                <c:ext xmlns:c16="http://schemas.microsoft.com/office/drawing/2014/chart" uri="{C3380CC4-5D6E-409C-BE32-E72D297353CC}">
                  <c16:uniqueId val="{0000000E-B65C-454F-94E0-64357A16DD16}"/>
                </c:ext>
              </c:extLst>
            </c:dLbl>
            <c:dLbl>
              <c:idx val="12"/>
              <c:delete val="1"/>
              <c:extLst>
                <c:ext xmlns:c15="http://schemas.microsoft.com/office/drawing/2012/chart" uri="{CE6537A1-D6FC-4f65-9D91-7224C49458BB}"/>
                <c:ext xmlns:c16="http://schemas.microsoft.com/office/drawing/2014/chart" uri="{C3380CC4-5D6E-409C-BE32-E72D297353CC}">
                  <c16:uniqueId val="{0000000F-B65C-454F-94E0-64357A16DD1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65C-454F-94E0-64357A16DD16}"/>
                </c:ext>
              </c:extLst>
            </c:dLbl>
            <c:dLbl>
              <c:idx val="14"/>
              <c:delete val="1"/>
              <c:extLst>
                <c:ext xmlns:c15="http://schemas.microsoft.com/office/drawing/2012/chart" uri="{CE6537A1-D6FC-4f65-9D91-7224C49458BB}"/>
                <c:ext xmlns:c16="http://schemas.microsoft.com/office/drawing/2014/chart" uri="{C3380CC4-5D6E-409C-BE32-E72D297353CC}">
                  <c16:uniqueId val="{00000011-B65C-454F-94E0-64357A16DD16}"/>
                </c:ext>
              </c:extLst>
            </c:dLbl>
            <c:dLbl>
              <c:idx val="15"/>
              <c:delete val="1"/>
              <c:extLst>
                <c:ext xmlns:c15="http://schemas.microsoft.com/office/drawing/2012/chart" uri="{CE6537A1-D6FC-4f65-9D91-7224C49458BB}"/>
                <c:ext xmlns:c16="http://schemas.microsoft.com/office/drawing/2014/chart" uri="{C3380CC4-5D6E-409C-BE32-E72D297353CC}">
                  <c16:uniqueId val="{00000012-B65C-454F-94E0-64357A16DD16}"/>
                </c:ext>
              </c:extLst>
            </c:dLbl>
            <c:dLbl>
              <c:idx val="16"/>
              <c:delete val="1"/>
              <c:extLst>
                <c:ext xmlns:c15="http://schemas.microsoft.com/office/drawing/2012/chart" uri="{CE6537A1-D6FC-4f65-9D91-7224C49458BB}"/>
                <c:ext xmlns:c16="http://schemas.microsoft.com/office/drawing/2014/chart" uri="{C3380CC4-5D6E-409C-BE32-E72D297353CC}">
                  <c16:uniqueId val="{00000013-B65C-454F-94E0-64357A16DD16}"/>
                </c:ext>
              </c:extLst>
            </c:dLbl>
            <c:dLbl>
              <c:idx val="17"/>
              <c:delete val="1"/>
              <c:extLst>
                <c:ext xmlns:c15="http://schemas.microsoft.com/office/drawing/2012/chart" uri="{CE6537A1-D6FC-4f65-9D91-7224C49458BB}"/>
                <c:ext xmlns:c16="http://schemas.microsoft.com/office/drawing/2014/chart" uri="{C3380CC4-5D6E-409C-BE32-E72D297353CC}">
                  <c16:uniqueId val="{00000014-B65C-454F-94E0-64357A16DD16}"/>
                </c:ext>
              </c:extLst>
            </c:dLbl>
            <c:dLbl>
              <c:idx val="18"/>
              <c:delete val="1"/>
              <c:extLst>
                <c:ext xmlns:c15="http://schemas.microsoft.com/office/drawing/2012/chart" uri="{CE6537A1-D6FC-4f65-9D91-7224C49458BB}"/>
                <c:ext xmlns:c16="http://schemas.microsoft.com/office/drawing/2014/chart" uri="{C3380CC4-5D6E-409C-BE32-E72D297353CC}">
                  <c16:uniqueId val="{00000015-B65C-454F-94E0-64357A16DD16}"/>
                </c:ext>
              </c:extLst>
            </c:dLbl>
            <c:dLbl>
              <c:idx val="19"/>
              <c:delete val="1"/>
              <c:extLst>
                <c:ext xmlns:c15="http://schemas.microsoft.com/office/drawing/2012/chart" uri="{CE6537A1-D6FC-4f65-9D91-7224C49458BB}"/>
                <c:ext xmlns:c16="http://schemas.microsoft.com/office/drawing/2014/chart" uri="{C3380CC4-5D6E-409C-BE32-E72D297353CC}">
                  <c16:uniqueId val="{00000016-B65C-454F-94E0-64357A16DD16}"/>
                </c:ext>
              </c:extLst>
            </c:dLbl>
            <c:dLbl>
              <c:idx val="20"/>
              <c:delete val="1"/>
              <c:extLst>
                <c:ext xmlns:c15="http://schemas.microsoft.com/office/drawing/2012/chart" uri="{CE6537A1-D6FC-4f65-9D91-7224C49458BB}"/>
                <c:ext xmlns:c16="http://schemas.microsoft.com/office/drawing/2014/chart" uri="{C3380CC4-5D6E-409C-BE32-E72D297353CC}">
                  <c16:uniqueId val="{00000017-B65C-454F-94E0-64357A16DD16}"/>
                </c:ext>
              </c:extLst>
            </c:dLbl>
            <c:dLbl>
              <c:idx val="21"/>
              <c:delete val="1"/>
              <c:extLst>
                <c:ext xmlns:c15="http://schemas.microsoft.com/office/drawing/2012/chart" uri="{CE6537A1-D6FC-4f65-9D91-7224C49458BB}"/>
                <c:ext xmlns:c16="http://schemas.microsoft.com/office/drawing/2014/chart" uri="{C3380CC4-5D6E-409C-BE32-E72D297353CC}">
                  <c16:uniqueId val="{00000018-B65C-454F-94E0-64357A16DD16}"/>
                </c:ext>
              </c:extLst>
            </c:dLbl>
            <c:dLbl>
              <c:idx val="22"/>
              <c:delete val="1"/>
              <c:extLst>
                <c:ext xmlns:c15="http://schemas.microsoft.com/office/drawing/2012/chart" uri="{CE6537A1-D6FC-4f65-9D91-7224C49458BB}"/>
                <c:ext xmlns:c16="http://schemas.microsoft.com/office/drawing/2014/chart" uri="{C3380CC4-5D6E-409C-BE32-E72D297353CC}">
                  <c16:uniqueId val="{00000019-B65C-454F-94E0-64357A16DD16}"/>
                </c:ext>
              </c:extLst>
            </c:dLbl>
            <c:dLbl>
              <c:idx val="23"/>
              <c:delete val="1"/>
              <c:extLst>
                <c:ext xmlns:c15="http://schemas.microsoft.com/office/drawing/2012/chart" uri="{CE6537A1-D6FC-4f65-9D91-7224C49458BB}"/>
                <c:ext xmlns:c16="http://schemas.microsoft.com/office/drawing/2014/chart" uri="{C3380CC4-5D6E-409C-BE32-E72D297353CC}">
                  <c16:uniqueId val="{0000001A-B65C-454F-94E0-64357A16DD16}"/>
                </c:ext>
              </c:extLst>
            </c:dLbl>
            <c:dLbl>
              <c:idx val="24"/>
              <c:delete val="1"/>
              <c:extLst>
                <c:ext xmlns:c15="http://schemas.microsoft.com/office/drawing/2012/chart" uri="{CE6537A1-D6FC-4f65-9D91-7224C49458BB}"/>
                <c:ext xmlns:c16="http://schemas.microsoft.com/office/drawing/2014/chart" uri="{C3380CC4-5D6E-409C-BE32-E72D297353CC}">
                  <c16:uniqueId val="{0000001B-B65C-454F-94E0-64357A16DD1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65C-454F-94E0-64357A16DD1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Freiburg im Breisgau, Stadt (08311)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130609</v>
      </c>
      <c r="F11" s="238">
        <v>131340</v>
      </c>
      <c r="G11" s="238">
        <v>130470</v>
      </c>
      <c r="H11" s="238">
        <v>129151</v>
      </c>
      <c r="I11" s="265">
        <v>128770</v>
      </c>
      <c r="J11" s="263">
        <v>1839</v>
      </c>
      <c r="K11" s="266">
        <v>1.4281276694882348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13.946971495073081</v>
      </c>
      <c r="E13" s="115">
        <v>18216</v>
      </c>
      <c r="F13" s="114">
        <v>18344</v>
      </c>
      <c r="G13" s="114">
        <v>18283</v>
      </c>
      <c r="H13" s="114">
        <v>18281</v>
      </c>
      <c r="I13" s="140">
        <v>18152</v>
      </c>
      <c r="J13" s="115">
        <v>64</v>
      </c>
      <c r="K13" s="116">
        <v>0.35257822829440283</v>
      </c>
    </row>
    <row r="14" spans="1:255" ht="14.1" customHeight="1" x14ac:dyDescent="0.2">
      <c r="A14" s="306" t="s">
        <v>230</v>
      </c>
      <c r="B14" s="307"/>
      <c r="C14" s="308"/>
      <c r="D14" s="113">
        <v>51.341791147623823</v>
      </c>
      <c r="E14" s="115">
        <v>67057</v>
      </c>
      <c r="F14" s="114">
        <v>67763</v>
      </c>
      <c r="G14" s="114">
        <v>67728</v>
      </c>
      <c r="H14" s="114">
        <v>66732</v>
      </c>
      <c r="I14" s="140">
        <v>66815</v>
      </c>
      <c r="J14" s="115">
        <v>242</v>
      </c>
      <c r="K14" s="116">
        <v>0.36219411808725588</v>
      </c>
    </row>
    <row r="15" spans="1:255" ht="14.1" customHeight="1" x14ac:dyDescent="0.2">
      <c r="A15" s="306" t="s">
        <v>231</v>
      </c>
      <c r="B15" s="307"/>
      <c r="C15" s="308"/>
      <c r="D15" s="113">
        <v>13.365847682778369</v>
      </c>
      <c r="E15" s="115">
        <v>17457</v>
      </c>
      <c r="F15" s="114">
        <v>17565</v>
      </c>
      <c r="G15" s="114">
        <v>17422</v>
      </c>
      <c r="H15" s="114">
        <v>17220</v>
      </c>
      <c r="I15" s="140">
        <v>17168</v>
      </c>
      <c r="J15" s="115">
        <v>289</v>
      </c>
      <c r="K15" s="116">
        <v>1.6833643988816402</v>
      </c>
    </row>
    <row r="16" spans="1:255" ht="14.1" customHeight="1" x14ac:dyDescent="0.2">
      <c r="A16" s="306" t="s">
        <v>232</v>
      </c>
      <c r="B16" s="307"/>
      <c r="C16" s="308"/>
      <c r="D16" s="113">
        <v>21.153213025136093</v>
      </c>
      <c r="E16" s="115">
        <v>27628</v>
      </c>
      <c r="F16" s="114">
        <v>27418</v>
      </c>
      <c r="G16" s="114">
        <v>26790</v>
      </c>
      <c r="H16" s="114">
        <v>26672</v>
      </c>
      <c r="I16" s="140">
        <v>26386</v>
      </c>
      <c r="J16" s="115">
        <v>1242</v>
      </c>
      <c r="K16" s="116">
        <v>4.7070416129765782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0.37210299443376799</v>
      </c>
      <c r="E18" s="115">
        <v>486</v>
      </c>
      <c r="F18" s="114">
        <v>540</v>
      </c>
      <c r="G18" s="114">
        <v>553</v>
      </c>
      <c r="H18" s="114">
        <v>551</v>
      </c>
      <c r="I18" s="140">
        <v>520</v>
      </c>
      <c r="J18" s="115">
        <v>-34</v>
      </c>
      <c r="K18" s="116">
        <v>-6.5384615384615383</v>
      </c>
    </row>
    <row r="19" spans="1:255" ht="14.1" customHeight="1" x14ac:dyDescent="0.2">
      <c r="A19" s="306" t="s">
        <v>235</v>
      </c>
      <c r="B19" s="307" t="s">
        <v>236</v>
      </c>
      <c r="C19" s="308"/>
      <c r="D19" s="113">
        <v>0.12250304343498533</v>
      </c>
      <c r="E19" s="115">
        <v>160</v>
      </c>
      <c r="F19" s="114">
        <v>163</v>
      </c>
      <c r="G19" s="114">
        <v>179</v>
      </c>
      <c r="H19" s="114">
        <v>178</v>
      </c>
      <c r="I19" s="140">
        <v>155</v>
      </c>
      <c r="J19" s="115">
        <v>5</v>
      </c>
      <c r="K19" s="116">
        <v>3.225806451612903</v>
      </c>
    </row>
    <row r="20" spans="1:255" ht="14.1" customHeight="1" x14ac:dyDescent="0.2">
      <c r="A20" s="306">
        <v>12</v>
      </c>
      <c r="B20" s="307" t="s">
        <v>237</v>
      </c>
      <c r="C20" s="308"/>
      <c r="D20" s="113">
        <v>0.5053250541693145</v>
      </c>
      <c r="E20" s="115">
        <v>660</v>
      </c>
      <c r="F20" s="114">
        <v>656</v>
      </c>
      <c r="G20" s="114">
        <v>664</v>
      </c>
      <c r="H20" s="114">
        <v>653</v>
      </c>
      <c r="I20" s="140">
        <v>639</v>
      </c>
      <c r="J20" s="115">
        <v>21</v>
      </c>
      <c r="K20" s="116">
        <v>3.2863849765258215</v>
      </c>
    </row>
    <row r="21" spans="1:255" ht="14.1" customHeight="1" x14ac:dyDescent="0.2">
      <c r="A21" s="306">
        <v>21</v>
      </c>
      <c r="B21" s="307" t="s">
        <v>238</v>
      </c>
      <c r="C21" s="308"/>
      <c r="D21" s="113">
        <v>5.2063793459868765E-2</v>
      </c>
      <c r="E21" s="115">
        <v>68</v>
      </c>
      <c r="F21" s="114">
        <v>70</v>
      </c>
      <c r="G21" s="114">
        <v>74</v>
      </c>
      <c r="H21" s="114">
        <v>70</v>
      </c>
      <c r="I21" s="140">
        <v>74</v>
      </c>
      <c r="J21" s="115">
        <v>-6</v>
      </c>
      <c r="K21" s="116">
        <v>-8.1081081081081088</v>
      </c>
    </row>
    <row r="22" spans="1:255" ht="14.1" customHeight="1" x14ac:dyDescent="0.2">
      <c r="A22" s="306">
        <v>22</v>
      </c>
      <c r="B22" s="307" t="s">
        <v>239</v>
      </c>
      <c r="C22" s="308"/>
      <c r="D22" s="113">
        <v>0.4746992933105682</v>
      </c>
      <c r="E22" s="115">
        <v>620</v>
      </c>
      <c r="F22" s="114">
        <v>598</v>
      </c>
      <c r="G22" s="114">
        <v>616</v>
      </c>
      <c r="H22" s="114">
        <v>607</v>
      </c>
      <c r="I22" s="140">
        <v>607</v>
      </c>
      <c r="J22" s="115">
        <v>13</v>
      </c>
      <c r="K22" s="116">
        <v>2.1416803953871497</v>
      </c>
    </row>
    <row r="23" spans="1:255" ht="14.1" customHeight="1" x14ac:dyDescent="0.2">
      <c r="A23" s="306">
        <v>23</v>
      </c>
      <c r="B23" s="307" t="s">
        <v>240</v>
      </c>
      <c r="C23" s="308"/>
      <c r="D23" s="113">
        <v>0.54743547535009074</v>
      </c>
      <c r="E23" s="115">
        <v>715</v>
      </c>
      <c r="F23" s="114">
        <v>728</v>
      </c>
      <c r="G23" s="114">
        <v>740</v>
      </c>
      <c r="H23" s="114">
        <v>733</v>
      </c>
      <c r="I23" s="140">
        <v>734</v>
      </c>
      <c r="J23" s="115">
        <v>-19</v>
      </c>
      <c r="K23" s="116">
        <v>-2.5885558583106265</v>
      </c>
    </row>
    <row r="24" spans="1:255" ht="14.1" customHeight="1" x14ac:dyDescent="0.2">
      <c r="A24" s="306">
        <v>24</v>
      </c>
      <c r="B24" s="307" t="s">
        <v>241</v>
      </c>
      <c r="C24" s="308"/>
      <c r="D24" s="113">
        <v>1.402659847330582</v>
      </c>
      <c r="E24" s="115">
        <v>1832</v>
      </c>
      <c r="F24" s="114">
        <v>1871</v>
      </c>
      <c r="G24" s="114">
        <v>1916</v>
      </c>
      <c r="H24" s="114">
        <v>1934</v>
      </c>
      <c r="I24" s="140">
        <v>1980</v>
      </c>
      <c r="J24" s="115">
        <v>-148</v>
      </c>
      <c r="K24" s="116">
        <v>-7.4747474747474749</v>
      </c>
    </row>
    <row r="25" spans="1:255" ht="14.1" customHeight="1" x14ac:dyDescent="0.2">
      <c r="A25" s="306">
        <v>25</v>
      </c>
      <c r="B25" s="307" t="s">
        <v>242</v>
      </c>
      <c r="C25" s="308"/>
      <c r="D25" s="113">
        <v>2.9423699745040541</v>
      </c>
      <c r="E25" s="115">
        <v>3843</v>
      </c>
      <c r="F25" s="114">
        <v>3898</v>
      </c>
      <c r="G25" s="114">
        <v>3970</v>
      </c>
      <c r="H25" s="114">
        <v>3902</v>
      </c>
      <c r="I25" s="140">
        <v>3923</v>
      </c>
      <c r="J25" s="115">
        <v>-80</v>
      </c>
      <c r="K25" s="116">
        <v>-2.0392556716798369</v>
      </c>
    </row>
    <row r="26" spans="1:255" ht="14.1" customHeight="1" x14ac:dyDescent="0.2">
      <c r="A26" s="306">
        <v>26</v>
      </c>
      <c r="B26" s="307" t="s">
        <v>243</v>
      </c>
      <c r="C26" s="308"/>
      <c r="D26" s="113">
        <v>2.7716313577165432</v>
      </c>
      <c r="E26" s="115">
        <v>3620</v>
      </c>
      <c r="F26" s="114">
        <v>3596</v>
      </c>
      <c r="G26" s="114">
        <v>3575</v>
      </c>
      <c r="H26" s="114">
        <v>3393</v>
      </c>
      <c r="I26" s="140">
        <v>3369</v>
      </c>
      <c r="J26" s="115">
        <v>251</v>
      </c>
      <c r="K26" s="116">
        <v>7.4502819827842091</v>
      </c>
    </row>
    <row r="27" spans="1:255" ht="14.1" customHeight="1" x14ac:dyDescent="0.2">
      <c r="A27" s="306">
        <v>27</v>
      </c>
      <c r="B27" s="307" t="s">
        <v>244</v>
      </c>
      <c r="C27" s="308"/>
      <c r="D27" s="113">
        <v>2.4615455290217367</v>
      </c>
      <c r="E27" s="115">
        <v>3215</v>
      </c>
      <c r="F27" s="114">
        <v>3193</v>
      </c>
      <c r="G27" s="114">
        <v>3160</v>
      </c>
      <c r="H27" s="114">
        <v>3075</v>
      </c>
      <c r="I27" s="140">
        <v>3049</v>
      </c>
      <c r="J27" s="115">
        <v>166</v>
      </c>
      <c r="K27" s="116">
        <v>5.4444080026238115</v>
      </c>
    </row>
    <row r="28" spans="1:255" ht="14.1" customHeight="1" x14ac:dyDescent="0.2">
      <c r="A28" s="306">
        <v>28</v>
      </c>
      <c r="B28" s="307" t="s">
        <v>245</v>
      </c>
      <c r="C28" s="308"/>
      <c r="D28" s="113">
        <v>0.23658400263381543</v>
      </c>
      <c r="E28" s="115">
        <v>309</v>
      </c>
      <c r="F28" s="114">
        <v>336</v>
      </c>
      <c r="G28" s="114">
        <v>354</v>
      </c>
      <c r="H28" s="114">
        <v>369</v>
      </c>
      <c r="I28" s="140">
        <v>374</v>
      </c>
      <c r="J28" s="115">
        <v>-65</v>
      </c>
      <c r="K28" s="116">
        <v>-17.379679144385026</v>
      </c>
    </row>
    <row r="29" spans="1:255" ht="14.1" customHeight="1" x14ac:dyDescent="0.2">
      <c r="A29" s="306">
        <v>29</v>
      </c>
      <c r="B29" s="307" t="s">
        <v>246</v>
      </c>
      <c r="C29" s="308"/>
      <c r="D29" s="113">
        <v>2.2693688796331033</v>
      </c>
      <c r="E29" s="115">
        <v>2964</v>
      </c>
      <c r="F29" s="114">
        <v>3052</v>
      </c>
      <c r="G29" s="114">
        <v>3075</v>
      </c>
      <c r="H29" s="114">
        <v>3026</v>
      </c>
      <c r="I29" s="140">
        <v>2993</v>
      </c>
      <c r="J29" s="115">
        <v>-29</v>
      </c>
      <c r="K29" s="116">
        <v>-0.96892749749415308</v>
      </c>
    </row>
    <row r="30" spans="1:255" ht="14.1" customHeight="1" x14ac:dyDescent="0.2">
      <c r="A30" s="306" t="s">
        <v>247</v>
      </c>
      <c r="B30" s="307" t="s">
        <v>248</v>
      </c>
      <c r="C30" s="308"/>
      <c r="D30" s="113">
        <v>0.43029194006538601</v>
      </c>
      <c r="E30" s="115">
        <v>562</v>
      </c>
      <c r="F30" s="114">
        <v>583</v>
      </c>
      <c r="G30" s="114">
        <v>613</v>
      </c>
      <c r="H30" s="114">
        <v>586</v>
      </c>
      <c r="I30" s="140">
        <v>592</v>
      </c>
      <c r="J30" s="115">
        <v>-30</v>
      </c>
      <c r="K30" s="116">
        <v>-5.0675675675675675</v>
      </c>
    </row>
    <row r="31" spans="1:255" ht="14.1" customHeight="1" x14ac:dyDescent="0.2">
      <c r="A31" s="306" t="s">
        <v>249</v>
      </c>
      <c r="B31" s="307" t="s">
        <v>250</v>
      </c>
      <c r="C31" s="308"/>
      <c r="D31" s="113">
        <v>1.8222327710954069</v>
      </c>
      <c r="E31" s="115">
        <v>2380</v>
      </c>
      <c r="F31" s="114">
        <v>2447</v>
      </c>
      <c r="G31" s="114">
        <v>2439</v>
      </c>
      <c r="H31" s="114">
        <v>2417</v>
      </c>
      <c r="I31" s="140">
        <v>2378</v>
      </c>
      <c r="J31" s="115">
        <v>2</v>
      </c>
      <c r="K31" s="116">
        <v>8.4104289318755257E-2</v>
      </c>
    </row>
    <row r="32" spans="1:255" ht="14.1" customHeight="1" x14ac:dyDescent="0.2">
      <c r="A32" s="306">
        <v>31</v>
      </c>
      <c r="B32" s="307" t="s">
        <v>251</v>
      </c>
      <c r="C32" s="308"/>
      <c r="D32" s="113">
        <v>1.0022280241024737</v>
      </c>
      <c r="E32" s="115">
        <v>1309</v>
      </c>
      <c r="F32" s="114">
        <v>1298</v>
      </c>
      <c r="G32" s="114">
        <v>1283</v>
      </c>
      <c r="H32" s="114">
        <v>1246</v>
      </c>
      <c r="I32" s="140">
        <v>1253</v>
      </c>
      <c r="J32" s="115">
        <v>56</v>
      </c>
      <c r="K32" s="116">
        <v>4.4692737430167595</v>
      </c>
    </row>
    <row r="33" spans="1:11" ht="14.1" customHeight="1" x14ac:dyDescent="0.2">
      <c r="A33" s="306">
        <v>32</v>
      </c>
      <c r="B33" s="307" t="s">
        <v>252</v>
      </c>
      <c r="C33" s="308"/>
      <c r="D33" s="113">
        <v>0.86594338828105266</v>
      </c>
      <c r="E33" s="115">
        <v>1131</v>
      </c>
      <c r="F33" s="114">
        <v>1073</v>
      </c>
      <c r="G33" s="114">
        <v>1123</v>
      </c>
      <c r="H33" s="114">
        <v>1118</v>
      </c>
      <c r="I33" s="140">
        <v>1101</v>
      </c>
      <c r="J33" s="115">
        <v>30</v>
      </c>
      <c r="K33" s="116">
        <v>2.7247956403269753</v>
      </c>
    </row>
    <row r="34" spans="1:11" ht="14.1" customHeight="1" x14ac:dyDescent="0.2">
      <c r="A34" s="306">
        <v>33</v>
      </c>
      <c r="B34" s="307" t="s">
        <v>253</v>
      </c>
      <c r="C34" s="308"/>
      <c r="D34" s="113">
        <v>0.76487837744718967</v>
      </c>
      <c r="E34" s="115">
        <v>999</v>
      </c>
      <c r="F34" s="114">
        <v>1019</v>
      </c>
      <c r="G34" s="114">
        <v>1004</v>
      </c>
      <c r="H34" s="114">
        <v>982</v>
      </c>
      <c r="I34" s="140">
        <v>955</v>
      </c>
      <c r="J34" s="115">
        <v>44</v>
      </c>
      <c r="K34" s="116">
        <v>4.6073298429319376</v>
      </c>
    </row>
    <row r="35" spans="1:11" ht="14.1" customHeight="1" x14ac:dyDescent="0.2">
      <c r="A35" s="306">
        <v>34</v>
      </c>
      <c r="B35" s="307" t="s">
        <v>254</v>
      </c>
      <c r="C35" s="308"/>
      <c r="D35" s="113">
        <v>1.6254622575779618</v>
      </c>
      <c r="E35" s="115">
        <v>2123</v>
      </c>
      <c r="F35" s="114">
        <v>2133</v>
      </c>
      <c r="G35" s="114">
        <v>2132</v>
      </c>
      <c r="H35" s="114">
        <v>2086</v>
      </c>
      <c r="I35" s="140">
        <v>2092</v>
      </c>
      <c r="J35" s="115">
        <v>31</v>
      </c>
      <c r="K35" s="116">
        <v>1.4818355640535372</v>
      </c>
    </row>
    <row r="36" spans="1:11" ht="14.1" customHeight="1" x14ac:dyDescent="0.2">
      <c r="A36" s="306">
        <v>41</v>
      </c>
      <c r="B36" s="307" t="s">
        <v>255</v>
      </c>
      <c r="C36" s="308"/>
      <c r="D36" s="113">
        <v>2.6223307735301549</v>
      </c>
      <c r="E36" s="115">
        <v>3425</v>
      </c>
      <c r="F36" s="114">
        <v>3434</v>
      </c>
      <c r="G36" s="114">
        <v>3404</v>
      </c>
      <c r="H36" s="114">
        <v>3312</v>
      </c>
      <c r="I36" s="140">
        <v>3276</v>
      </c>
      <c r="J36" s="115">
        <v>149</v>
      </c>
      <c r="K36" s="116">
        <v>4.5482295482295481</v>
      </c>
    </row>
    <row r="37" spans="1:11" ht="14.1" customHeight="1" x14ac:dyDescent="0.2">
      <c r="A37" s="306">
        <v>42</v>
      </c>
      <c r="B37" s="307" t="s">
        <v>256</v>
      </c>
      <c r="C37" s="308"/>
      <c r="D37" s="113">
        <v>0.1508318722293257</v>
      </c>
      <c r="E37" s="115">
        <v>197</v>
      </c>
      <c r="F37" s="114">
        <v>203</v>
      </c>
      <c r="G37" s="114">
        <v>204</v>
      </c>
      <c r="H37" s="114">
        <v>201</v>
      </c>
      <c r="I37" s="140">
        <v>195</v>
      </c>
      <c r="J37" s="115">
        <v>2</v>
      </c>
      <c r="K37" s="116">
        <v>1.0256410256410255</v>
      </c>
    </row>
    <row r="38" spans="1:11" ht="14.1" customHeight="1" x14ac:dyDescent="0.2">
      <c r="A38" s="306">
        <v>43</v>
      </c>
      <c r="B38" s="307" t="s">
        <v>257</v>
      </c>
      <c r="C38" s="308"/>
      <c r="D38" s="113">
        <v>3.2616435314564844</v>
      </c>
      <c r="E38" s="115">
        <v>4260</v>
      </c>
      <c r="F38" s="114">
        <v>4192</v>
      </c>
      <c r="G38" s="114">
        <v>4125</v>
      </c>
      <c r="H38" s="114">
        <v>4057</v>
      </c>
      <c r="I38" s="140">
        <v>3986</v>
      </c>
      <c r="J38" s="115">
        <v>274</v>
      </c>
      <c r="K38" s="116">
        <v>6.8740592072252884</v>
      </c>
    </row>
    <row r="39" spans="1:11" ht="14.1" customHeight="1" x14ac:dyDescent="0.2">
      <c r="A39" s="306">
        <v>51</v>
      </c>
      <c r="B39" s="307" t="s">
        <v>258</v>
      </c>
      <c r="C39" s="308"/>
      <c r="D39" s="113">
        <v>4.3702960745431021</v>
      </c>
      <c r="E39" s="115">
        <v>5708</v>
      </c>
      <c r="F39" s="114">
        <v>5834</v>
      </c>
      <c r="G39" s="114">
        <v>5855</v>
      </c>
      <c r="H39" s="114">
        <v>5831</v>
      </c>
      <c r="I39" s="140">
        <v>5805</v>
      </c>
      <c r="J39" s="115">
        <v>-97</v>
      </c>
      <c r="K39" s="116">
        <v>-1.6709732988802757</v>
      </c>
    </row>
    <row r="40" spans="1:11" ht="14.1" customHeight="1" x14ac:dyDescent="0.2">
      <c r="A40" s="306" t="s">
        <v>259</v>
      </c>
      <c r="B40" s="307" t="s">
        <v>260</v>
      </c>
      <c r="C40" s="308"/>
      <c r="D40" s="113">
        <v>3.6544189144699062</v>
      </c>
      <c r="E40" s="115">
        <v>4773</v>
      </c>
      <c r="F40" s="114">
        <v>4898</v>
      </c>
      <c r="G40" s="114">
        <v>4904</v>
      </c>
      <c r="H40" s="114">
        <v>4886</v>
      </c>
      <c r="I40" s="140">
        <v>4853</v>
      </c>
      <c r="J40" s="115">
        <v>-80</v>
      </c>
      <c r="K40" s="116">
        <v>-1.6484648670925202</v>
      </c>
    </row>
    <row r="41" spans="1:11" ht="14.1" customHeight="1" x14ac:dyDescent="0.2">
      <c r="A41" s="306"/>
      <c r="B41" s="307" t="s">
        <v>261</v>
      </c>
      <c r="C41" s="308"/>
      <c r="D41" s="113">
        <v>2.4584829529358618</v>
      </c>
      <c r="E41" s="115">
        <v>3211</v>
      </c>
      <c r="F41" s="114">
        <v>3185</v>
      </c>
      <c r="G41" s="114">
        <v>3211</v>
      </c>
      <c r="H41" s="114">
        <v>3231</v>
      </c>
      <c r="I41" s="140">
        <v>3182</v>
      </c>
      <c r="J41" s="115">
        <v>29</v>
      </c>
      <c r="K41" s="116">
        <v>0.91137649277184163</v>
      </c>
    </row>
    <row r="42" spans="1:11" ht="14.1" customHeight="1" x14ac:dyDescent="0.2">
      <c r="A42" s="306">
        <v>52</v>
      </c>
      <c r="B42" s="307" t="s">
        <v>262</v>
      </c>
      <c r="C42" s="308"/>
      <c r="D42" s="113">
        <v>2.3819185507889959</v>
      </c>
      <c r="E42" s="115">
        <v>3111</v>
      </c>
      <c r="F42" s="114">
        <v>3102</v>
      </c>
      <c r="G42" s="114">
        <v>3172</v>
      </c>
      <c r="H42" s="114">
        <v>3128</v>
      </c>
      <c r="I42" s="140">
        <v>3098</v>
      </c>
      <c r="J42" s="115">
        <v>13</v>
      </c>
      <c r="K42" s="116">
        <v>0.41962556488056812</v>
      </c>
    </row>
    <row r="43" spans="1:11" ht="14.1" customHeight="1" x14ac:dyDescent="0.2">
      <c r="A43" s="306" t="s">
        <v>263</v>
      </c>
      <c r="B43" s="307" t="s">
        <v>264</v>
      </c>
      <c r="C43" s="308"/>
      <c r="D43" s="113">
        <v>2.2264928144308587</v>
      </c>
      <c r="E43" s="115">
        <v>2908</v>
      </c>
      <c r="F43" s="114">
        <v>2904</v>
      </c>
      <c r="G43" s="114">
        <v>2947</v>
      </c>
      <c r="H43" s="114">
        <v>2902</v>
      </c>
      <c r="I43" s="140">
        <v>2871</v>
      </c>
      <c r="J43" s="115">
        <v>37</v>
      </c>
      <c r="K43" s="116">
        <v>1.2887495646116336</v>
      </c>
    </row>
    <row r="44" spans="1:11" ht="14.1" customHeight="1" x14ac:dyDescent="0.2">
      <c r="A44" s="306">
        <v>53</v>
      </c>
      <c r="B44" s="307" t="s">
        <v>265</v>
      </c>
      <c r="C44" s="308"/>
      <c r="D44" s="113">
        <v>0.67300109487095072</v>
      </c>
      <c r="E44" s="115">
        <v>879</v>
      </c>
      <c r="F44" s="114">
        <v>851</v>
      </c>
      <c r="G44" s="114">
        <v>841</v>
      </c>
      <c r="H44" s="114">
        <v>862</v>
      </c>
      <c r="I44" s="140">
        <v>858</v>
      </c>
      <c r="J44" s="115">
        <v>21</v>
      </c>
      <c r="K44" s="116">
        <v>2.4475524475524475</v>
      </c>
    </row>
    <row r="45" spans="1:11" ht="14.1" customHeight="1" x14ac:dyDescent="0.2">
      <c r="A45" s="306" t="s">
        <v>266</v>
      </c>
      <c r="B45" s="307" t="s">
        <v>267</v>
      </c>
      <c r="C45" s="308"/>
      <c r="D45" s="113">
        <v>0.60256184489583409</v>
      </c>
      <c r="E45" s="115">
        <v>787</v>
      </c>
      <c r="F45" s="114">
        <v>761</v>
      </c>
      <c r="G45" s="114">
        <v>747</v>
      </c>
      <c r="H45" s="114">
        <v>770</v>
      </c>
      <c r="I45" s="140">
        <v>762</v>
      </c>
      <c r="J45" s="115">
        <v>25</v>
      </c>
      <c r="K45" s="116">
        <v>3.2808398950131235</v>
      </c>
    </row>
    <row r="46" spans="1:11" ht="14.1" customHeight="1" x14ac:dyDescent="0.2">
      <c r="A46" s="306">
        <v>54</v>
      </c>
      <c r="B46" s="307" t="s">
        <v>268</v>
      </c>
      <c r="C46" s="308"/>
      <c r="D46" s="113">
        <v>3.0495601375096664</v>
      </c>
      <c r="E46" s="115">
        <v>3983</v>
      </c>
      <c r="F46" s="114">
        <v>4005</v>
      </c>
      <c r="G46" s="114">
        <v>4050</v>
      </c>
      <c r="H46" s="114">
        <v>4020</v>
      </c>
      <c r="I46" s="140">
        <v>4070</v>
      </c>
      <c r="J46" s="115">
        <v>-87</v>
      </c>
      <c r="K46" s="116">
        <v>-2.1375921375921374</v>
      </c>
    </row>
    <row r="47" spans="1:11" ht="14.1" customHeight="1" x14ac:dyDescent="0.2">
      <c r="A47" s="306">
        <v>61</v>
      </c>
      <c r="B47" s="307" t="s">
        <v>269</v>
      </c>
      <c r="C47" s="308"/>
      <c r="D47" s="113">
        <v>3.2715969037355772</v>
      </c>
      <c r="E47" s="115">
        <v>4273</v>
      </c>
      <c r="F47" s="114">
        <v>4297</v>
      </c>
      <c r="G47" s="114">
        <v>4245</v>
      </c>
      <c r="H47" s="114">
        <v>4210</v>
      </c>
      <c r="I47" s="140">
        <v>4243</v>
      </c>
      <c r="J47" s="115">
        <v>30</v>
      </c>
      <c r="K47" s="116">
        <v>0.70704690077775156</v>
      </c>
    </row>
    <row r="48" spans="1:11" ht="14.1" customHeight="1" x14ac:dyDescent="0.2">
      <c r="A48" s="306">
        <v>62</v>
      </c>
      <c r="B48" s="307" t="s">
        <v>270</v>
      </c>
      <c r="C48" s="308"/>
      <c r="D48" s="113">
        <v>5.8380356636985198</v>
      </c>
      <c r="E48" s="115">
        <v>7625</v>
      </c>
      <c r="F48" s="114">
        <v>7748</v>
      </c>
      <c r="G48" s="114">
        <v>7757</v>
      </c>
      <c r="H48" s="114">
        <v>7696</v>
      </c>
      <c r="I48" s="140">
        <v>7812</v>
      </c>
      <c r="J48" s="115">
        <v>-187</v>
      </c>
      <c r="K48" s="116">
        <v>-2.393753200204813</v>
      </c>
    </row>
    <row r="49" spans="1:11" ht="14.1" customHeight="1" x14ac:dyDescent="0.2">
      <c r="A49" s="306">
        <v>63</v>
      </c>
      <c r="B49" s="307" t="s">
        <v>271</v>
      </c>
      <c r="C49" s="308"/>
      <c r="D49" s="113">
        <v>2.8160387109617253</v>
      </c>
      <c r="E49" s="115">
        <v>3678</v>
      </c>
      <c r="F49" s="114">
        <v>3808</v>
      </c>
      <c r="G49" s="114">
        <v>3870</v>
      </c>
      <c r="H49" s="114">
        <v>3860</v>
      </c>
      <c r="I49" s="140">
        <v>3751</v>
      </c>
      <c r="J49" s="115">
        <v>-73</v>
      </c>
      <c r="K49" s="116">
        <v>-1.9461476939482805</v>
      </c>
    </row>
    <row r="50" spans="1:11" ht="14.1" customHeight="1" x14ac:dyDescent="0.2">
      <c r="A50" s="306" t="s">
        <v>272</v>
      </c>
      <c r="B50" s="307" t="s">
        <v>273</v>
      </c>
      <c r="C50" s="308"/>
      <c r="D50" s="113">
        <v>0.58112381229471166</v>
      </c>
      <c r="E50" s="115">
        <v>759</v>
      </c>
      <c r="F50" s="114">
        <v>772</v>
      </c>
      <c r="G50" s="114">
        <v>783</v>
      </c>
      <c r="H50" s="114">
        <v>764</v>
      </c>
      <c r="I50" s="140">
        <v>765</v>
      </c>
      <c r="J50" s="115">
        <v>-6</v>
      </c>
      <c r="K50" s="116">
        <v>-0.78431372549019607</v>
      </c>
    </row>
    <row r="51" spans="1:11" ht="14.1" customHeight="1" x14ac:dyDescent="0.2">
      <c r="A51" s="306" t="s">
        <v>274</v>
      </c>
      <c r="B51" s="307" t="s">
        <v>275</v>
      </c>
      <c r="C51" s="308"/>
      <c r="D51" s="113">
        <v>1.6851824912525171</v>
      </c>
      <c r="E51" s="115">
        <v>2201</v>
      </c>
      <c r="F51" s="114">
        <v>2309</v>
      </c>
      <c r="G51" s="114">
        <v>2365</v>
      </c>
      <c r="H51" s="114">
        <v>2375</v>
      </c>
      <c r="I51" s="140">
        <v>2266</v>
      </c>
      <c r="J51" s="115">
        <v>-65</v>
      </c>
      <c r="K51" s="116">
        <v>-2.8684907325684024</v>
      </c>
    </row>
    <row r="52" spans="1:11" ht="14.1" customHeight="1" x14ac:dyDescent="0.2">
      <c r="A52" s="306">
        <v>71</v>
      </c>
      <c r="B52" s="307" t="s">
        <v>276</v>
      </c>
      <c r="C52" s="308"/>
      <c r="D52" s="113">
        <v>11.70440015619138</v>
      </c>
      <c r="E52" s="115">
        <v>15287</v>
      </c>
      <c r="F52" s="114">
        <v>15275</v>
      </c>
      <c r="G52" s="114">
        <v>15190</v>
      </c>
      <c r="H52" s="114">
        <v>15062</v>
      </c>
      <c r="I52" s="140">
        <v>15022</v>
      </c>
      <c r="J52" s="115">
        <v>265</v>
      </c>
      <c r="K52" s="116">
        <v>1.7640793502862469</v>
      </c>
    </row>
    <row r="53" spans="1:11" ht="14.1" customHeight="1" x14ac:dyDescent="0.2">
      <c r="A53" s="306" t="s">
        <v>277</v>
      </c>
      <c r="B53" s="307" t="s">
        <v>278</v>
      </c>
      <c r="C53" s="308"/>
      <c r="D53" s="113">
        <v>3.852720716030289</v>
      </c>
      <c r="E53" s="115">
        <v>5032</v>
      </c>
      <c r="F53" s="114">
        <v>5018</v>
      </c>
      <c r="G53" s="114">
        <v>4965</v>
      </c>
      <c r="H53" s="114">
        <v>4851</v>
      </c>
      <c r="I53" s="140">
        <v>4850</v>
      </c>
      <c r="J53" s="115">
        <v>182</v>
      </c>
      <c r="K53" s="116">
        <v>3.7525773195876289</v>
      </c>
    </row>
    <row r="54" spans="1:11" ht="14.1" customHeight="1" x14ac:dyDescent="0.2">
      <c r="A54" s="306" t="s">
        <v>279</v>
      </c>
      <c r="B54" s="307" t="s">
        <v>280</v>
      </c>
      <c r="C54" s="308"/>
      <c r="D54" s="113">
        <v>6.4964895221615659</v>
      </c>
      <c r="E54" s="115">
        <v>8485</v>
      </c>
      <c r="F54" s="114">
        <v>8510</v>
      </c>
      <c r="G54" s="114">
        <v>8490</v>
      </c>
      <c r="H54" s="114">
        <v>8501</v>
      </c>
      <c r="I54" s="140">
        <v>8468</v>
      </c>
      <c r="J54" s="115">
        <v>17</v>
      </c>
      <c r="K54" s="116">
        <v>0.20075578649031647</v>
      </c>
    </row>
    <row r="55" spans="1:11" ht="14.1" customHeight="1" x14ac:dyDescent="0.2">
      <c r="A55" s="306">
        <v>72</v>
      </c>
      <c r="B55" s="307" t="s">
        <v>281</v>
      </c>
      <c r="C55" s="308"/>
      <c r="D55" s="113">
        <v>3.7570152133467065</v>
      </c>
      <c r="E55" s="115">
        <v>4907</v>
      </c>
      <c r="F55" s="114">
        <v>4915</v>
      </c>
      <c r="G55" s="114">
        <v>4891</v>
      </c>
      <c r="H55" s="114">
        <v>4873</v>
      </c>
      <c r="I55" s="140">
        <v>4911</v>
      </c>
      <c r="J55" s="115">
        <v>-4</v>
      </c>
      <c r="K55" s="116">
        <v>-8.1449806556709428E-2</v>
      </c>
    </row>
    <row r="56" spans="1:11" ht="14.1" customHeight="1" x14ac:dyDescent="0.2">
      <c r="A56" s="306" t="s">
        <v>282</v>
      </c>
      <c r="B56" s="307" t="s">
        <v>283</v>
      </c>
      <c r="C56" s="308"/>
      <c r="D56" s="113">
        <v>1.8069198906660338</v>
      </c>
      <c r="E56" s="115">
        <v>2360</v>
      </c>
      <c r="F56" s="114">
        <v>2382</v>
      </c>
      <c r="G56" s="114">
        <v>2399</v>
      </c>
      <c r="H56" s="114">
        <v>2400</v>
      </c>
      <c r="I56" s="140">
        <v>2410</v>
      </c>
      <c r="J56" s="115">
        <v>-50</v>
      </c>
      <c r="K56" s="116">
        <v>-2.0746887966804981</v>
      </c>
    </row>
    <row r="57" spans="1:11" ht="14.1" customHeight="1" x14ac:dyDescent="0.2">
      <c r="A57" s="306" t="s">
        <v>284</v>
      </c>
      <c r="B57" s="307" t="s">
        <v>285</v>
      </c>
      <c r="C57" s="308"/>
      <c r="D57" s="113">
        <v>1.2403433147792264</v>
      </c>
      <c r="E57" s="115">
        <v>1620</v>
      </c>
      <c r="F57" s="114">
        <v>1595</v>
      </c>
      <c r="G57" s="114">
        <v>1561</v>
      </c>
      <c r="H57" s="114">
        <v>1557</v>
      </c>
      <c r="I57" s="140">
        <v>1580</v>
      </c>
      <c r="J57" s="115">
        <v>40</v>
      </c>
      <c r="K57" s="116">
        <v>2.5316455696202533</v>
      </c>
    </row>
    <row r="58" spans="1:11" ht="14.1" customHeight="1" x14ac:dyDescent="0.2">
      <c r="A58" s="306">
        <v>73</v>
      </c>
      <c r="B58" s="307" t="s">
        <v>286</v>
      </c>
      <c r="C58" s="308"/>
      <c r="D58" s="113">
        <v>5.5601068839053971</v>
      </c>
      <c r="E58" s="115">
        <v>7262</v>
      </c>
      <c r="F58" s="114">
        <v>7206</v>
      </c>
      <c r="G58" s="114">
        <v>7182</v>
      </c>
      <c r="H58" s="114">
        <v>6974</v>
      </c>
      <c r="I58" s="140">
        <v>6942</v>
      </c>
      <c r="J58" s="115">
        <v>320</v>
      </c>
      <c r="K58" s="116">
        <v>4.6096225871506773</v>
      </c>
    </row>
    <row r="59" spans="1:11" ht="14.1" customHeight="1" x14ac:dyDescent="0.2">
      <c r="A59" s="306" t="s">
        <v>287</v>
      </c>
      <c r="B59" s="307" t="s">
        <v>288</v>
      </c>
      <c r="C59" s="308"/>
      <c r="D59" s="113">
        <v>4.2255893544855256</v>
      </c>
      <c r="E59" s="115">
        <v>5519</v>
      </c>
      <c r="F59" s="114">
        <v>5501</v>
      </c>
      <c r="G59" s="114">
        <v>5462</v>
      </c>
      <c r="H59" s="114">
        <v>5316</v>
      </c>
      <c r="I59" s="140">
        <v>5266</v>
      </c>
      <c r="J59" s="115">
        <v>253</v>
      </c>
      <c r="K59" s="116">
        <v>4.8044056209646788</v>
      </c>
    </row>
    <row r="60" spans="1:11" ht="14.1" customHeight="1" x14ac:dyDescent="0.2">
      <c r="A60" s="306">
        <v>81</v>
      </c>
      <c r="B60" s="307" t="s">
        <v>289</v>
      </c>
      <c r="C60" s="308"/>
      <c r="D60" s="113">
        <v>11.710525308363129</v>
      </c>
      <c r="E60" s="115">
        <v>15295</v>
      </c>
      <c r="F60" s="114">
        <v>15397</v>
      </c>
      <c r="G60" s="114">
        <v>15264</v>
      </c>
      <c r="H60" s="114">
        <v>15280</v>
      </c>
      <c r="I60" s="140">
        <v>15143</v>
      </c>
      <c r="J60" s="115">
        <v>152</v>
      </c>
      <c r="K60" s="116">
        <v>1.0037641154328734</v>
      </c>
    </row>
    <row r="61" spans="1:11" ht="14.1" customHeight="1" x14ac:dyDescent="0.2">
      <c r="A61" s="306" t="s">
        <v>290</v>
      </c>
      <c r="B61" s="307" t="s">
        <v>291</v>
      </c>
      <c r="C61" s="308"/>
      <c r="D61" s="113">
        <v>2.2310866785596706</v>
      </c>
      <c r="E61" s="115">
        <v>2914</v>
      </c>
      <c r="F61" s="114">
        <v>2911</v>
      </c>
      <c r="G61" s="114">
        <v>2889</v>
      </c>
      <c r="H61" s="114">
        <v>2808</v>
      </c>
      <c r="I61" s="140">
        <v>2821</v>
      </c>
      <c r="J61" s="115">
        <v>93</v>
      </c>
      <c r="K61" s="116">
        <v>3.2967032967032965</v>
      </c>
    </row>
    <row r="62" spans="1:11" ht="14.1" customHeight="1" x14ac:dyDescent="0.2">
      <c r="A62" s="306" t="s">
        <v>292</v>
      </c>
      <c r="B62" s="307" t="s">
        <v>293</v>
      </c>
      <c r="C62" s="308"/>
      <c r="D62" s="113">
        <v>5.1535499085055392</v>
      </c>
      <c r="E62" s="115">
        <v>6731</v>
      </c>
      <c r="F62" s="114">
        <v>6824</v>
      </c>
      <c r="G62" s="114">
        <v>6772</v>
      </c>
      <c r="H62" s="114">
        <v>6678</v>
      </c>
      <c r="I62" s="140">
        <v>6618</v>
      </c>
      <c r="J62" s="115">
        <v>113</v>
      </c>
      <c r="K62" s="116">
        <v>1.7074644907827139</v>
      </c>
    </row>
    <row r="63" spans="1:11" ht="14.1" customHeight="1" x14ac:dyDescent="0.2">
      <c r="A63" s="306"/>
      <c r="B63" s="307" t="s">
        <v>294</v>
      </c>
      <c r="C63" s="308"/>
      <c r="D63" s="113">
        <v>4.3373733816199493</v>
      </c>
      <c r="E63" s="115">
        <v>5665</v>
      </c>
      <c r="F63" s="114">
        <v>5739</v>
      </c>
      <c r="G63" s="114">
        <v>5705</v>
      </c>
      <c r="H63" s="114">
        <v>5636</v>
      </c>
      <c r="I63" s="140">
        <v>5600</v>
      </c>
      <c r="J63" s="115">
        <v>65</v>
      </c>
      <c r="K63" s="116">
        <v>1.1607142857142858</v>
      </c>
    </row>
    <row r="64" spans="1:11" ht="14.1" customHeight="1" x14ac:dyDescent="0.2">
      <c r="A64" s="306" t="s">
        <v>295</v>
      </c>
      <c r="B64" s="307" t="s">
        <v>296</v>
      </c>
      <c r="C64" s="308"/>
      <c r="D64" s="113">
        <v>1.8383112955462488</v>
      </c>
      <c r="E64" s="115">
        <v>2401</v>
      </c>
      <c r="F64" s="114">
        <v>2374</v>
      </c>
      <c r="G64" s="114">
        <v>2352</v>
      </c>
      <c r="H64" s="114">
        <v>2328</v>
      </c>
      <c r="I64" s="140">
        <v>2299</v>
      </c>
      <c r="J64" s="115">
        <v>102</v>
      </c>
      <c r="K64" s="116">
        <v>4.4367116137451061</v>
      </c>
    </row>
    <row r="65" spans="1:11" ht="14.1" customHeight="1" x14ac:dyDescent="0.2">
      <c r="A65" s="306" t="s">
        <v>297</v>
      </c>
      <c r="B65" s="307" t="s">
        <v>298</v>
      </c>
      <c r="C65" s="308"/>
      <c r="D65" s="113">
        <v>0.76105015733984638</v>
      </c>
      <c r="E65" s="115">
        <v>994</v>
      </c>
      <c r="F65" s="114">
        <v>964</v>
      </c>
      <c r="G65" s="114">
        <v>962</v>
      </c>
      <c r="H65" s="114">
        <v>1062</v>
      </c>
      <c r="I65" s="140">
        <v>1030</v>
      </c>
      <c r="J65" s="115">
        <v>-36</v>
      </c>
      <c r="K65" s="116">
        <v>-3.4951456310679609</v>
      </c>
    </row>
    <row r="66" spans="1:11" ht="14.1" customHeight="1" x14ac:dyDescent="0.2">
      <c r="A66" s="306">
        <v>82</v>
      </c>
      <c r="B66" s="307" t="s">
        <v>299</v>
      </c>
      <c r="C66" s="308"/>
      <c r="D66" s="113">
        <v>2.8650399283357197</v>
      </c>
      <c r="E66" s="115">
        <v>3742</v>
      </c>
      <c r="F66" s="114">
        <v>3726</v>
      </c>
      <c r="G66" s="114">
        <v>3671</v>
      </c>
      <c r="H66" s="114">
        <v>3628</v>
      </c>
      <c r="I66" s="140">
        <v>3594</v>
      </c>
      <c r="J66" s="115">
        <v>148</v>
      </c>
      <c r="K66" s="116">
        <v>4.1179744017807458</v>
      </c>
    </row>
    <row r="67" spans="1:11" ht="14.1" customHeight="1" x14ac:dyDescent="0.2">
      <c r="A67" s="306" t="s">
        <v>300</v>
      </c>
      <c r="B67" s="307" t="s">
        <v>301</v>
      </c>
      <c r="C67" s="308"/>
      <c r="D67" s="113">
        <v>1.770168977635538</v>
      </c>
      <c r="E67" s="115">
        <v>2312</v>
      </c>
      <c r="F67" s="114">
        <v>2308</v>
      </c>
      <c r="G67" s="114">
        <v>2260</v>
      </c>
      <c r="H67" s="114">
        <v>2258</v>
      </c>
      <c r="I67" s="140">
        <v>2225</v>
      </c>
      <c r="J67" s="115">
        <v>87</v>
      </c>
      <c r="K67" s="116">
        <v>3.9101123595505616</v>
      </c>
    </row>
    <row r="68" spans="1:11" ht="14.1" customHeight="1" x14ac:dyDescent="0.2">
      <c r="A68" s="306" t="s">
        <v>302</v>
      </c>
      <c r="B68" s="307" t="s">
        <v>303</v>
      </c>
      <c r="C68" s="308"/>
      <c r="D68" s="113">
        <v>0.4501986846235711</v>
      </c>
      <c r="E68" s="115">
        <v>588</v>
      </c>
      <c r="F68" s="114">
        <v>583</v>
      </c>
      <c r="G68" s="114">
        <v>587</v>
      </c>
      <c r="H68" s="114">
        <v>545</v>
      </c>
      <c r="I68" s="140">
        <v>556</v>
      </c>
      <c r="J68" s="115">
        <v>32</v>
      </c>
      <c r="K68" s="116">
        <v>5.7553956834532372</v>
      </c>
    </row>
    <row r="69" spans="1:11" ht="14.1" customHeight="1" x14ac:dyDescent="0.2">
      <c r="A69" s="306">
        <v>83</v>
      </c>
      <c r="B69" s="307" t="s">
        <v>304</v>
      </c>
      <c r="C69" s="308"/>
      <c r="D69" s="113">
        <v>9.2650583037922356</v>
      </c>
      <c r="E69" s="115">
        <v>12101</v>
      </c>
      <c r="F69" s="114">
        <v>12192</v>
      </c>
      <c r="G69" s="114">
        <v>11736</v>
      </c>
      <c r="H69" s="114">
        <v>11582</v>
      </c>
      <c r="I69" s="140">
        <v>11782</v>
      </c>
      <c r="J69" s="115">
        <v>319</v>
      </c>
      <c r="K69" s="116">
        <v>2.7075199456798504</v>
      </c>
    </row>
    <row r="70" spans="1:11" ht="14.1" customHeight="1" x14ac:dyDescent="0.2">
      <c r="A70" s="306" t="s">
        <v>305</v>
      </c>
      <c r="B70" s="307" t="s">
        <v>306</v>
      </c>
      <c r="C70" s="308"/>
      <c r="D70" s="113">
        <v>7.9496818749090794</v>
      </c>
      <c r="E70" s="115">
        <v>10383</v>
      </c>
      <c r="F70" s="114">
        <v>10449</v>
      </c>
      <c r="G70" s="114">
        <v>9989</v>
      </c>
      <c r="H70" s="114">
        <v>9845</v>
      </c>
      <c r="I70" s="140">
        <v>10060</v>
      </c>
      <c r="J70" s="115">
        <v>323</v>
      </c>
      <c r="K70" s="116">
        <v>3.2107355864811131</v>
      </c>
    </row>
    <row r="71" spans="1:11" ht="14.1" customHeight="1" x14ac:dyDescent="0.2">
      <c r="A71" s="306"/>
      <c r="B71" s="307" t="s">
        <v>307</v>
      </c>
      <c r="C71" s="308"/>
      <c r="D71" s="113">
        <v>4.0257562648822054</v>
      </c>
      <c r="E71" s="115">
        <v>5258</v>
      </c>
      <c r="F71" s="114">
        <v>5275</v>
      </c>
      <c r="G71" s="114">
        <v>5044</v>
      </c>
      <c r="H71" s="114">
        <v>4952</v>
      </c>
      <c r="I71" s="140">
        <v>5055</v>
      </c>
      <c r="J71" s="115">
        <v>203</v>
      </c>
      <c r="K71" s="116">
        <v>4.0158259149357072</v>
      </c>
    </row>
    <row r="72" spans="1:11" ht="14.1" customHeight="1" x14ac:dyDescent="0.2">
      <c r="A72" s="306">
        <v>84</v>
      </c>
      <c r="B72" s="307" t="s">
        <v>308</v>
      </c>
      <c r="C72" s="308"/>
      <c r="D72" s="113">
        <v>4.8373389276389833</v>
      </c>
      <c r="E72" s="115">
        <v>6318</v>
      </c>
      <c r="F72" s="114">
        <v>6447</v>
      </c>
      <c r="G72" s="114">
        <v>6256</v>
      </c>
      <c r="H72" s="114">
        <v>6390</v>
      </c>
      <c r="I72" s="140">
        <v>6200</v>
      </c>
      <c r="J72" s="115">
        <v>118</v>
      </c>
      <c r="K72" s="116">
        <v>1.903225806451613</v>
      </c>
    </row>
    <row r="73" spans="1:11" ht="14.1" customHeight="1" x14ac:dyDescent="0.2">
      <c r="A73" s="306" t="s">
        <v>309</v>
      </c>
      <c r="B73" s="307" t="s">
        <v>310</v>
      </c>
      <c r="C73" s="308"/>
      <c r="D73" s="113">
        <v>0.6194060133681446</v>
      </c>
      <c r="E73" s="115">
        <v>809</v>
      </c>
      <c r="F73" s="114">
        <v>804</v>
      </c>
      <c r="G73" s="114">
        <v>807</v>
      </c>
      <c r="H73" s="114">
        <v>873</v>
      </c>
      <c r="I73" s="140">
        <v>856</v>
      </c>
      <c r="J73" s="115">
        <v>-47</v>
      </c>
      <c r="K73" s="116">
        <v>-5.490654205607477</v>
      </c>
    </row>
    <row r="74" spans="1:11" ht="14.1" customHeight="1" x14ac:dyDescent="0.2">
      <c r="A74" s="306" t="s">
        <v>311</v>
      </c>
      <c r="B74" s="307" t="s">
        <v>312</v>
      </c>
      <c r="C74" s="308"/>
      <c r="D74" s="113">
        <v>0.38052507866992319</v>
      </c>
      <c r="E74" s="115">
        <v>497</v>
      </c>
      <c r="F74" s="114">
        <v>504</v>
      </c>
      <c r="G74" s="114">
        <v>513</v>
      </c>
      <c r="H74" s="114">
        <v>523</v>
      </c>
      <c r="I74" s="140">
        <v>521</v>
      </c>
      <c r="J74" s="115">
        <v>-24</v>
      </c>
      <c r="K74" s="116">
        <v>-4.6065259117082533</v>
      </c>
    </row>
    <row r="75" spans="1:11" ht="14.1" customHeight="1" x14ac:dyDescent="0.2">
      <c r="A75" s="306" t="s">
        <v>313</v>
      </c>
      <c r="B75" s="307" t="s">
        <v>314</v>
      </c>
      <c r="C75" s="308"/>
      <c r="D75" s="113">
        <v>3.1406717760644365</v>
      </c>
      <c r="E75" s="115">
        <v>4102</v>
      </c>
      <c r="F75" s="114">
        <v>4211</v>
      </c>
      <c r="G75" s="114">
        <v>4012</v>
      </c>
      <c r="H75" s="114">
        <v>4083</v>
      </c>
      <c r="I75" s="140">
        <v>3945</v>
      </c>
      <c r="J75" s="115">
        <v>157</v>
      </c>
      <c r="K75" s="116">
        <v>3.9797211660329532</v>
      </c>
    </row>
    <row r="76" spans="1:11" ht="14.1" customHeight="1" x14ac:dyDescent="0.2">
      <c r="A76" s="306">
        <v>91</v>
      </c>
      <c r="B76" s="307" t="s">
        <v>315</v>
      </c>
      <c r="C76" s="308"/>
      <c r="D76" s="113">
        <v>0.40732261942132625</v>
      </c>
      <c r="E76" s="115">
        <v>532</v>
      </c>
      <c r="F76" s="114">
        <v>537</v>
      </c>
      <c r="G76" s="114">
        <v>517</v>
      </c>
      <c r="H76" s="114">
        <v>510</v>
      </c>
      <c r="I76" s="140">
        <v>505</v>
      </c>
      <c r="J76" s="115">
        <v>27</v>
      </c>
      <c r="K76" s="116">
        <v>5.3465346534653468</v>
      </c>
    </row>
    <row r="77" spans="1:11" ht="14.1" customHeight="1" x14ac:dyDescent="0.2">
      <c r="A77" s="306">
        <v>92</v>
      </c>
      <c r="B77" s="307" t="s">
        <v>316</v>
      </c>
      <c r="C77" s="308"/>
      <c r="D77" s="113">
        <v>2.2226645943235153</v>
      </c>
      <c r="E77" s="115">
        <v>2903</v>
      </c>
      <c r="F77" s="114">
        <v>2862</v>
      </c>
      <c r="G77" s="114">
        <v>2759</v>
      </c>
      <c r="H77" s="114">
        <v>2716</v>
      </c>
      <c r="I77" s="140">
        <v>2686</v>
      </c>
      <c r="J77" s="115">
        <v>217</v>
      </c>
      <c r="K77" s="116">
        <v>8.0789277736411016</v>
      </c>
    </row>
    <row r="78" spans="1:11" ht="14.1" customHeight="1" x14ac:dyDescent="0.2">
      <c r="A78" s="306">
        <v>93</v>
      </c>
      <c r="B78" s="307" t="s">
        <v>317</v>
      </c>
      <c r="C78" s="308"/>
      <c r="D78" s="113">
        <v>0.17609812493779142</v>
      </c>
      <c r="E78" s="115">
        <v>230</v>
      </c>
      <c r="F78" s="114">
        <v>236</v>
      </c>
      <c r="G78" s="114">
        <v>234</v>
      </c>
      <c r="H78" s="114">
        <v>229</v>
      </c>
      <c r="I78" s="140">
        <v>228</v>
      </c>
      <c r="J78" s="115">
        <v>2</v>
      </c>
      <c r="K78" s="116">
        <v>0.8771929824561403</v>
      </c>
    </row>
    <row r="79" spans="1:11" ht="14.1" customHeight="1" x14ac:dyDescent="0.2">
      <c r="A79" s="306">
        <v>94</v>
      </c>
      <c r="B79" s="307" t="s">
        <v>318</v>
      </c>
      <c r="C79" s="308"/>
      <c r="D79" s="113">
        <v>0.56963915197268178</v>
      </c>
      <c r="E79" s="115">
        <v>744</v>
      </c>
      <c r="F79" s="114">
        <v>759</v>
      </c>
      <c r="G79" s="114">
        <v>758</v>
      </c>
      <c r="H79" s="114">
        <v>733</v>
      </c>
      <c r="I79" s="140">
        <v>745</v>
      </c>
      <c r="J79" s="115">
        <v>-1</v>
      </c>
      <c r="K79" s="116">
        <v>-0.13422818791946309</v>
      </c>
    </row>
    <row r="80" spans="1:11" ht="14.1" customHeight="1" x14ac:dyDescent="0.2">
      <c r="A80" s="306" t="s">
        <v>319</v>
      </c>
      <c r="B80" s="307" t="s">
        <v>320</v>
      </c>
      <c r="C80" s="308"/>
      <c r="D80" s="113">
        <v>3.0625760858746334E-3</v>
      </c>
      <c r="E80" s="115">
        <v>4</v>
      </c>
      <c r="F80" s="114">
        <v>3</v>
      </c>
      <c r="G80" s="114">
        <v>3</v>
      </c>
      <c r="H80" s="114">
        <v>6</v>
      </c>
      <c r="I80" s="140">
        <v>6</v>
      </c>
      <c r="J80" s="115">
        <v>-2</v>
      </c>
      <c r="K80" s="116">
        <v>-33.333333333333336</v>
      </c>
    </row>
    <row r="81" spans="1:11" ht="14.1" customHeight="1" x14ac:dyDescent="0.2">
      <c r="A81" s="310" t="s">
        <v>321</v>
      </c>
      <c r="B81" s="311" t="s">
        <v>224</v>
      </c>
      <c r="C81" s="312"/>
      <c r="D81" s="125">
        <v>0.19217664938863324</v>
      </c>
      <c r="E81" s="143">
        <v>251</v>
      </c>
      <c r="F81" s="144">
        <v>250</v>
      </c>
      <c r="G81" s="144">
        <v>247</v>
      </c>
      <c r="H81" s="144">
        <v>246</v>
      </c>
      <c r="I81" s="145">
        <v>249</v>
      </c>
      <c r="J81" s="143">
        <v>2</v>
      </c>
      <c r="K81" s="146">
        <v>0.80321285140562249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30105</v>
      </c>
      <c r="E12" s="114">
        <v>31428</v>
      </c>
      <c r="F12" s="114">
        <v>30967</v>
      </c>
      <c r="G12" s="114">
        <v>31824</v>
      </c>
      <c r="H12" s="140">
        <v>30986</v>
      </c>
      <c r="I12" s="115">
        <v>-881</v>
      </c>
      <c r="J12" s="116">
        <v>-2.8432195184922224</v>
      </c>
      <c r="K12"/>
      <c r="L12"/>
      <c r="M12"/>
      <c r="N12"/>
      <c r="O12"/>
      <c r="P12"/>
    </row>
    <row r="13" spans="1:16" s="110" customFormat="1" ht="14.45" customHeight="1" x14ac:dyDescent="0.2">
      <c r="A13" s="120" t="s">
        <v>105</v>
      </c>
      <c r="B13" s="119" t="s">
        <v>106</v>
      </c>
      <c r="C13" s="113">
        <v>42.627470519847201</v>
      </c>
      <c r="D13" s="115">
        <v>12833</v>
      </c>
      <c r="E13" s="114">
        <v>13332</v>
      </c>
      <c r="F13" s="114">
        <v>13268</v>
      </c>
      <c r="G13" s="114">
        <v>13621</v>
      </c>
      <c r="H13" s="140">
        <v>13249</v>
      </c>
      <c r="I13" s="115">
        <v>-416</v>
      </c>
      <c r="J13" s="116">
        <v>-3.1398596120461923</v>
      </c>
      <c r="K13"/>
      <c r="L13"/>
      <c r="M13"/>
      <c r="N13"/>
      <c r="O13"/>
      <c r="P13"/>
    </row>
    <row r="14" spans="1:16" s="110" customFormat="1" ht="14.45" customHeight="1" x14ac:dyDescent="0.2">
      <c r="A14" s="120"/>
      <c r="B14" s="119" t="s">
        <v>107</v>
      </c>
      <c r="C14" s="113">
        <v>57.372529480152799</v>
      </c>
      <c r="D14" s="115">
        <v>17272</v>
      </c>
      <c r="E14" s="114">
        <v>18096</v>
      </c>
      <c r="F14" s="114">
        <v>17699</v>
      </c>
      <c r="G14" s="114">
        <v>18203</v>
      </c>
      <c r="H14" s="140">
        <v>17737</v>
      </c>
      <c r="I14" s="115">
        <v>-465</v>
      </c>
      <c r="J14" s="116">
        <v>-2.6216383830411005</v>
      </c>
      <c r="K14"/>
      <c r="L14"/>
      <c r="M14"/>
      <c r="N14"/>
      <c r="O14"/>
      <c r="P14"/>
    </row>
    <row r="15" spans="1:16" s="110" customFormat="1" ht="14.45" customHeight="1" x14ac:dyDescent="0.2">
      <c r="A15" s="118" t="s">
        <v>105</v>
      </c>
      <c r="B15" s="121" t="s">
        <v>108</v>
      </c>
      <c r="C15" s="113">
        <v>25.786414216907492</v>
      </c>
      <c r="D15" s="115">
        <v>7763</v>
      </c>
      <c r="E15" s="114">
        <v>8265</v>
      </c>
      <c r="F15" s="114">
        <v>7903</v>
      </c>
      <c r="G15" s="114">
        <v>8623</v>
      </c>
      <c r="H15" s="140">
        <v>8021</v>
      </c>
      <c r="I15" s="115">
        <v>-258</v>
      </c>
      <c r="J15" s="116">
        <v>-3.2165565390849022</v>
      </c>
      <c r="K15"/>
      <c r="L15"/>
      <c r="M15"/>
      <c r="N15"/>
      <c r="O15"/>
      <c r="P15"/>
    </row>
    <row r="16" spans="1:16" s="110" customFormat="1" ht="14.45" customHeight="1" x14ac:dyDescent="0.2">
      <c r="A16" s="118"/>
      <c r="B16" s="121" t="s">
        <v>109</v>
      </c>
      <c r="C16" s="113">
        <v>48.63643912971267</v>
      </c>
      <c r="D16" s="115">
        <v>14642</v>
      </c>
      <c r="E16" s="114">
        <v>15257</v>
      </c>
      <c r="F16" s="114">
        <v>15189</v>
      </c>
      <c r="G16" s="114">
        <v>15413</v>
      </c>
      <c r="H16" s="140">
        <v>15278</v>
      </c>
      <c r="I16" s="115">
        <v>-636</v>
      </c>
      <c r="J16" s="116">
        <v>-4.162848540384867</v>
      </c>
      <c r="K16"/>
      <c r="L16"/>
      <c r="M16"/>
      <c r="N16"/>
      <c r="O16"/>
      <c r="P16"/>
    </row>
    <row r="17" spans="1:16" s="110" customFormat="1" ht="14.45" customHeight="1" x14ac:dyDescent="0.2">
      <c r="A17" s="118"/>
      <c r="B17" s="121" t="s">
        <v>110</v>
      </c>
      <c r="C17" s="113">
        <v>13.356585284836406</v>
      </c>
      <c r="D17" s="115">
        <v>4021</v>
      </c>
      <c r="E17" s="114">
        <v>4153</v>
      </c>
      <c r="F17" s="114">
        <v>4120</v>
      </c>
      <c r="G17" s="114">
        <v>4062</v>
      </c>
      <c r="H17" s="140">
        <v>4065</v>
      </c>
      <c r="I17" s="115">
        <v>-44</v>
      </c>
      <c r="J17" s="116">
        <v>-1.0824108241082411</v>
      </c>
      <c r="K17"/>
      <c r="L17"/>
      <c r="M17"/>
      <c r="N17"/>
      <c r="O17"/>
      <c r="P17"/>
    </row>
    <row r="18" spans="1:16" s="110" customFormat="1" ht="14.45" customHeight="1" x14ac:dyDescent="0.2">
      <c r="A18" s="120"/>
      <c r="B18" s="121" t="s">
        <v>111</v>
      </c>
      <c r="C18" s="113">
        <v>12.22056136854343</v>
      </c>
      <c r="D18" s="115">
        <v>3679</v>
      </c>
      <c r="E18" s="114">
        <v>3753</v>
      </c>
      <c r="F18" s="114">
        <v>3755</v>
      </c>
      <c r="G18" s="114">
        <v>3726</v>
      </c>
      <c r="H18" s="140">
        <v>3622</v>
      </c>
      <c r="I18" s="115">
        <v>57</v>
      </c>
      <c r="J18" s="116">
        <v>1.5737161789066814</v>
      </c>
      <c r="K18"/>
      <c r="L18"/>
      <c r="M18"/>
      <c r="N18"/>
      <c r="O18"/>
      <c r="P18"/>
    </row>
    <row r="19" spans="1:16" s="110" customFormat="1" ht="14.45" customHeight="1" x14ac:dyDescent="0.2">
      <c r="A19" s="120"/>
      <c r="B19" s="121" t="s">
        <v>112</v>
      </c>
      <c r="C19" s="113">
        <v>1.1160936721474839</v>
      </c>
      <c r="D19" s="115">
        <v>336</v>
      </c>
      <c r="E19" s="114">
        <v>356</v>
      </c>
      <c r="F19" s="114">
        <v>372</v>
      </c>
      <c r="G19" s="114">
        <v>331</v>
      </c>
      <c r="H19" s="140">
        <v>319</v>
      </c>
      <c r="I19" s="115">
        <v>17</v>
      </c>
      <c r="J19" s="116">
        <v>5.3291536050156738</v>
      </c>
      <c r="K19"/>
      <c r="L19"/>
      <c r="M19"/>
      <c r="N19"/>
      <c r="O19"/>
      <c r="P19"/>
    </row>
    <row r="20" spans="1:16" s="110" customFormat="1" ht="14.45" customHeight="1" x14ac:dyDescent="0.2">
      <c r="A20" s="120" t="s">
        <v>113</v>
      </c>
      <c r="B20" s="119" t="s">
        <v>116</v>
      </c>
      <c r="C20" s="113">
        <v>82.850024912805182</v>
      </c>
      <c r="D20" s="115">
        <v>24942</v>
      </c>
      <c r="E20" s="114">
        <v>26104</v>
      </c>
      <c r="F20" s="114">
        <v>25741</v>
      </c>
      <c r="G20" s="114">
        <v>26630</v>
      </c>
      <c r="H20" s="140">
        <v>25967</v>
      </c>
      <c r="I20" s="115">
        <v>-1025</v>
      </c>
      <c r="J20" s="116">
        <v>-3.9473177494512264</v>
      </c>
      <c r="K20"/>
      <c r="L20"/>
      <c r="M20"/>
      <c r="N20"/>
      <c r="O20"/>
      <c r="P20"/>
    </row>
    <row r="21" spans="1:16" s="110" customFormat="1" ht="14.45" customHeight="1" x14ac:dyDescent="0.2">
      <c r="A21" s="123"/>
      <c r="B21" s="124" t="s">
        <v>117</v>
      </c>
      <c r="C21" s="125">
        <v>16.99053313403089</v>
      </c>
      <c r="D21" s="143">
        <v>5115</v>
      </c>
      <c r="E21" s="144">
        <v>5288</v>
      </c>
      <c r="F21" s="144">
        <v>5195</v>
      </c>
      <c r="G21" s="144">
        <v>5162</v>
      </c>
      <c r="H21" s="145">
        <v>4987</v>
      </c>
      <c r="I21" s="143">
        <v>128</v>
      </c>
      <c r="J21" s="146">
        <v>2.5666733507118509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24970</v>
      </c>
      <c r="E56" s="114">
        <v>26259</v>
      </c>
      <c r="F56" s="114">
        <v>25738</v>
      </c>
      <c r="G56" s="114">
        <v>26493</v>
      </c>
      <c r="H56" s="140">
        <v>25722</v>
      </c>
      <c r="I56" s="115">
        <v>-752</v>
      </c>
      <c r="J56" s="116">
        <v>-2.9235673742321748</v>
      </c>
      <c r="K56"/>
      <c r="L56"/>
      <c r="M56"/>
      <c r="N56"/>
      <c r="O56"/>
      <c r="P56"/>
    </row>
    <row r="57" spans="1:16" s="110" customFormat="1" ht="14.45" customHeight="1" x14ac:dyDescent="0.2">
      <c r="A57" s="120" t="s">
        <v>105</v>
      </c>
      <c r="B57" s="119" t="s">
        <v>106</v>
      </c>
      <c r="C57" s="113">
        <v>42.226672006407689</v>
      </c>
      <c r="D57" s="115">
        <v>10544</v>
      </c>
      <c r="E57" s="114">
        <v>11065</v>
      </c>
      <c r="F57" s="114">
        <v>10945</v>
      </c>
      <c r="G57" s="114">
        <v>11153</v>
      </c>
      <c r="H57" s="140">
        <v>10854</v>
      </c>
      <c r="I57" s="115">
        <v>-310</v>
      </c>
      <c r="J57" s="116">
        <v>-2.8560899207665376</v>
      </c>
    </row>
    <row r="58" spans="1:16" s="110" customFormat="1" ht="14.45" customHeight="1" x14ac:dyDescent="0.2">
      <c r="A58" s="120"/>
      <c r="B58" s="119" t="s">
        <v>107</v>
      </c>
      <c r="C58" s="113">
        <v>57.773327993592311</v>
      </c>
      <c r="D58" s="115">
        <v>14426</v>
      </c>
      <c r="E58" s="114">
        <v>15194</v>
      </c>
      <c r="F58" s="114">
        <v>14793</v>
      </c>
      <c r="G58" s="114">
        <v>15340</v>
      </c>
      <c r="H58" s="140">
        <v>14868</v>
      </c>
      <c r="I58" s="115">
        <v>-442</v>
      </c>
      <c r="J58" s="116">
        <v>-2.9728275490987355</v>
      </c>
    </row>
    <row r="59" spans="1:16" s="110" customFormat="1" ht="14.45" customHeight="1" x14ac:dyDescent="0.2">
      <c r="A59" s="118" t="s">
        <v>105</v>
      </c>
      <c r="B59" s="121" t="s">
        <v>108</v>
      </c>
      <c r="C59" s="113">
        <v>28.225871045254305</v>
      </c>
      <c r="D59" s="115">
        <v>7048</v>
      </c>
      <c r="E59" s="114">
        <v>7557</v>
      </c>
      <c r="F59" s="114">
        <v>7051</v>
      </c>
      <c r="G59" s="114">
        <v>7728</v>
      </c>
      <c r="H59" s="140">
        <v>7199</v>
      </c>
      <c r="I59" s="115">
        <v>-151</v>
      </c>
      <c r="J59" s="116">
        <v>-2.097513543547715</v>
      </c>
    </row>
    <row r="60" spans="1:16" s="110" customFormat="1" ht="14.45" customHeight="1" x14ac:dyDescent="0.2">
      <c r="A60" s="118"/>
      <c r="B60" s="121" t="s">
        <v>109</v>
      </c>
      <c r="C60" s="113">
        <v>49.951942330796953</v>
      </c>
      <c r="D60" s="115">
        <v>12473</v>
      </c>
      <c r="E60" s="114">
        <v>13074</v>
      </c>
      <c r="F60" s="114">
        <v>13060</v>
      </c>
      <c r="G60" s="114">
        <v>13203</v>
      </c>
      <c r="H60" s="140">
        <v>13040</v>
      </c>
      <c r="I60" s="115">
        <v>-567</v>
      </c>
      <c r="J60" s="116">
        <v>-4.3481595092024543</v>
      </c>
    </row>
    <row r="61" spans="1:16" s="110" customFormat="1" ht="14.45" customHeight="1" x14ac:dyDescent="0.2">
      <c r="A61" s="118"/>
      <c r="B61" s="121" t="s">
        <v>110</v>
      </c>
      <c r="C61" s="113">
        <v>11.645975170204245</v>
      </c>
      <c r="D61" s="115">
        <v>2908</v>
      </c>
      <c r="E61" s="114">
        <v>3022</v>
      </c>
      <c r="F61" s="114">
        <v>3017</v>
      </c>
      <c r="G61" s="114">
        <v>2976</v>
      </c>
      <c r="H61" s="140">
        <v>2960</v>
      </c>
      <c r="I61" s="115">
        <v>-52</v>
      </c>
      <c r="J61" s="116">
        <v>-1.7567567567567568</v>
      </c>
    </row>
    <row r="62" spans="1:16" s="110" customFormat="1" ht="14.45" customHeight="1" x14ac:dyDescent="0.2">
      <c r="A62" s="120"/>
      <c r="B62" s="121" t="s">
        <v>111</v>
      </c>
      <c r="C62" s="113">
        <v>10.176211453744493</v>
      </c>
      <c r="D62" s="115">
        <v>2541</v>
      </c>
      <c r="E62" s="114">
        <v>2606</v>
      </c>
      <c r="F62" s="114">
        <v>2610</v>
      </c>
      <c r="G62" s="114">
        <v>2586</v>
      </c>
      <c r="H62" s="140">
        <v>2523</v>
      </c>
      <c r="I62" s="115">
        <v>18</v>
      </c>
      <c r="J62" s="116">
        <v>0.71343638525564801</v>
      </c>
    </row>
    <row r="63" spans="1:16" s="110" customFormat="1" ht="14.45" customHeight="1" x14ac:dyDescent="0.2">
      <c r="A63" s="120"/>
      <c r="B63" s="121" t="s">
        <v>112</v>
      </c>
      <c r="C63" s="113">
        <v>0.87705246295554662</v>
      </c>
      <c r="D63" s="115">
        <v>219</v>
      </c>
      <c r="E63" s="114">
        <v>237</v>
      </c>
      <c r="F63" s="114">
        <v>256</v>
      </c>
      <c r="G63" s="114">
        <v>237</v>
      </c>
      <c r="H63" s="140">
        <v>215</v>
      </c>
      <c r="I63" s="115">
        <v>4</v>
      </c>
      <c r="J63" s="116">
        <v>1.8604651162790697</v>
      </c>
    </row>
    <row r="64" spans="1:16" s="110" customFormat="1" ht="14.45" customHeight="1" x14ac:dyDescent="0.2">
      <c r="A64" s="120" t="s">
        <v>113</v>
      </c>
      <c r="B64" s="119" t="s">
        <v>116</v>
      </c>
      <c r="C64" s="113">
        <v>81.457749299158991</v>
      </c>
      <c r="D64" s="115">
        <v>20340</v>
      </c>
      <c r="E64" s="114">
        <v>21378</v>
      </c>
      <c r="F64" s="114">
        <v>20891</v>
      </c>
      <c r="G64" s="114">
        <v>21675</v>
      </c>
      <c r="H64" s="140">
        <v>21094</v>
      </c>
      <c r="I64" s="115">
        <v>-754</v>
      </c>
      <c r="J64" s="116">
        <v>-3.574476154356689</v>
      </c>
    </row>
    <row r="65" spans="1:10" s="110" customFormat="1" ht="14.45" customHeight="1" x14ac:dyDescent="0.2">
      <c r="A65" s="123"/>
      <c r="B65" s="124" t="s">
        <v>117</v>
      </c>
      <c r="C65" s="125">
        <v>18.362034441329595</v>
      </c>
      <c r="D65" s="143">
        <v>4585</v>
      </c>
      <c r="E65" s="144">
        <v>4841</v>
      </c>
      <c r="F65" s="144">
        <v>4816</v>
      </c>
      <c r="G65" s="144">
        <v>4788</v>
      </c>
      <c r="H65" s="145">
        <v>4598</v>
      </c>
      <c r="I65" s="143">
        <v>-13</v>
      </c>
      <c r="J65" s="146">
        <v>-0.28273162244454109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30105</v>
      </c>
      <c r="G11" s="114">
        <v>31428</v>
      </c>
      <c r="H11" s="114">
        <v>30967</v>
      </c>
      <c r="I11" s="114">
        <v>31824</v>
      </c>
      <c r="J11" s="140">
        <v>30986</v>
      </c>
      <c r="K11" s="114">
        <v>-881</v>
      </c>
      <c r="L11" s="116">
        <v>-2.8432195184922224</v>
      </c>
    </row>
    <row r="12" spans="1:17" s="110" customFormat="1" ht="24" customHeight="1" x14ac:dyDescent="0.2">
      <c r="A12" s="604" t="s">
        <v>185</v>
      </c>
      <c r="B12" s="605"/>
      <c r="C12" s="605"/>
      <c r="D12" s="606"/>
      <c r="E12" s="113">
        <v>42.627470519847201</v>
      </c>
      <c r="F12" s="115">
        <v>12833</v>
      </c>
      <c r="G12" s="114">
        <v>13332</v>
      </c>
      <c r="H12" s="114">
        <v>13268</v>
      </c>
      <c r="I12" s="114">
        <v>13621</v>
      </c>
      <c r="J12" s="140">
        <v>13249</v>
      </c>
      <c r="K12" s="114">
        <v>-416</v>
      </c>
      <c r="L12" s="116">
        <v>-3.1398596120461923</v>
      </c>
    </row>
    <row r="13" spans="1:17" s="110" customFormat="1" ht="15" customHeight="1" x14ac:dyDescent="0.2">
      <c r="A13" s="120"/>
      <c r="B13" s="612" t="s">
        <v>107</v>
      </c>
      <c r="C13" s="612"/>
      <c r="E13" s="113">
        <v>57.372529480152799</v>
      </c>
      <c r="F13" s="115">
        <v>17272</v>
      </c>
      <c r="G13" s="114">
        <v>18096</v>
      </c>
      <c r="H13" s="114">
        <v>17699</v>
      </c>
      <c r="I13" s="114">
        <v>18203</v>
      </c>
      <c r="J13" s="140">
        <v>17737</v>
      </c>
      <c r="K13" s="114">
        <v>-465</v>
      </c>
      <c r="L13" s="116">
        <v>-2.6216383830411005</v>
      </c>
    </row>
    <row r="14" spans="1:17" s="110" customFormat="1" ht="22.5" customHeight="1" x14ac:dyDescent="0.2">
      <c r="A14" s="604" t="s">
        <v>186</v>
      </c>
      <c r="B14" s="605"/>
      <c r="C14" s="605"/>
      <c r="D14" s="606"/>
      <c r="E14" s="113">
        <v>25.786414216907492</v>
      </c>
      <c r="F14" s="115">
        <v>7763</v>
      </c>
      <c r="G14" s="114">
        <v>8265</v>
      </c>
      <c r="H14" s="114">
        <v>7903</v>
      </c>
      <c r="I14" s="114">
        <v>8623</v>
      </c>
      <c r="J14" s="140">
        <v>8021</v>
      </c>
      <c r="K14" s="114">
        <v>-258</v>
      </c>
      <c r="L14" s="116">
        <v>-3.2165565390849022</v>
      </c>
    </row>
    <row r="15" spans="1:17" s="110" customFormat="1" ht="15" customHeight="1" x14ac:dyDescent="0.2">
      <c r="A15" s="120"/>
      <c r="B15" s="119"/>
      <c r="C15" s="258" t="s">
        <v>106</v>
      </c>
      <c r="E15" s="113">
        <v>44.583279659925289</v>
      </c>
      <c r="F15" s="115">
        <v>3461</v>
      </c>
      <c r="G15" s="114">
        <v>3628</v>
      </c>
      <c r="H15" s="114">
        <v>3569</v>
      </c>
      <c r="I15" s="114">
        <v>3873</v>
      </c>
      <c r="J15" s="140">
        <v>3661</v>
      </c>
      <c r="K15" s="114">
        <v>-200</v>
      </c>
      <c r="L15" s="116">
        <v>-5.4629882545752526</v>
      </c>
    </row>
    <row r="16" spans="1:17" s="110" customFormat="1" ht="15" customHeight="1" x14ac:dyDescent="0.2">
      <c r="A16" s="120"/>
      <c r="B16" s="119"/>
      <c r="C16" s="258" t="s">
        <v>107</v>
      </c>
      <c r="E16" s="113">
        <v>55.416720340074711</v>
      </c>
      <c r="F16" s="115">
        <v>4302</v>
      </c>
      <c r="G16" s="114">
        <v>4637</v>
      </c>
      <c r="H16" s="114">
        <v>4334</v>
      </c>
      <c r="I16" s="114">
        <v>4750</v>
      </c>
      <c r="J16" s="140">
        <v>4360</v>
      </c>
      <c r="K16" s="114">
        <v>-58</v>
      </c>
      <c r="L16" s="116">
        <v>-1.3302752293577982</v>
      </c>
    </row>
    <row r="17" spans="1:12" s="110" customFormat="1" ht="15" customHeight="1" x14ac:dyDescent="0.2">
      <c r="A17" s="120"/>
      <c r="B17" s="121" t="s">
        <v>109</v>
      </c>
      <c r="C17" s="258"/>
      <c r="E17" s="113">
        <v>48.63643912971267</v>
      </c>
      <c r="F17" s="115">
        <v>14642</v>
      </c>
      <c r="G17" s="114">
        <v>15257</v>
      </c>
      <c r="H17" s="114">
        <v>15189</v>
      </c>
      <c r="I17" s="114">
        <v>15413</v>
      </c>
      <c r="J17" s="140">
        <v>15278</v>
      </c>
      <c r="K17" s="114">
        <v>-636</v>
      </c>
      <c r="L17" s="116">
        <v>-4.162848540384867</v>
      </c>
    </row>
    <row r="18" spans="1:12" s="110" customFormat="1" ht="15" customHeight="1" x14ac:dyDescent="0.2">
      <c r="A18" s="120"/>
      <c r="B18" s="119"/>
      <c r="C18" s="258" t="s">
        <v>106</v>
      </c>
      <c r="E18" s="113">
        <v>41.736101625461004</v>
      </c>
      <c r="F18" s="115">
        <v>6111</v>
      </c>
      <c r="G18" s="114">
        <v>6349</v>
      </c>
      <c r="H18" s="114">
        <v>6333</v>
      </c>
      <c r="I18" s="114">
        <v>6414</v>
      </c>
      <c r="J18" s="140">
        <v>6307</v>
      </c>
      <c r="K18" s="114">
        <v>-196</v>
      </c>
      <c r="L18" s="116">
        <v>-3.1076581576026636</v>
      </c>
    </row>
    <row r="19" spans="1:12" s="110" customFormat="1" ht="15" customHeight="1" x14ac:dyDescent="0.2">
      <c r="A19" s="120"/>
      <c r="B19" s="119"/>
      <c r="C19" s="258" t="s">
        <v>107</v>
      </c>
      <c r="E19" s="113">
        <v>58.263898374538996</v>
      </c>
      <c r="F19" s="115">
        <v>8531</v>
      </c>
      <c r="G19" s="114">
        <v>8908</v>
      </c>
      <c r="H19" s="114">
        <v>8856</v>
      </c>
      <c r="I19" s="114">
        <v>8999</v>
      </c>
      <c r="J19" s="140">
        <v>8971</v>
      </c>
      <c r="K19" s="114">
        <v>-440</v>
      </c>
      <c r="L19" s="116">
        <v>-4.9046928993423249</v>
      </c>
    </row>
    <row r="20" spans="1:12" s="110" customFormat="1" ht="15" customHeight="1" x14ac:dyDescent="0.2">
      <c r="A20" s="120"/>
      <c r="B20" s="121" t="s">
        <v>110</v>
      </c>
      <c r="C20" s="258"/>
      <c r="E20" s="113">
        <v>13.356585284836406</v>
      </c>
      <c r="F20" s="115">
        <v>4021</v>
      </c>
      <c r="G20" s="114">
        <v>4153</v>
      </c>
      <c r="H20" s="114">
        <v>4120</v>
      </c>
      <c r="I20" s="114">
        <v>4062</v>
      </c>
      <c r="J20" s="140">
        <v>4065</v>
      </c>
      <c r="K20" s="114">
        <v>-44</v>
      </c>
      <c r="L20" s="116">
        <v>-1.0824108241082411</v>
      </c>
    </row>
    <row r="21" spans="1:12" s="110" customFormat="1" ht="15" customHeight="1" x14ac:dyDescent="0.2">
      <c r="A21" s="120"/>
      <c r="B21" s="119"/>
      <c r="C21" s="258" t="s">
        <v>106</v>
      </c>
      <c r="E21" s="113">
        <v>36.931111663765229</v>
      </c>
      <c r="F21" s="115">
        <v>1485</v>
      </c>
      <c r="G21" s="114">
        <v>1552</v>
      </c>
      <c r="H21" s="114">
        <v>1547</v>
      </c>
      <c r="I21" s="114">
        <v>1531</v>
      </c>
      <c r="J21" s="140">
        <v>1514</v>
      </c>
      <c r="K21" s="114">
        <v>-29</v>
      </c>
      <c r="L21" s="116">
        <v>-1.915455746367239</v>
      </c>
    </row>
    <row r="22" spans="1:12" s="110" customFormat="1" ht="15" customHeight="1" x14ac:dyDescent="0.2">
      <c r="A22" s="120"/>
      <c r="B22" s="119"/>
      <c r="C22" s="258" t="s">
        <v>107</v>
      </c>
      <c r="E22" s="113">
        <v>63.068888336234771</v>
      </c>
      <c r="F22" s="115">
        <v>2536</v>
      </c>
      <c r="G22" s="114">
        <v>2601</v>
      </c>
      <c r="H22" s="114">
        <v>2573</v>
      </c>
      <c r="I22" s="114">
        <v>2531</v>
      </c>
      <c r="J22" s="140">
        <v>2551</v>
      </c>
      <c r="K22" s="114">
        <v>-15</v>
      </c>
      <c r="L22" s="116">
        <v>-0.58800470403763228</v>
      </c>
    </row>
    <row r="23" spans="1:12" s="110" customFormat="1" ht="15" customHeight="1" x14ac:dyDescent="0.2">
      <c r="A23" s="120"/>
      <c r="B23" s="121" t="s">
        <v>111</v>
      </c>
      <c r="C23" s="258"/>
      <c r="E23" s="113">
        <v>12.22056136854343</v>
      </c>
      <c r="F23" s="115">
        <v>3679</v>
      </c>
      <c r="G23" s="114">
        <v>3753</v>
      </c>
      <c r="H23" s="114">
        <v>3755</v>
      </c>
      <c r="I23" s="114">
        <v>3726</v>
      </c>
      <c r="J23" s="140">
        <v>3622</v>
      </c>
      <c r="K23" s="114">
        <v>57</v>
      </c>
      <c r="L23" s="116">
        <v>1.5737161789066814</v>
      </c>
    </row>
    <row r="24" spans="1:12" s="110" customFormat="1" ht="15" customHeight="1" x14ac:dyDescent="0.2">
      <c r="A24" s="120"/>
      <c r="B24" s="119"/>
      <c r="C24" s="258" t="s">
        <v>106</v>
      </c>
      <c r="E24" s="113">
        <v>48.273987496602338</v>
      </c>
      <c r="F24" s="115">
        <v>1776</v>
      </c>
      <c r="G24" s="114">
        <v>1803</v>
      </c>
      <c r="H24" s="114">
        <v>1819</v>
      </c>
      <c r="I24" s="114">
        <v>1803</v>
      </c>
      <c r="J24" s="140">
        <v>1767</v>
      </c>
      <c r="K24" s="114">
        <v>9</v>
      </c>
      <c r="L24" s="116">
        <v>0.50933786078098475</v>
      </c>
    </row>
    <row r="25" spans="1:12" s="110" customFormat="1" ht="15" customHeight="1" x14ac:dyDescent="0.2">
      <c r="A25" s="120"/>
      <c r="B25" s="119"/>
      <c r="C25" s="258" t="s">
        <v>107</v>
      </c>
      <c r="E25" s="113">
        <v>51.726012503397662</v>
      </c>
      <c r="F25" s="115">
        <v>1903</v>
      </c>
      <c r="G25" s="114">
        <v>1950</v>
      </c>
      <c r="H25" s="114">
        <v>1936</v>
      </c>
      <c r="I25" s="114">
        <v>1923</v>
      </c>
      <c r="J25" s="140">
        <v>1855</v>
      </c>
      <c r="K25" s="114">
        <v>48</v>
      </c>
      <c r="L25" s="116">
        <v>2.5876010781671157</v>
      </c>
    </row>
    <row r="26" spans="1:12" s="110" customFormat="1" ht="15" customHeight="1" x14ac:dyDescent="0.2">
      <c r="A26" s="120"/>
      <c r="C26" s="121" t="s">
        <v>187</v>
      </c>
      <c r="D26" s="110" t="s">
        <v>188</v>
      </c>
      <c r="E26" s="113">
        <v>1.1160936721474839</v>
      </c>
      <c r="F26" s="115">
        <v>336</v>
      </c>
      <c r="G26" s="114">
        <v>356</v>
      </c>
      <c r="H26" s="114">
        <v>372</v>
      </c>
      <c r="I26" s="114">
        <v>331</v>
      </c>
      <c r="J26" s="140">
        <v>319</v>
      </c>
      <c r="K26" s="114">
        <v>17</v>
      </c>
      <c r="L26" s="116">
        <v>5.3291536050156738</v>
      </c>
    </row>
    <row r="27" spans="1:12" s="110" customFormat="1" ht="15" customHeight="1" x14ac:dyDescent="0.2">
      <c r="A27" s="120"/>
      <c r="B27" s="119"/>
      <c r="D27" s="259" t="s">
        <v>106</v>
      </c>
      <c r="E27" s="113">
        <v>42.55952380952381</v>
      </c>
      <c r="F27" s="115">
        <v>143</v>
      </c>
      <c r="G27" s="114">
        <v>154</v>
      </c>
      <c r="H27" s="114">
        <v>172</v>
      </c>
      <c r="I27" s="114">
        <v>145</v>
      </c>
      <c r="J27" s="140">
        <v>140</v>
      </c>
      <c r="K27" s="114">
        <v>3</v>
      </c>
      <c r="L27" s="116">
        <v>2.1428571428571428</v>
      </c>
    </row>
    <row r="28" spans="1:12" s="110" customFormat="1" ht="15" customHeight="1" x14ac:dyDescent="0.2">
      <c r="A28" s="120"/>
      <c r="B28" s="119"/>
      <c r="D28" s="259" t="s">
        <v>107</v>
      </c>
      <c r="E28" s="113">
        <v>57.44047619047619</v>
      </c>
      <c r="F28" s="115">
        <v>193</v>
      </c>
      <c r="G28" s="114">
        <v>202</v>
      </c>
      <c r="H28" s="114">
        <v>200</v>
      </c>
      <c r="I28" s="114">
        <v>186</v>
      </c>
      <c r="J28" s="140">
        <v>179</v>
      </c>
      <c r="K28" s="114">
        <v>14</v>
      </c>
      <c r="L28" s="116">
        <v>7.8212290502793298</v>
      </c>
    </row>
    <row r="29" spans="1:12" s="110" customFormat="1" ht="24" customHeight="1" x14ac:dyDescent="0.2">
      <c r="A29" s="604" t="s">
        <v>189</v>
      </c>
      <c r="B29" s="605"/>
      <c r="C29" s="605"/>
      <c r="D29" s="606"/>
      <c r="E29" s="113">
        <v>82.850024912805182</v>
      </c>
      <c r="F29" s="115">
        <v>24942</v>
      </c>
      <c r="G29" s="114">
        <v>26104</v>
      </c>
      <c r="H29" s="114">
        <v>25741</v>
      </c>
      <c r="I29" s="114">
        <v>26630</v>
      </c>
      <c r="J29" s="140">
        <v>25967</v>
      </c>
      <c r="K29" s="114">
        <v>-1025</v>
      </c>
      <c r="L29" s="116">
        <v>-3.9473177494512264</v>
      </c>
    </row>
    <row r="30" spans="1:12" s="110" customFormat="1" ht="15" customHeight="1" x14ac:dyDescent="0.2">
      <c r="A30" s="120"/>
      <c r="B30" s="119"/>
      <c r="C30" s="258" t="s">
        <v>106</v>
      </c>
      <c r="E30" s="113">
        <v>41.700745730093814</v>
      </c>
      <c r="F30" s="115">
        <v>10401</v>
      </c>
      <c r="G30" s="114">
        <v>10808</v>
      </c>
      <c r="H30" s="114">
        <v>10777</v>
      </c>
      <c r="I30" s="114">
        <v>11147</v>
      </c>
      <c r="J30" s="140">
        <v>10854</v>
      </c>
      <c r="K30" s="114">
        <v>-453</v>
      </c>
      <c r="L30" s="116">
        <v>-4.1735765616362634</v>
      </c>
    </row>
    <row r="31" spans="1:12" s="110" customFormat="1" ht="15" customHeight="1" x14ac:dyDescent="0.2">
      <c r="A31" s="120"/>
      <c r="B31" s="119"/>
      <c r="C31" s="258" t="s">
        <v>107</v>
      </c>
      <c r="E31" s="113">
        <v>58.299254269906186</v>
      </c>
      <c r="F31" s="115">
        <v>14541</v>
      </c>
      <c r="G31" s="114">
        <v>15296</v>
      </c>
      <c r="H31" s="114">
        <v>14964</v>
      </c>
      <c r="I31" s="114">
        <v>15483</v>
      </c>
      <c r="J31" s="140">
        <v>15113</v>
      </c>
      <c r="K31" s="114">
        <v>-572</v>
      </c>
      <c r="L31" s="116">
        <v>-3.7848210150201811</v>
      </c>
    </row>
    <row r="32" spans="1:12" s="110" customFormat="1" ht="15" customHeight="1" x14ac:dyDescent="0.2">
      <c r="A32" s="120"/>
      <c r="B32" s="119" t="s">
        <v>117</v>
      </c>
      <c r="C32" s="258"/>
      <c r="E32" s="113">
        <v>16.99053313403089</v>
      </c>
      <c r="F32" s="114">
        <v>5115</v>
      </c>
      <c r="G32" s="114">
        <v>5288</v>
      </c>
      <c r="H32" s="114">
        <v>5195</v>
      </c>
      <c r="I32" s="114">
        <v>5162</v>
      </c>
      <c r="J32" s="140">
        <v>4987</v>
      </c>
      <c r="K32" s="114">
        <v>128</v>
      </c>
      <c r="L32" s="116">
        <v>2.5666733507118509</v>
      </c>
    </row>
    <row r="33" spans="1:12" s="110" customFormat="1" ht="15" customHeight="1" x14ac:dyDescent="0.2">
      <c r="A33" s="120"/>
      <c r="B33" s="119"/>
      <c r="C33" s="258" t="s">
        <v>106</v>
      </c>
      <c r="E33" s="113">
        <v>47.350928641251222</v>
      </c>
      <c r="F33" s="114">
        <v>2422</v>
      </c>
      <c r="G33" s="114">
        <v>2516</v>
      </c>
      <c r="H33" s="114">
        <v>2483</v>
      </c>
      <c r="I33" s="114">
        <v>2466</v>
      </c>
      <c r="J33" s="140">
        <v>2388</v>
      </c>
      <c r="K33" s="114">
        <v>34</v>
      </c>
      <c r="L33" s="116">
        <v>1.4237855946398661</v>
      </c>
    </row>
    <row r="34" spans="1:12" s="110" customFormat="1" ht="15" customHeight="1" x14ac:dyDescent="0.2">
      <c r="A34" s="120"/>
      <c r="B34" s="119"/>
      <c r="C34" s="258" t="s">
        <v>107</v>
      </c>
      <c r="E34" s="113">
        <v>52.649071358748778</v>
      </c>
      <c r="F34" s="114">
        <v>2693</v>
      </c>
      <c r="G34" s="114">
        <v>2772</v>
      </c>
      <c r="H34" s="114">
        <v>2712</v>
      </c>
      <c r="I34" s="114">
        <v>2696</v>
      </c>
      <c r="J34" s="140">
        <v>2599</v>
      </c>
      <c r="K34" s="114">
        <v>94</v>
      </c>
      <c r="L34" s="116">
        <v>3.6167756829549829</v>
      </c>
    </row>
    <row r="35" spans="1:12" s="110" customFormat="1" ht="24" customHeight="1" x14ac:dyDescent="0.2">
      <c r="A35" s="604" t="s">
        <v>192</v>
      </c>
      <c r="B35" s="605"/>
      <c r="C35" s="605"/>
      <c r="D35" s="606"/>
      <c r="E35" s="113">
        <v>29.606377678126556</v>
      </c>
      <c r="F35" s="114">
        <v>8913</v>
      </c>
      <c r="G35" s="114">
        <v>9515</v>
      </c>
      <c r="H35" s="114">
        <v>9190</v>
      </c>
      <c r="I35" s="114">
        <v>9714</v>
      </c>
      <c r="J35" s="114">
        <v>9227</v>
      </c>
      <c r="K35" s="318">
        <v>-314</v>
      </c>
      <c r="L35" s="319">
        <v>-3.4030562479679203</v>
      </c>
    </row>
    <row r="36" spans="1:12" s="110" customFormat="1" ht="15" customHeight="1" x14ac:dyDescent="0.2">
      <c r="A36" s="120"/>
      <c r="B36" s="119"/>
      <c r="C36" s="258" t="s">
        <v>106</v>
      </c>
      <c r="E36" s="113">
        <v>44.822169864243243</v>
      </c>
      <c r="F36" s="114">
        <v>3995</v>
      </c>
      <c r="G36" s="114">
        <v>4230</v>
      </c>
      <c r="H36" s="114">
        <v>4156</v>
      </c>
      <c r="I36" s="114">
        <v>4379</v>
      </c>
      <c r="J36" s="114">
        <v>4163</v>
      </c>
      <c r="K36" s="318">
        <v>-168</v>
      </c>
      <c r="L36" s="116">
        <v>-4.0355512851309152</v>
      </c>
    </row>
    <row r="37" spans="1:12" s="110" customFormat="1" ht="15" customHeight="1" x14ac:dyDescent="0.2">
      <c r="A37" s="120"/>
      <c r="B37" s="119"/>
      <c r="C37" s="258" t="s">
        <v>107</v>
      </c>
      <c r="E37" s="113">
        <v>55.177830135756757</v>
      </c>
      <c r="F37" s="114">
        <v>4918</v>
      </c>
      <c r="G37" s="114">
        <v>5285</v>
      </c>
      <c r="H37" s="114">
        <v>5034</v>
      </c>
      <c r="I37" s="114">
        <v>5335</v>
      </c>
      <c r="J37" s="140">
        <v>5064</v>
      </c>
      <c r="K37" s="114">
        <v>-146</v>
      </c>
      <c r="L37" s="116">
        <v>-2.8830963665086888</v>
      </c>
    </row>
    <row r="38" spans="1:12" s="110" customFormat="1" ht="15" customHeight="1" x14ac:dyDescent="0.2">
      <c r="A38" s="120"/>
      <c r="B38" s="119" t="s">
        <v>328</v>
      </c>
      <c r="C38" s="258"/>
      <c r="E38" s="113">
        <v>41.009799036704869</v>
      </c>
      <c r="F38" s="114">
        <v>12346</v>
      </c>
      <c r="G38" s="114">
        <v>12728</v>
      </c>
      <c r="H38" s="114">
        <v>12713</v>
      </c>
      <c r="I38" s="114">
        <v>12760</v>
      </c>
      <c r="J38" s="140">
        <v>12671</v>
      </c>
      <c r="K38" s="114">
        <v>-325</v>
      </c>
      <c r="L38" s="116">
        <v>-2.5649120037881779</v>
      </c>
    </row>
    <row r="39" spans="1:12" s="110" customFormat="1" ht="15" customHeight="1" x14ac:dyDescent="0.2">
      <c r="A39" s="120"/>
      <c r="B39" s="119"/>
      <c r="C39" s="258" t="s">
        <v>106</v>
      </c>
      <c r="E39" s="113">
        <v>41.017333549327716</v>
      </c>
      <c r="F39" s="115">
        <v>5064</v>
      </c>
      <c r="G39" s="114">
        <v>5221</v>
      </c>
      <c r="H39" s="114">
        <v>5242</v>
      </c>
      <c r="I39" s="114">
        <v>5223</v>
      </c>
      <c r="J39" s="140">
        <v>5177</v>
      </c>
      <c r="K39" s="114">
        <v>-113</v>
      </c>
      <c r="L39" s="116">
        <v>-2.1827313115704077</v>
      </c>
    </row>
    <row r="40" spans="1:12" s="110" customFormat="1" ht="15" customHeight="1" x14ac:dyDescent="0.2">
      <c r="A40" s="120"/>
      <c r="B40" s="119"/>
      <c r="C40" s="258" t="s">
        <v>107</v>
      </c>
      <c r="E40" s="113">
        <v>58.982666450672284</v>
      </c>
      <c r="F40" s="115">
        <v>7282</v>
      </c>
      <c r="G40" s="114">
        <v>7507</v>
      </c>
      <c r="H40" s="114">
        <v>7471</v>
      </c>
      <c r="I40" s="114">
        <v>7537</v>
      </c>
      <c r="J40" s="140">
        <v>7494</v>
      </c>
      <c r="K40" s="114">
        <v>-212</v>
      </c>
      <c r="L40" s="116">
        <v>-2.8289298105150786</v>
      </c>
    </row>
    <row r="41" spans="1:12" s="110" customFormat="1" ht="15" customHeight="1" x14ac:dyDescent="0.2">
      <c r="A41" s="120"/>
      <c r="B41" s="320" t="s">
        <v>515</v>
      </c>
      <c r="C41" s="258"/>
      <c r="E41" s="113">
        <v>17.508719481813653</v>
      </c>
      <c r="F41" s="115">
        <v>5271</v>
      </c>
      <c r="G41" s="114">
        <v>5471</v>
      </c>
      <c r="H41" s="114">
        <v>5349</v>
      </c>
      <c r="I41" s="114">
        <v>5474</v>
      </c>
      <c r="J41" s="140">
        <v>5172</v>
      </c>
      <c r="K41" s="114">
        <v>99</v>
      </c>
      <c r="L41" s="116">
        <v>1.91415313225058</v>
      </c>
    </row>
    <row r="42" spans="1:12" s="110" customFormat="1" ht="15" customHeight="1" x14ac:dyDescent="0.2">
      <c r="A42" s="120"/>
      <c r="B42" s="119"/>
      <c r="C42" s="268" t="s">
        <v>106</v>
      </c>
      <c r="D42" s="182"/>
      <c r="E42" s="113">
        <v>42.705369000189719</v>
      </c>
      <c r="F42" s="115">
        <v>2251</v>
      </c>
      <c r="G42" s="114">
        <v>2276</v>
      </c>
      <c r="H42" s="114">
        <v>2227</v>
      </c>
      <c r="I42" s="114">
        <v>2325</v>
      </c>
      <c r="J42" s="140">
        <v>2191</v>
      </c>
      <c r="K42" s="114">
        <v>60</v>
      </c>
      <c r="L42" s="116">
        <v>2.7384755819260613</v>
      </c>
    </row>
    <row r="43" spans="1:12" s="110" customFormat="1" ht="15" customHeight="1" x14ac:dyDescent="0.2">
      <c r="A43" s="120"/>
      <c r="B43" s="119"/>
      <c r="C43" s="268" t="s">
        <v>107</v>
      </c>
      <c r="D43" s="182"/>
      <c r="E43" s="113">
        <v>57.294630999810281</v>
      </c>
      <c r="F43" s="115">
        <v>3020</v>
      </c>
      <c r="G43" s="114">
        <v>3195</v>
      </c>
      <c r="H43" s="114">
        <v>3122</v>
      </c>
      <c r="I43" s="114">
        <v>3149</v>
      </c>
      <c r="J43" s="140">
        <v>2981</v>
      </c>
      <c r="K43" s="114">
        <v>39</v>
      </c>
      <c r="L43" s="116">
        <v>1.3082858101308286</v>
      </c>
    </row>
    <row r="44" spans="1:12" s="110" customFormat="1" ht="15" customHeight="1" x14ac:dyDescent="0.2">
      <c r="A44" s="120"/>
      <c r="B44" s="119" t="s">
        <v>205</v>
      </c>
      <c r="C44" s="268"/>
      <c r="D44" s="182"/>
      <c r="E44" s="113">
        <v>11.875103803354925</v>
      </c>
      <c r="F44" s="115">
        <v>3575</v>
      </c>
      <c r="G44" s="114">
        <v>3714</v>
      </c>
      <c r="H44" s="114">
        <v>3715</v>
      </c>
      <c r="I44" s="114">
        <v>3876</v>
      </c>
      <c r="J44" s="140">
        <v>3916</v>
      </c>
      <c r="K44" s="114">
        <v>-341</v>
      </c>
      <c r="L44" s="116">
        <v>-8.7078651685393265</v>
      </c>
    </row>
    <row r="45" spans="1:12" s="110" customFormat="1" ht="15" customHeight="1" x14ac:dyDescent="0.2">
      <c r="A45" s="120"/>
      <c r="B45" s="119"/>
      <c r="C45" s="268" t="s">
        <v>106</v>
      </c>
      <c r="D45" s="182"/>
      <c r="E45" s="113">
        <v>42.6013986013986</v>
      </c>
      <c r="F45" s="115">
        <v>1523</v>
      </c>
      <c r="G45" s="114">
        <v>1605</v>
      </c>
      <c r="H45" s="114">
        <v>1643</v>
      </c>
      <c r="I45" s="114">
        <v>1694</v>
      </c>
      <c r="J45" s="140">
        <v>1718</v>
      </c>
      <c r="K45" s="114">
        <v>-195</v>
      </c>
      <c r="L45" s="116">
        <v>-11.350407450523864</v>
      </c>
    </row>
    <row r="46" spans="1:12" s="110" customFormat="1" ht="15" customHeight="1" x14ac:dyDescent="0.2">
      <c r="A46" s="123"/>
      <c r="B46" s="124"/>
      <c r="C46" s="260" t="s">
        <v>107</v>
      </c>
      <c r="D46" s="261"/>
      <c r="E46" s="125">
        <v>57.3986013986014</v>
      </c>
      <c r="F46" s="143">
        <v>2052</v>
      </c>
      <c r="G46" s="144">
        <v>2109</v>
      </c>
      <c r="H46" s="144">
        <v>2072</v>
      </c>
      <c r="I46" s="144">
        <v>2182</v>
      </c>
      <c r="J46" s="145">
        <v>2198</v>
      </c>
      <c r="K46" s="144">
        <v>-146</v>
      </c>
      <c r="L46" s="146">
        <v>-6.6424021838034575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30105</v>
      </c>
      <c r="E11" s="114">
        <v>31428</v>
      </c>
      <c r="F11" s="114">
        <v>30967</v>
      </c>
      <c r="G11" s="114">
        <v>31824</v>
      </c>
      <c r="H11" s="140">
        <v>30986</v>
      </c>
      <c r="I11" s="115">
        <v>-881</v>
      </c>
      <c r="J11" s="116">
        <v>-2.8432195184922224</v>
      </c>
    </row>
    <row r="12" spans="1:15" s="110" customFormat="1" ht="24.95" customHeight="1" x14ac:dyDescent="0.2">
      <c r="A12" s="193" t="s">
        <v>132</v>
      </c>
      <c r="B12" s="194" t="s">
        <v>133</v>
      </c>
      <c r="C12" s="113">
        <v>0.16608536787908984</v>
      </c>
      <c r="D12" s="115">
        <v>50</v>
      </c>
      <c r="E12" s="114">
        <v>48</v>
      </c>
      <c r="F12" s="114">
        <v>67</v>
      </c>
      <c r="G12" s="114">
        <v>71</v>
      </c>
      <c r="H12" s="140">
        <v>66</v>
      </c>
      <c r="I12" s="115">
        <v>-16</v>
      </c>
      <c r="J12" s="116">
        <v>-24.242424242424242</v>
      </c>
    </row>
    <row r="13" spans="1:15" s="110" customFormat="1" ht="24.95" customHeight="1" x14ac:dyDescent="0.2">
      <c r="A13" s="193" t="s">
        <v>134</v>
      </c>
      <c r="B13" s="199" t="s">
        <v>214</v>
      </c>
      <c r="C13" s="113">
        <v>0.41189171234014282</v>
      </c>
      <c r="D13" s="115">
        <v>124</v>
      </c>
      <c r="E13" s="114">
        <v>118</v>
      </c>
      <c r="F13" s="114">
        <v>117</v>
      </c>
      <c r="G13" s="114">
        <v>122</v>
      </c>
      <c r="H13" s="140">
        <v>121</v>
      </c>
      <c r="I13" s="115">
        <v>3</v>
      </c>
      <c r="J13" s="116">
        <v>2.4793388429752068</v>
      </c>
    </row>
    <row r="14" spans="1:15" s="287" customFormat="1" ht="24.95" customHeight="1" x14ac:dyDescent="0.2">
      <c r="A14" s="193" t="s">
        <v>215</v>
      </c>
      <c r="B14" s="199" t="s">
        <v>137</v>
      </c>
      <c r="C14" s="113">
        <v>2.8201295465869456</v>
      </c>
      <c r="D14" s="115">
        <v>849</v>
      </c>
      <c r="E14" s="114">
        <v>833</v>
      </c>
      <c r="F14" s="114">
        <v>828</v>
      </c>
      <c r="G14" s="114">
        <v>842</v>
      </c>
      <c r="H14" s="140">
        <v>854</v>
      </c>
      <c r="I14" s="115">
        <v>-5</v>
      </c>
      <c r="J14" s="116">
        <v>-0.58548009367681497</v>
      </c>
      <c r="K14" s="110"/>
      <c r="L14" s="110"/>
      <c r="M14" s="110"/>
      <c r="N14" s="110"/>
      <c r="O14" s="110"/>
    </row>
    <row r="15" spans="1:15" s="110" customFormat="1" ht="24.95" customHeight="1" x14ac:dyDescent="0.2">
      <c r="A15" s="193" t="s">
        <v>216</v>
      </c>
      <c r="B15" s="199" t="s">
        <v>217</v>
      </c>
      <c r="C15" s="113">
        <v>1.2257100149476832</v>
      </c>
      <c r="D15" s="115">
        <v>369</v>
      </c>
      <c r="E15" s="114">
        <v>319</v>
      </c>
      <c r="F15" s="114">
        <v>318</v>
      </c>
      <c r="G15" s="114">
        <v>337</v>
      </c>
      <c r="H15" s="140">
        <v>335</v>
      </c>
      <c r="I15" s="115">
        <v>34</v>
      </c>
      <c r="J15" s="116">
        <v>10.149253731343284</v>
      </c>
    </row>
    <row r="16" spans="1:15" s="287" customFormat="1" ht="24.95" customHeight="1" x14ac:dyDescent="0.2">
      <c r="A16" s="193" t="s">
        <v>218</v>
      </c>
      <c r="B16" s="199" t="s">
        <v>141</v>
      </c>
      <c r="C16" s="113">
        <v>1.3685434313237004</v>
      </c>
      <c r="D16" s="115">
        <v>412</v>
      </c>
      <c r="E16" s="114">
        <v>433</v>
      </c>
      <c r="F16" s="114">
        <v>436</v>
      </c>
      <c r="G16" s="114">
        <v>428</v>
      </c>
      <c r="H16" s="140">
        <v>447</v>
      </c>
      <c r="I16" s="115">
        <v>-35</v>
      </c>
      <c r="J16" s="116">
        <v>-7.8299776286353469</v>
      </c>
      <c r="K16" s="110"/>
      <c r="L16" s="110"/>
      <c r="M16" s="110"/>
      <c r="N16" s="110"/>
      <c r="O16" s="110"/>
    </row>
    <row r="17" spans="1:15" s="110" customFormat="1" ht="24.95" customHeight="1" x14ac:dyDescent="0.2">
      <c r="A17" s="193" t="s">
        <v>142</v>
      </c>
      <c r="B17" s="199" t="s">
        <v>220</v>
      </c>
      <c r="C17" s="113">
        <v>0.22587610031556221</v>
      </c>
      <c r="D17" s="115">
        <v>68</v>
      </c>
      <c r="E17" s="114">
        <v>81</v>
      </c>
      <c r="F17" s="114">
        <v>74</v>
      </c>
      <c r="G17" s="114">
        <v>77</v>
      </c>
      <c r="H17" s="140">
        <v>72</v>
      </c>
      <c r="I17" s="115">
        <v>-4</v>
      </c>
      <c r="J17" s="116">
        <v>-5.5555555555555554</v>
      </c>
    </row>
    <row r="18" spans="1:15" s="287" customFormat="1" ht="24.95" customHeight="1" x14ac:dyDescent="0.2">
      <c r="A18" s="201" t="s">
        <v>144</v>
      </c>
      <c r="B18" s="202" t="s">
        <v>145</v>
      </c>
      <c r="C18" s="113">
        <v>1.913303437967115</v>
      </c>
      <c r="D18" s="115">
        <v>576</v>
      </c>
      <c r="E18" s="114">
        <v>555</v>
      </c>
      <c r="F18" s="114">
        <v>580</v>
      </c>
      <c r="G18" s="114">
        <v>560</v>
      </c>
      <c r="H18" s="140">
        <v>560</v>
      </c>
      <c r="I18" s="115">
        <v>16</v>
      </c>
      <c r="J18" s="116">
        <v>2.8571428571428572</v>
      </c>
      <c r="K18" s="110"/>
      <c r="L18" s="110"/>
      <c r="M18" s="110"/>
      <c r="N18" s="110"/>
      <c r="O18" s="110"/>
    </row>
    <row r="19" spans="1:15" s="110" customFormat="1" ht="24.95" customHeight="1" x14ac:dyDescent="0.2">
      <c r="A19" s="193" t="s">
        <v>146</v>
      </c>
      <c r="B19" s="199" t="s">
        <v>147</v>
      </c>
      <c r="C19" s="113">
        <v>14.49260920112938</v>
      </c>
      <c r="D19" s="115">
        <v>4363</v>
      </c>
      <c r="E19" s="114">
        <v>4598</v>
      </c>
      <c r="F19" s="114">
        <v>4417</v>
      </c>
      <c r="G19" s="114">
        <v>4559</v>
      </c>
      <c r="H19" s="140">
        <v>4585</v>
      </c>
      <c r="I19" s="115">
        <v>-222</v>
      </c>
      <c r="J19" s="116">
        <v>-4.8418756815703379</v>
      </c>
    </row>
    <row r="20" spans="1:15" s="287" customFormat="1" ht="24.95" customHeight="1" x14ac:dyDescent="0.2">
      <c r="A20" s="193" t="s">
        <v>148</v>
      </c>
      <c r="B20" s="199" t="s">
        <v>149</v>
      </c>
      <c r="C20" s="113">
        <v>8.3042683939544926</v>
      </c>
      <c r="D20" s="115">
        <v>2500</v>
      </c>
      <c r="E20" s="114">
        <v>2610</v>
      </c>
      <c r="F20" s="114">
        <v>2718</v>
      </c>
      <c r="G20" s="114">
        <v>2737</v>
      </c>
      <c r="H20" s="140">
        <v>2699</v>
      </c>
      <c r="I20" s="115">
        <v>-199</v>
      </c>
      <c r="J20" s="116">
        <v>-7.3731011485735456</v>
      </c>
      <c r="K20" s="110"/>
      <c r="L20" s="110"/>
      <c r="M20" s="110"/>
      <c r="N20" s="110"/>
      <c r="O20" s="110"/>
    </row>
    <row r="21" spans="1:15" s="110" customFormat="1" ht="24.95" customHeight="1" x14ac:dyDescent="0.2">
      <c r="A21" s="201" t="s">
        <v>150</v>
      </c>
      <c r="B21" s="202" t="s">
        <v>151</v>
      </c>
      <c r="C21" s="113">
        <v>14.994187012124232</v>
      </c>
      <c r="D21" s="115">
        <v>4514</v>
      </c>
      <c r="E21" s="114">
        <v>4990</v>
      </c>
      <c r="F21" s="114">
        <v>5133</v>
      </c>
      <c r="G21" s="114">
        <v>5262</v>
      </c>
      <c r="H21" s="140">
        <v>4976</v>
      </c>
      <c r="I21" s="115">
        <v>-462</v>
      </c>
      <c r="J21" s="116">
        <v>-9.284565916398714</v>
      </c>
    </row>
    <row r="22" spans="1:15" s="110" customFormat="1" ht="24.95" customHeight="1" x14ac:dyDescent="0.2">
      <c r="A22" s="201" t="s">
        <v>152</v>
      </c>
      <c r="B22" s="199" t="s">
        <v>153</v>
      </c>
      <c r="C22" s="113">
        <v>1.9465205115429332</v>
      </c>
      <c r="D22" s="115">
        <v>586</v>
      </c>
      <c r="E22" s="114">
        <v>560</v>
      </c>
      <c r="F22" s="114">
        <v>553</v>
      </c>
      <c r="G22" s="114">
        <v>560</v>
      </c>
      <c r="H22" s="140">
        <v>541</v>
      </c>
      <c r="I22" s="115">
        <v>45</v>
      </c>
      <c r="J22" s="116">
        <v>8.317929759704251</v>
      </c>
    </row>
    <row r="23" spans="1:15" s="110" customFormat="1" ht="24.95" customHeight="1" x14ac:dyDescent="0.2">
      <c r="A23" s="193" t="s">
        <v>154</v>
      </c>
      <c r="B23" s="199" t="s">
        <v>155</v>
      </c>
      <c r="C23" s="113">
        <v>0.60787244643746885</v>
      </c>
      <c r="D23" s="115">
        <v>183</v>
      </c>
      <c r="E23" s="114">
        <v>184</v>
      </c>
      <c r="F23" s="114">
        <v>185</v>
      </c>
      <c r="G23" s="114">
        <v>183</v>
      </c>
      <c r="H23" s="140">
        <v>182</v>
      </c>
      <c r="I23" s="115">
        <v>1</v>
      </c>
      <c r="J23" s="116">
        <v>0.5494505494505495</v>
      </c>
    </row>
    <row r="24" spans="1:15" s="110" customFormat="1" ht="24.95" customHeight="1" x14ac:dyDescent="0.2">
      <c r="A24" s="193" t="s">
        <v>156</v>
      </c>
      <c r="B24" s="199" t="s">
        <v>221</v>
      </c>
      <c r="C24" s="113">
        <v>8.3839893705364563</v>
      </c>
      <c r="D24" s="115">
        <v>2524</v>
      </c>
      <c r="E24" s="114">
        <v>2473</v>
      </c>
      <c r="F24" s="114">
        <v>2457</v>
      </c>
      <c r="G24" s="114">
        <v>2433</v>
      </c>
      <c r="H24" s="140">
        <v>2365</v>
      </c>
      <c r="I24" s="115">
        <v>159</v>
      </c>
      <c r="J24" s="116">
        <v>6.7230443974630019</v>
      </c>
    </row>
    <row r="25" spans="1:15" s="110" customFormat="1" ht="24.95" customHeight="1" x14ac:dyDescent="0.2">
      <c r="A25" s="193" t="s">
        <v>222</v>
      </c>
      <c r="B25" s="204" t="s">
        <v>159</v>
      </c>
      <c r="C25" s="113">
        <v>8.0352100979903671</v>
      </c>
      <c r="D25" s="115">
        <v>2419</v>
      </c>
      <c r="E25" s="114">
        <v>2422</v>
      </c>
      <c r="F25" s="114">
        <v>2425</v>
      </c>
      <c r="G25" s="114">
        <v>2379</v>
      </c>
      <c r="H25" s="140">
        <v>2452</v>
      </c>
      <c r="I25" s="115">
        <v>-33</v>
      </c>
      <c r="J25" s="116">
        <v>-1.3458401305057097</v>
      </c>
    </row>
    <row r="26" spans="1:15" s="110" customFormat="1" ht="24.95" customHeight="1" x14ac:dyDescent="0.2">
      <c r="A26" s="201">
        <v>782.78300000000002</v>
      </c>
      <c r="B26" s="203" t="s">
        <v>160</v>
      </c>
      <c r="C26" s="113">
        <v>0.16276366052150806</v>
      </c>
      <c r="D26" s="115">
        <v>49</v>
      </c>
      <c r="E26" s="114">
        <v>67</v>
      </c>
      <c r="F26" s="114">
        <v>66</v>
      </c>
      <c r="G26" s="114">
        <v>70</v>
      </c>
      <c r="H26" s="140">
        <v>52</v>
      </c>
      <c r="I26" s="115">
        <v>-3</v>
      </c>
      <c r="J26" s="116">
        <v>-5.7692307692307692</v>
      </c>
    </row>
    <row r="27" spans="1:15" s="110" customFormat="1" ht="24.95" customHeight="1" x14ac:dyDescent="0.2">
      <c r="A27" s="193" t="s">
        <v>161</v>
      </c>
      <c r="B27" s="199" t="s">
        <v>162</v>
      </c>
      <c r="C27" s="113">
        <v>1.0330509882079388</v>
      </c>
      <c r="D27" s="115">
        <v>311</v>
      </c>
      <c r="E27" s="114">
        <v>319</v>
      </c>
      <c r="F27" s="114">
        <v>313</v>
      </c>
      <c r="G27" s="114">
        <v>308</v>
      </c>
      <c r="H27" s="140">
        <v>298</v>
      </c>
      <c r="I27" s="115">
        <v>13</v>
      </c>
      <c r="J27" s="116">
        <v>4.3624161073825505</v>
      </c>
    </row>
    <row r="28" spans="1:15" s="110" customFormat="1" ht="24.95" customHeight="1" x14ac:dyDescent="0.2">
      <c r="A28" s="193" t="s">
        <v>163</v>
      </c>
      <c r="B28" s="199" t="s">
        <v>164</v>
      </c>
      <c r="C28" s="113">
        <v>6.8061783756851018</v>
      </c>
      <c r="D28" s="115">
        <v>2049</v>
      </c>
      <c r="E28" s="114">
        <v>2366</v>
      </c>
      <c r="F28" s="114">
        <v>2028</v>
      </c>
      <c r="G28" s="114">
        <v>2489</v>
      </c>
      <c r="H28" s="140">
        <v>2172</v>
      </c>
      <c r="I28" s="115">
        <v>-123</v>
      </c>
      <c r="J28" s="116">
        <v>-5.6629834254143647</v>
      </c>
    </row>
    <row r="29" spans="1:15" s="110" customFormat="1" ht="24.95" customHeight="1" x14ac:dyDescent="0.2">
      <c r="A29" s="193">
        <v>86</v>
      </c>
      <c r="B29" s="199" t="s">
        <v>165</v>
      </c>
      <c r="C29" s="113">
        <v>11.924929413718651</v>
      </c>
      <c r="D29" s="115">
        <v>3590</v>
      </c>
      <c r="E29" s="114">
        <v>3702</v>
      </c>
      <c r="F29" s="114">
        <v>3596</v>
      </c>
      <c r="G29" s="114">
        <v>3681</v>
      </c>
      <c r="H29" s="140">
        <v>3622</v>
      </c>
      <c r="I29" s="115">
        <v>-32</v>
      </c>
      <c r="J29" s="116">
        <v>-0.88348978464936501</v>
      </c>
    </row>
    <row r="30" spans="1:15" s="110" customFormat="1" ht="24.95" customHeight="1" x14ac:dyDescent="0.2">
      <c r="A30" s="193">
        <v>87.88</v>
      </c>
      <c r="B30" s="204" t="s">
        <v>166</v>
      </c>
      <c r="C30" s="113">
        <v>5.4243481149310746</v>
      </c>
      <c r="D30" s="115">
        <v>1633</v>
      </c>
      <c r="E30" s="114">
        <v>1709</v>
      </c>
      <c r="F30" s="114">
        <v>1684</v>
      </c>
      <c r="G30" s="114">
        <v>1743</v>
      </c>
      <c r="H30" s="140">
        <v>1683</v>
      </c>
      <c r="I30" s="115">
        <v>-50</v>
      </c>
      <c r="J30" s="116">
        <v>-2.9708853238265003</v>
      </c>
    </row>
    <row r="31" spans="1:15" s="110" customFormat="1" ht="24.95" customHeight="1" x14ac:dyDescent="0.2">
      <c r="A31" s="193" t="s">
        <v>167</v>
      </c>
      <c r="B31" s="199" t="s">
        <v>168</v>
      </c>
      <c r="C31" s="113">
        <v>12.572662348447102</v>
      </c>
      <c r="D31" s="115">
        <v>3785</v>
      </c>
      <c r="E31" s="114">
        <v>3874</v>
      </c>
      <c r="F31" s="114">
        <v>3800</v>
      </c>
      <c r="G31" s="114">
        <v>3825</v>
      </c>
      <c r="H31" s="140">
        <v>3758</v>
      </c>
      <c r="I31" s="115">
        <v>27</v>
      </c>
      <c r="J31" s="116">
        <v>0.7184672698243747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0.16608536787908984</v>
      </c>
      <c r="D34" s="115">
        <v>50</v>
      </c>
      <c r="E34" s="114">
        <v>48</v>
      </c>
      <c r="F34" s="114">
        <v>67</v>
      </c>
      <c r="G34" s="114">
        <v>71</v>
      </c>
      <c r="H34" s="140">
        <v>66</v>
      </c>
      <c r="I34" s="115">
        <v>-16</v>
      </c>
      <c r="J34" s="116">
        <v>-24.242424242424242</v>
      </c>
    </row>
    <row r="35" spans="1:10" s="110" customFormat="1" ht="24.95" customHeight="1" x14ac:dyDescent="0.2">
      <c r="A35" s="292" t="s">
        <v>171</v>
      </c>
      <c r="B35" s="293" t="s">
        <v>172</v>
      </c>
      <c r="C35" s="113">
        <v>5.1453246968942032</v>
      </c>
      <c r="D35" s="115">
        <v>1549</v>
      </c>
      <c r="E35" s="114">
        <v>1506</v>
      </c>
      <c r="F35" s="114">
        <v>1525</v>
      </c>
      <c r="G35" s="114">
        <v>1524</v>
      </c>
      <c r="H35" s="140">
        <v>1535</v>
      </c>
      <c r="I35" s="115">
        <v>14</v>
      </c>
      <c r="J35" s="116">
        <v>0.91205211726384361</v>
      </c>
    </row>
    <row r="36" spans="1:10" s="110" customFormat="1" ht="24.95" customHeight="1" x14ac:dyDescent="0.2">
      <c r="A36" s="294" t="s">
        <v>173</v>
      </c>
      <c r="B36" s="295" t="s">
        <v>174</v>
      </c>
      <c r="C36" s="125">
        <v>94.688589935226702</v>
      </c>
      <c r="D36" s="143">
        <v>28506</v>
      </c>
      <c r="E36" s="144">
        <v>29874</v>
      </c>
      <c r="F36" s="144">
        <v>29375</v>
      </c>
      <c r="G36" s="144">
        <v>30229</v>
      </c>
      <c r="H36" s="145">
        <v>29385</v>
      </c>
      <c r="I36" s="143">
        <v>-879</v>
      </c>
      <c r="J36" s="146">
        <v>-2.9913221031138337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30105</v>
      </c>
      <c r="F11" s="264">
        <v>31428</v>
      </c>
      <c r="G11" s="264">
        <v>30967</v>
      </c>
      <c r="H11" s="264">
        <v>31824</v>
      </c>
      <c r="I11" s="265">
        <v>30986</v>
      </c>
      <c r="J11" s="263">
        <v>-881</v>
      </c>
      <c r="K11" s="266">
        <v>-2.8432195184922224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42.992858329181196</v>
      </c>
      <c r="E13" s="115">
        <v>12943</v>
      </c>
      <c r="F13" s="114">
        <v>13384</v>
      </c>
      <c r="G13" s="114">
        <v>13475</v>
      </c>
      <c r="H13" s="114">
        <v>13658</v>
      </c>
      <c r="I13" s="140">
        <v>13384</v>
      </c>
      <c r="J13" s="115">
        <v>-441</v>
      </c>
      <c r="K13" s="116">
        <v>-3.2949790794979079</v>
      </c>
    </row>
    <row r="14" spans="1:15" ht="15.95" customHeight="1" x14ac:dyDescent="0.2">
      <c r="A14" s="306" t="s">
        <v>230</v>
      </c>
      <c r="B14" s="307"/>
      <c r="C14" s="308"/>
      <c r="D14" s="113">
        <v>37.329347284504237</v>
      </c>
      <c r="E14" s="115">
        <v>11238</v>
      </c>
      <c r="F14" s="114">
        <v>11728</v>
      </c>
      <c r="G14" s="114">
        <v>11657</v>
      </c>
      <c r="H14" s="114">
        <v>11743</v>
      </c>
      <c r="I14" s="140">
        <v>11596</v>
      </c>
      <c r="J14" s="115">
        <v>-358</v>
      </c>
      <c r="K14" s="116">
        <v>-3.0872714729216972</v>
      </c>
    </row>
    <row r="15" spans="1:15" ht="15.95" customHeight="1" x14ac:dyDescent="0.2">
      <c r="A15" s="306" t="s">
        <v>231</v>
      </c>
      <c r="B15" s="307"/>
      <c r="C15" s="308"/>
      <c r="D15" s="113">
        <v>6.4573991031390134</v>
      </c>
      <c r="E15" s="115">
        <v>1944</v>
      </c>
      <c r="F15" s="114">
        <v>1964</v>
      </c>
      <c r="G15" s="114">
        <v>1910</v>
      </c>
      <c r="H15" s="114">
        <v>1928</v>
      </c>
      <c r="I15" s="140">
        <v>1917</v>
      </c>
      <c r="J15" s="115">
        <v>27</v>
      </c>
      <c r="K15" s="116">
        <v>1.408450704225352</v>
      </c>
    </row>
    <row r="16" spans="1:15" ht="15.95" customHeight="1" x14ac:dyDescent="0.2">
      <c r="A16" s="306" t="s">
        <v>232</v>
      </c>
      <c r="B16" s="307"/>
      <c r="C16" s="308"/>
      <c r="D16" s="113">
        <v>10.267397442285334</v>
      </c>
      <c r="E16" s="115">
        <v>3091</v>
      </c>
      <c r="F16" s="114">
        <v>3454</v>
      </c>
      <c r="G16" s="114">
        <v>3071</v>
      </c>
      <c r="H16" s="114">
        <v>3587</v>
      </c>
      <c r="I16" s="140">
        <v>3217</v>
      </c>
      <c r="J16" s="115">
        <v>-126</v>
      </c>
      <c r="K16" s="116">
        <v>-3.9166925707180602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0.18601561202458064</v>
      </c>
      <c r="E18" s="115">
        <v>56</v>
      </c>
      <c r="F18" s="114">
        <v>51</v>
      </c>
      <c r="G18" s="114">
        <v>60</v>
      </c>
      <c r="H18" s="114">
        <v>57</v>
      </c>
      <c r="I18" s="140">
        <v>51</v>
      </c>
      <c r="J18" s="115">
        <v>5</v>
      </c>
      <c r="K18" s="116">
        <v>9.8039215686274517</v>
      </c>
    </row>
    <row r="19" spans="1:11" ht="14.1" customHeight="1" x14ac:dyDescent="0.2">
      <c r="A19" s="306" t="s">
        <v>235</v>
      </c>
      <c r="B19" s="307" t="s">
        <v>236</v>
      </c>
      <c r="C19" s="308"/>
      <c r="D19" s="113">
        <v>8.304268393954492E-2</v>
      </c>
      <c r="E19" s="115">
        <v>25</v>
      </c>
      <c r="F19" s="114">
        <v>22</v>
      </c>
      <c r="G19" s="114">
        <v>26</v>
      </c>
      <c r="H19" s="114">
        <v>23</v>
      </c>
      <c r="I19" s="140">
        <v>20</v>
      </c>
      <c r="J19" s="115">
        <v>5</v>
      </c>
      <c r="K19" s="116">
        <v>25</v>
      </c>
    </row>
    <row r="20" spans="1:11" ht="14.1" customHeight="1" x14ac:dyDescent="0.2">
      <c r="A20" s="306">
        <v>12</v>
      </c>
      <c r="B20" s="307" t="s">
        <v>237</v>
      </c>
      <c r="C20" s="308"/>
      <c r="D20" s="113">
        <v>0.40524829762497921</v>
      </c>
      <c r="E20" s="115">
        <v>122</v>
      </c>
      <c r="F20" s="114">
        <v>132</v>
      </c>
      <c r="G20" s="114">
        <v>134</v>
      </c>
      <c r="H20" s="114">
        <v>125</v>
      </c>
      <c r="I20" s="140">
        <v>118</v>
      </c>
      <c r="J20" s="115">
        <v>4</v>
      </c>
      <c r="K20" s="116">
        <v>3.3898305084745761</v>
      </c>
    </row>
    <row r="21" spans="1:11" ht="14.1" customHeight="1" x14ac:dyDescent="0.2">
      <c r="A21" s="306">
        <v>21</v>
      </c>
      <c r="B21" s="307" t="s">
        <v>238</v>
      </c>
      <c r="C21" s="308"/>
      <c r="D21" s="113">
        <v>2.9895366218236172E-2</v>
      </c>
      <c r="E21" s="115">
        <v>9</v>
      </c>
      <c r="F21" s="114">
        <v>10</v>
      </c>
      <c r="G21" s="114">
        <v>10</v>
      </c>
      <c r="H21" s="114">
        <v>9</v>
      </c>
      <c r="I21" s="140">
        <v>11</v>
      </c>
      <c r="J21" s="115">
        <v>-2</v>
      </c>
      <c r="K21" s="116">
        <v>-18.181818181818183</v>
      </c>
    </row>
    <row r="22" spans="1:11" ht="14.1" customHeight="1" x14ac:dyDescent="0.2">
      <c r="A22" s="306">
        <v>22</v>
      </c>
      <c r="B22" s="307" t="s">
        <v>239</v>
      </c>
      <c r="C22" s="308"/>
      <c r="D22" s="113">
        <v>0.2192326856003986</v>
      </c>
      <c r="E22" s="115">
        <v>66</v>
      </c>
      <c r="F22" s="114">
        <v>66</v>
      </c>
      <c r="G22" s="114">
        <v>74</v>
      </c>
      <c r="H22" s="114">
        <v>69</v>
      </c>
      <c r="I22" s="140">
        <v>65</v>
      </c>
      <c r="J22" s="115">
        <v>1</v>
      </c>
      <c r="K22" s="116">
        <v>1.5384615384615385</v>
      </c>
    </row>
    <row r="23" spans="1:11" ht="14.1" customHeight="1" x14ac:dyDescent="0.2">
      <c r="A23" s="306">
        <v>23</v>
      </c>
      <c r="B23" s="307" t="s">
        <v>240</v>
      </c>
      <c r="C23" s="308"/>
      <c r="D23" s="113">
        <v>0.30227536953994355</v>
      </c>
      <c r="E23" s="115">
        <v>91</v>
      </c>
      <c r="F23" s="114">
        <v>83</v>
      </c>
      <c r="G23" s="114">
        <v>83</v>
      </c>
      <c r="H23" s="114">
        <v>79</v>
      </c>
      <c r="I23" s="140">
        <v>75</v>
      </c>
      <c r="J23" s="115">
        <v>16</v>
      </c>
      <c r="K23" s="116">
        <v>21.333333333333332</v>
      </c>
    </row>
    <row r="24" spans="1:11" ht="14.1" customHeight="1" x14ac:dyDescent="0.2">
      <c r="A24" s="306">
        <v>24</v>
      </c>
      <c r="B24" s="307" t="s">
        <v>241</v>
      </c>
      <c r="C24" s="308"/>
      <c r="D24" s="113">
        <v>0.18933731938216244</v>
      </c>
      <c r="E24" s="115">
        <v>57</v>
      </c>
      <c r="F24" s="114">
        <v>61</v>
      </c>
      <c r="G24" s="114">
        <v>65</v>
      </c>
      <c r="H24" s="114">
        <v>62</v>
      </c>
      <c r="I24" s="140">
        <v>58</v>
      </c>
      <c r="J24" s="115">
        <v>-1</v>
      </c>
      <c r="K24" s="116">
        <v>-1.7241379310344827</v>
      </c>
    </row>
    <row r="25" spans="1:11" ht="14.1" customHeight="1" x14ac:dyDescent="0.2">
      <c r="A25" s="306">
        <v>25</v>
      </c>
      <c r="B25" s="307" t="s">
        <v>242</v>
      </c>
      <c r="C25" s="308"/>
      <c r="D25" s="113">
        <v>0.66766317887394122</v>
      </c>
      <c r="E25" s="115">
        <v>201</v>
      </c>
      <c r="F25" s="114">
        <v>202</v>
      </c>
      <c r="G25" s="114">
        <v>206</v>
      </c>
      <c r="H25" s="114">
        <v>213</v>
      </c>
      <c r="I25" s="140">
        <v>222</v>
      </c>
      <c r="J25" s="115">
        <v>-21</v>
      </c>
      <c r="K25" s="116">
        <v>-9.4594594594594597</v>
      </c>
    </row>
    <row r="26" spans="1:11" ht="14.1" customHeight="1" x14ac:dyDescent="0.2">
      <c r="A26" s="306">
        <v>26</v>
      </c>
      <c r="B26" s="307" t="s">
        <v>243</v>
      </c>
      <c r="C26" s="308"/>
      <c r="D26" s="113">
        <v>0.4384653712007972</v>
      </c>
      <c r="E26" s="115">
        <v>132</v>
      </c>
      <c r="F26" s="114">
        <v>147</v>
      </c>
      <c r="G26" s="114">
        <v>154</v>
      </c>
      <c r="H26" s="114">
        <v>153</v>
      </c>
      <c r="I26" s="140">
        <v>143</v>
      </c>
      <c r="J26" s="115">
        <v>-11</v>
      </c>
      <c r="K26" s="116">
        <v>-7.6923076923076925</v>
      </c>
    </row>
    <row r="27" spans="1:11" ht="14.1" customHeight="1" x14ac:dyDescent="0.2">
      <c r="A27" s="306">
        <v>27</v>
      </c>
      <c r="B27" s="307" t="s">
        <v>244</v>
      </c>
      <c r="C27" s="308"/>
      <c r="D27" s="113">
        <v>0.29231024746719814</v>
      </c>
      <c r="E27" s="115">
        <v>88</v>
      </c>
      <c r="F27" s="114">
        <v>88</v>
      </c>
      <c r="G27" s="114">
        <v>86</v>
      </c>
      <c r="H27" s="114">
        <v>86</v>
      </c>
      <c r="I27" s="140">
        <v>91</v>
      </c>
      <c r="J27" s="115">
        <v>-3</v>
      </c>
      <c r="K27" s="116">
        <v>-3.2967032967032965</v>
      </c>
    </row>
    <row r="28" spans="1:11" ht="14.1" customHeight="1" x14ac:dyDescent="0.2">
      <c r="A28" s="306">
        <v>28</v>
      </c>
      <c r="B28" s="307" t="s">
        <v>245</v>
      </c>
      <c r="C28" s="308"/>
      <c r="D28" s="113">
        <v>0.18601561202458064</v>
      </c>
      <c r="E28" s="115">
        <v>56</v>
      </c>
      <c r="F28" s="114">
        <v>61</v>
      </c>
      <c r="G28" s="114">
        <v>59</v>
      </c>
      <c r="H28" s="114">
        <v>58</v>
      </c>
      <c r="I28" s="140">
        <v>57</v>
      </c>
      <c r="J28" s="115">
        <v>-1</v>
      </c>
      <c r="K28" s="116">
        <v>-1.7543859649122806</v>
      </c>
    </row>
    <row r="29" spans="1:11" ht="14.1" customHeight="1" x14ac:dyDescent="0.2">
      <c r="A29" s="306">
        <v>29</v>
      </c>
      <c r="B29" s="307" t="s">
        <v>246</v>
      </c>
      <c r="C29" s="308"/>
      <c r="D29" s="113">
        <v>3.8465371200797209</v>
      </c>
      <c r="E29" s="115">
        <v>1158</v>
      </c>
      <c r="F29" s="114">
        <v>1292</v>
      </c>
      <c r="G29" s="114">
        <v>1273</v>
      </c>
      <c r="H29" s="114">
        <v>1298</v>
      </c>
      <c r="I29" s="140">
        <v>1226</v>
      </c>
      <c r="J29" s="115">
        <v>-68</v>
      </c>
      <c r="K29" s="116">
        <v>-5.5464926590538335</v>
      </c>
    </row>
    <row r="30" spans="1:11" ht="14.1" customHeight="1" x14ac:dyDescent="0.2">
      <c r="A30" s="306" t="s">
        <v>247</v>
      </c>
      <c r="B30" s="307" t="s">
        <v>248</v>
      </c>
      <c r="C30" s="308"/>
      <c r="D30" s="113">
        <v>0.23916292974588937</v>
      </c>
      <c r="E30" s="115">
        <v>72</v>
      </c>
      <c r="F30" s="114">
        <v>71</v>
      </c>
      <c r="G30" s="114">
        <v>69</v>
      </c>
      <c r="H30" s="114">
        <v>69</v>
      </c>
      <c r="I30" s="140" t="s">
        <v>513</v>
      </c>
      <c r="J30" s="115" t="s">
        <v>513</v>
      </c>
      <c r="K30" s="116" t="s">
        <v>513</v>
      </c>
    </row>
    <row r="31" spans="1:11" ht="14.1" customHeight="1" x14ac:dyDescent="0.2">
      <c r="A31" s="306" t="s">
        <v>249</v>
      </c>
      <c r="B31" s="307" t="s">
        <v>250</v>
      </c>
      <c r="C31" s="308"/>
      <c r="D31" s="113">
        <v>3.6073741903338314</v>
      </c>
      <c r="E31" s="115">
        <v>1086</v>
      </c>
      <c r="F31" s="114">
        <v>1221</v>
      </c>
      <c r="G31" s="114">
        <v>1204</v>
      </c>
      <c r="H31" s="114">
        <v>1229</v>
      </c>
      <c r="I31" s="140">
        <v>1161</v>
      </c>
      <c r="J31" s="115">
        <v>-75</v>
      </c>
      <c r="K31" s="116">
        <v>-6.4599483204134369</v>
      </c>
    </row>
    <row r="32" spans="1:11" ht="14.1" customHeight="1" x14ac:dyDescent="0.2">
      <c r="A32" s="306">
        <v>31</v>
      </c>
      <c r="B32" s="307" t="s">
        <v>251</v>
      </c>
      <c r="C32" s="308"/>
      <c r="D32" s="113">
        <v>0.16276366052150806</v>
      </c>
      <c r="E32" s="115">
        <v>49</v>
      </c>
      <c r="F32" s="114">
        <v>47</v>
      </c>
      <c r="G32" s="114">
        <v>47</v>
      </c>
      <c r="H32" s="114">
        <v>46</v>
      </c>
      <c r="I32" s="140">
        <v>43</v>
      </c>
      <c r="J32" s="115">
        <v>6</v>
      </c>
      <c r="K32" s="116">
        <v>13.953488372093023</v>
      </c>
    </row>
    <row r="33" spans="1:11" ht="14.1" customHeight="1" x14ac:dyDescent="0.2">
      <c r="A33" s="306">
        <v>32</v>
      </c>
      <c r="B33" s="307" t="s">
        <v>252</v>
      </c>
      <c r="C33" s="308"/>
      <c r="D33" s="113">
        <v>0.28234512539445272</v>
      </c>
      <c r="E33" s="115">
        <v>85</v>
      </c>
      <c r="F33" s="114">
        <v>84</v>
      </c>
      <c r="G33" s="114">
        <v>91</v>
      </c>
      <c r="H33" s="114">
        <v>74</v>
      </c>
      <c r="I33" s="140">
        <v>79</v>
      </c>
      <c r="J33" s="115">
        <v>6</v>
      </c>
      <c r="K33" s="116">
        <v>7.5949367088607591</v>
      </c>
    </row>
    <row r="34" spans="1:11" ht="14.1" customHeight="1" x14ac:dyDescent="0.2">
      <c r="A34" s="306">
        <v>33</v>
      </c>
      <c r="B34" s="307" t="s">
        <v>253</v>
      </c>
      <c r="C34" s="308"/>
      <c r="D34" s="113">
        <v>0.2358412223883076</v>
      </c>
      <c r="E34" s="115">
        <v>71</v>
      </c>
      <c r="F34" s="114">
        <v>66</v>
      </c>
      <c r="G34" s="114">
        <v>69</v>
      </c>
      <c r="H34" s="114">
        <v>63</v>
      </c>
      <c r="I34" s="140">
        <v>69</v>
      </c>
      <c r="J34" s="115">
        <v>2</v>
      </c>
      <c r="K34" s="116">
        <v>2.8985507246376812</v>
      </c>
    </row>
    <row r="35" spans="1:11" ht="14.1" customHeight="1" x14ac:dyDescent="0.2">
      <c r="A35" s="306">
        <v>34</v>
      </c>
      <c r="B35" s="307" t="s">
        <v>254</v>
      </c>
      <c r="C35" s="308"/>
      <c r="D35" s="113">
        <v>2.8898854010961634</v>
      </c>
      <c r="E35" s="115">
        <v>870</v>
      </c>
      <c r="F35" s="114">
        <v>882</v>
      </c>
      <c r="G35" s="114">
        <v>889</v>
      </c>
      <c r="H35" s="114">
        <v>880</v>
      </c>
      <c r="I35" s="140">
        <v>860</v>
      </c>
      <c r="J35" s="115">
        <v>10</v>
      </c>
      <c r="K35" s="116">
        <v>1.1627906976744187</v>
      </c>
    </row>
    <row r="36" spans="1:11" ht="14.1" customHeight="1" x14ac:dyDescent="0.2">
      <c r="A36" s="306">
        <v>41</v>
      </c>
      <c r="B36" s="307" t="s">
        <v>255</v>
      </c>
      <c r="C36" s="308"/>
      <c r="D36" s="113">
        <v>0.31556219897027071</v>
      </c>
      <c r="E36" s="115">
        <v>95</v>
      </c>
      <c r="F36" s="114">
        <v>98</v>
      </c>
      <c r="G36" s="114">
        <v>110</v>
      </c>
      <c r="H36" s="114">
        <v>114</v>
      </c>
      <c r="I36" s="140">
        <v>120</v>
      </c>
      <c r="J36" s="115">
        <v>-25</v>
      </c>
      <c r="K36" s="116">
        <v>-20.833333333333332</v>
      </c>
    </row>
    <row r="37" spans="1:11" ht="14.1" customHeight="1" x14ac:dyDescent="0.2">
      <c r="A37" s="306">
        <v>42</v>
      </c>
      <c r="B37" s="307" t="s">
        <v>256</v>
      </c>
      <c r="C37" s="308"/>
      <c r="D37" s="113">
        <v>0.14283341637601726</v>
      </c>
      <c r="E37" s="115">
        <v>43</v>
      </c>
      <c r="F37" s="114">
        <v>34</v>
      </c>
      <c r="G37" s="114">
        <v>35</v>
      </c>
      <c r="H37" s="114">
        <v>36</v>
      </c>
      <c r="I37" s="140">
        <v>32</v>
      </c>
      <c r="J37" s="115">
        <v>11</v>
      </c>
      <c r="K37" s="116">
        <v>34.375</v>
      </c>
    </row>
    <row r="38" spans="1:11" ht="14.1" customHeight="1" x14ac:dyDescent="0.2">
      <c r="A38" s="306">
        <v>43</v>
      </c>
      <c r="B38" s="307" t="s">
        <v>257</v>
      </c>
      <c r="C38" s="308"/>
      <c r="D38" s="113">
        <v>0.5613685434313237</v>
      </c>
      <c r="E38" s="115">
        <v>169</v>
      </c>
      <c r="F38" s="114">
        <v>167</v>
      </c>
      <c r="G38" s="114">
        <v>157</v>
      </c>
      <c r="H38" s="114">
        <v>150</v>
      </c>
      <c r="I38" s="140">
        <v>144</v>
      </c>
      <c r="J38" s="115">
        <v>25</v>
      </c>
      <c r="K38" s="116">
        <v>17.361111111111111</v>
      </c>
    </row>
    <row r="39" spans="1:11" ht="14.1" customHeight="1" x14ac:dyDescent="0.2">
      <c r="A39" s="306">
        <v>51</v>
      </c>
      <c r="B39" s="307" t="s">
        <v>258</v>
      </c>
      <c r="C39" s="308"/>
      <c r="D39" s="113">
        <v>9.051652549410397</v>
      </c>
      <c r="E39" s="115">
        <v>2725</v>
      </c>
      <c r="F39" s="114">
        <v>2836</v>
      </c>
      <c r="G39" s="114">
        <v>2897</v>
      </c>
      <c r="H39" s="114">
        <v>2941</v>
      </c>
      <c r="I39" s="140">
        <v>2912</v>
      </c>
      <c r="J39" s="115">
        <v>-187</v>
      </c>
      <c r="K39" s="116">
        <v>-6.4217032967032965</v>
      </c>
    </row>
    <row r="40" spans="1:11" ht="14.1" customHeight="1" x14ac:dyDescent="0.2">
      <c r="A40" s="306" t="s">
        <v>259</v>
      </c>
      <c r="B40" s="307" t="s">
        <v>260</v>
      </c>
      <c r="C40" s="308"/>
      <c r="D40" s="113">
        <v>8.8025244975917616</v>
      </c>
      <c r="E40" s="115">
        <v>2650</v>
      </c>
      <c r="F40" s="114">
        <v>2763</v>
      </c>
      <c r="G40" s="114">
        <v>2822</v>
      </c>
      <c r="H40" s="114">
        <v>2874</v>
      </c>
      <c r="I40" s="140">
        <v>2847</v>
      </c>
      <c r="J40" s="115">
        <v>-197</v>
      </c>
      <c r="K40" s="116">
        <v>-6.919564453811029</v>
      </c>
    </row>
    <row r="41" spans="1:11" ht="14.1" customHeight="1" x14ac:dyDescent="0.2">
      <c r="A41" s="306"/>
      <c r="B41" s="307" t="s">
        <v>261</v>
      </c>
      <c r="C41" s="308"/>
      <c r="D41" s="113">
        <v>2.4912805181863478</v>
      </c>
      <c r="E41" s="115">
        <v>750</v>
      </c>
      <c r="F41" s="114">
        <v>759</v>
      </c>
      <c r="G41" s="114">
        <v>736</v>
      </c>
      <c r="H41" s="114">
        <v>772</v>
      </c>
      <c r="I41" s="140">
        <v>779</v>
      </c>
      <c r="J41" s="115">
        <v>-29</v>
      </c>
      <c r="K41" s="116">
        <v>-3.7227214377406934</v>
      </c>
    </row>
    <row r="42" spans="1:11" ht="14.1" customHeight="1" x14ac:dyDescent="0.2">
      <c r="A42" s="306">
        <v>52</v>
      </c>
      <c r="B42" s="307" t="s">
        <v>262</v>
      </c>
      <c r="C42" s="308"/>
      <c r="D42" s="113">
        <v>3.2120910147815978</v>
      </c>
      <c r="E42" s="115">
        <v>967</v>
      </c>
      <c r="F42" s="114">
        <v>957</v>
      </c>
      <c r="G42" s="114">
        <v>989</v>
      </c>
      <c r="H42" s="114">
        <v>974</v>
      </c>
      <c r="I42" s="140">
        <v>967</v>
      </c>
      <c r="J42" s="115">
        <v>0</v>
      </c>
      <c r="K42" s="116">
        <v>0</v>
      </c>
    </row>
    <row r="43" spans="1:11" ht="14.1" customHeight="1" x14ac:dyDescent="0.2">
      <c r="A43" s="306" t="s">
        <v>263</v>
      </c>
      <c r="B43" s="307" t="s">
        <v>264</v>
      </c>
      <c r="C43" s="308"/>
      <c r="D43" s="113">
        <v>3.1788739412057798</v>
      </c>
      <c r="E43" s="115">
        <v>957</v>
      </c>
      <c r="F43" s="114">
        <v>947</v>
      </c>
      <c r="G43" s="114">
        <v>979</v>
      </c>
      <c r="H43" s="114">
        <v>964</v>
      </c>
      <c r="I43" s="140">
        <v>956</v>
      </c>
      <c r="J43" s="115">
        <v>1</v>
      </c>
      <c r="K43" s="116">
        <v>0.10460251046025104</v>
      </c>
    </row>
    <row r="44" spans="1:11" ht="14.1" customHeight="1" x14ac:dyDescent="0.2">
      <c r="A44" s="306">
        <v>53</v>
      </c>
      <c r="B44" s="307" t="s">
        <v>265</v>
      </c>
      <c r="C44" s="308"/>
      <c r="D44" s="113">
        <v>1.1094502574323202</v>
      </c>
      <c r="E44" s="115">
        <v>334</v>
      </c>
      <c r="F44" s="114">
        <v>358</v>
      </c>
      <c r="G44" s="114">
        <v>377</v>
      </c>
      <c r="H44" s="114">
        <v>369</v>
      </c>
      <c r="I44" s="140">
        <v>369</v>
      </c>
      <c r="J44" s="115">
        <v>-35</v>
      </c>
      <c r="K44" s="116">
        <v>-9.48509485094851</v>
      </c>
    </row>
    <row r="45" spans="1:11" ht="14.1" customHeight="1" x14ac:dyDescent="0.2">
      <c r="A45" s="306" t="s">
        <v>266</v>
      </c>
      <c r="B45" s="307" t="s">
        <v>267</v>
      </c>
      <c r="C45" s="308"/>
      <c r="D45" s="113">
        <v>1.0994851353595749</v>
      </c>
      <c r="E45" s="115">
        <v>331</v>
      </c>
      <c r="F45" s="114">
        <v>353</v>
      </c>
      <c r="G45" s="114">
        <v>370</v>
      </c>
      <c r="H45" s="114">
        <v>363</v>
      </c>
      <c r="I45" s="140">
        <v>362</v>
      </c>
      <c r="J45" s="115">
        <v>-31</v>
      </c>
      <c r="K45" s="116">
        <v>-8.5635359116022105</v>
      </c>
    </row>
    <row r="46" spans="1:11" ht="14.1" customHeight="1" x14ac:dyDescent="0.2">
      <c r="A46" s="306">
        <v>54</v>
      </c>
      <c r="B46" s="307" t="s">
        <v>268</v>
      </c>
      <c r="C46" s="308"/>
      <c r="D46" s="113">
        <v>12.698887228035209</v>
      </c>
      <c r="E46" s="115">
        <v>3823</v>
      </c>
      <c r="F46" s="114">
        <v>3836</v>
      </c>
      <c r="G46" s="114">
        <v>3834</v>
      </c>
      <c r="H46" s="114">
        <v>3800</v>
      </c>
      <c r="I46" s="140">
        <v>3845</v>
      </c>
      <c r="J46" s="115">
        <v>-22</v>
      </c>
      <c r="K46" s="116">
        <v>-0.57217165149544869</v>
      </c>
    </row>
    <row r="47" spans="1:11" ht="14.1" customHeight="1" x14ac:dyDescent="0.2">
      <c r="A47" s="306">
        <v>61</v>
      </c>
      <c r="B47" s="307" t="s">
        <v>269</v>
      </c>
      <c r="C47" s="308"/>
      <c r="D47" s="113">
        <v>0.62780269058295968</v>
      </c>
      <c r="E47" s="115">
        <v>189</v>
      </c>
      <c r="F47" s="114">
        <v>204</v>
      </c>
      <c r="G47" s="114">
        <v>201</v>
      </c>
      <c r="H47" s="114">
        <v>197</v>
      </c>
      <c r="I47" s="140">
        <v>210</v>
      </c>
      <c r="J47" s="115">
        <v>-21</v>
      </c>
      <c r="K47" s="116">
        <v>-10</v>
      </c>
    </row>
    <row r="48" spans="1:11" ht="14.1" customHeight="1" x14ac:dyDescent="0.2">
      <c r="A48" s="306">
        <v>62</v>
      </c>
      <c r="B48" s="307" t="s">
        <v>270</v>
      </c>
      <c r="C48" s="308"/>
      <c r="D48" s="113">
        <v>9.6395947517023757</v>
      </c>
      <c r="E48" s="115">
        <v>2902</v>
      </c>
      <c r="F48" s="114">
        <v>3100</v>
      </c>
      <c r="G48" s="114">
        <v>2986</v>
      </c>
      <c r="H48" s="114">
        <v>3063</v>
      </c>
      <c r="I48" s="140">
        <v>3055</v>
      </c>
      <c r="J48" s="115">
        <v>-153</v>
      </c>
      <c r="K48" s="116">
        <v>-5.0081833060556464</v>
      </c>
    </row>
    <row r="49" spans="1:11" ht="14.1" customHeight="1" x14ac:dyDescent="0.2">
      <c r="A49" s="306">
        <v>63</v>
      </c>
      <c r="B49" s="307" t="s">
        <v>271</v>
      </c>
      <c r="C49" s="308"/>
      <c r="D49" s="113">
        <v>11.964789902009633</v>
      </c>
      <c r="E49" s="115">
        <v>3602</v>
      </c>
      <c r="F49" s="114">
        <v>3910</v>
      </c>
      <c r="G49" s="114">
        <v>3955</v>
      </c>
      <c r="H49" s="114">
        <v>4115</v>
      </c>
      <c r="I49" s="140">
        <v>3920</v>
      </c>
      <c r="J49" s="115">
        <v>-318</v>
      </c>
      <c r="K49" s="116">
        <v>-8.112244897959183</v>
      </c>
    </row>
    <row r="50" spans="1:11" ht="14.1" customHeight="1" x14ac:dyDescent="0.2">
      <c r="A50" s="306" t="s">
        <v>272</v>
      </c>
      <c r="B50" s="307" t="s">
        <v>273</v>
      </c>
      <c r="C50" s="308"/>
      <c r="D50" s="113">
        <v>1.0297292808503571</v>
      </c>
      <c r="E50" s="115">
        <v>310</v>
      </c>
      <c r="F50" s="114">
        <v>334</v>
      </c>
      <c r="G50" s="114">
        <v>326</v>
      </c>
      <c r="H50" s="114">
        <v>314</v>
      </c>
      <c r="I50" s="140">
        <v>296</v>
      </c>
      <c r="J50" s="115">
        <v>14</v>
      </c>
      <c r="K50" s="116">
        <v>4.7297297297297298</v>
      </c>
    </row>
    <row r="51" spans="1:11" ht="14.1" customHeight="1" x14ac:dyDescent="0.2">
      <c r="A51" s="306" t="s">
        <v>274</v>
      </c>
      <c r="B51" s="307" t="s">
        <v>275</v>
      </c>
      <c r="C51" s="308"/>
      <c r="D51" s="113">
        <v>10.167746221557881</v>
      </c>
      <c r="E51" s="115">
        <v>3061</v>
      </c>
      <c r="F51" s="114">
        <v>3318</v>
      </c>
      <c r="G51" s="114">
        <v>3386</v>
      </c>
      <c r="H51" s="114">
        <v>3534</v>
      </c>
      <c r="I51" s="140">
        <v>3347</v>
      </c>
      <c r="J51" s="115">
        <v>-286</v>
      </c>
      <c r="K51" s="116">
        <v>-8.5449656408724231</v>
      </c>
    </row>
    <row r="52" spans="1:11" ht="14.1" customHeight="1" x14ac:dyDescent="0.2">
      <c r="A52" s="306">
        <v>71</v>
      </c>
      <c r="B52" s="307" t="s">
        <v>276</v>
      </c>
      <c r="C52" s="308"/>
      <c r="D52" s="113">
        <v>11.373525992360072</v>
      </c>
      <c r="E52" s="115">
        <v>3424</v>
      </c>
      <c r="F52" s="114">
        <v>3439</v>
      </c>
      <c r="G52" s="114">
        <v>3435</v>
      </c>
      <c r="H52" s="114">
        <v>3461</v>
      </c>
      <c r="I52" s="140">
        <v>3403</v>
      </c>
      <c r="J52" s="115">
        <v>21</v>
      </c>
      <c r="K52" s="116">
        <v>0.61710255656773438</v>
      </c>
    </row>
    <row r="53" spans="1:11" ht="14.1" customHeight="1" x14ac:dyDescent="0.2">
      <c r="A53" s="306" t="s">
        <v>277</v>
      </c>
      <c r="B53" s="307" t="s">
        <v>278</v>
      </c>
      <c r="C53" s="308"/>
      <c r="D53" s="113">
        <v>0.88357415711675802</v>
      </c>
      <c r="E53" s="115">
        <v>266</v>
      </c>
      <c r="F53" s="114">
        <v>271</v>
      </c>
      <c r="G53" s="114">
        <v>261</v>
      </c>
      <c r="H53" s="114">
        <v>257</v>
      </c>
      <c r="I53" s="140">
        <v>243</v>
      </c>
      <c r="J53" s="115">
        <v>23</v>
      </c>
      <c r="K53" s="116">
        <v>9.4650205761316872</v>
      </c>
    </row>
    <row r="54" spans="1:11" ht="14.1" customHeight="1" x14ac:dyDescent="0.2">
      <c r="A54" s="306" t="s">
        <v>279</v>
      </c>
      <c r="B54" s="307" t="s">
        <v>280</v>
      </c>
      <c r="C54" s="308"/>
      <c r="D54" s="113">
        <v>9.9684437801029731</v>
      </c>
      <c r="E54" s="115">
        <v>3001</v>
      </c>
      <c r="F54" s="114">
        <v>3011</v>
      </c>
      <c r="G54" s="114">
        <v>3013</v>
      </c>
      <c r="H54" s="114">
        <v>3042</v>
      </c>
      <c r="I54" s="140">
        <v>2999</v>
      </c>
      <c r="J54" s="115">
        <v>2</v>
      </c>
      <c r="K54" s="116">
        <v>6.6688896298766259E-2</v>
      </c>
    </row>
    <row r="55" spans="1:11" ht="14.1" customHeight="1" x14ac:dyDescent="0.2">
      <c r="A55" s="306">
        <v>72</v>
      </c>
      <c r="B55" s="307" t="s">
        <v>281</v>
      </c>
      <c r="C55" s="308"/>
      <c r="D55" s="113">
        <v>1.212423185517356</v>
      </c>
      <c r="E55" s="115">
        <v>365</v>
      </c>
      <c r="F55" s="114">
        <v>377</v>
      </c>
      <c r="G55" s="114">
        <v>362</v>
      </c>
      <c r="H55" s="114">
        <v>363</v>
      </c>
      <c r="I55" s="140">
        <v>346</v>
      </c>
      <c r="J55" s="115">
        <v>19</v>
      </c>
      <c r="K55" s="116">
        <v>5.4913294797687859</v>
      </c>
    </row>
    <row r="56" spans="1:11" ht="14.1" customHeight="1" x14ac:dyDescent="0.2">
      <c r="A56" s="306" t="s">
        <v>282</v>
      </c>
      <c r="B56" s="307" t="s">
        <v>283</v>
      </c>
      <c r="C56" s="308"/>
      <c r="D56" s="113">
        <v>0.11958146487294469</v>
      </c>
      <c r="E56" s="115">
        <v>36</v>
      </c>
      <c r="F56" s="114">
        <v>34</v>
      </c>
      <c r="G56" s="114">
        <v>29</v>
      </c>
      <c r="H56" s="114">
        <v>28</v>
      </c>
      <c r="I56" s="140">
        <v>29</v>
      </c>
      <c r="J56" s="115">
        <v>7</v>
      </c>
      <c r="K56" s="116">
        <v>24.137931034482758</v>
      </c>
    </row>
    <row r="57" spans="1:11" ht="14.1" customHeight="1" x14ac:dyDescent="0.2">
      <c r="A57" s="306" t="s">
        <v>284</v>
      </c>
      <c r="B57" s="307" t="s">
        <v>285</v>
      </c>
      <c r="C57" s="308"/>
      <c r="D57" s="113">
        <v>0.71084537452250451</v>
      </c>
      <c r="E57" s="115">
        <v>214</v>
      </c>
      <c r="F57" s="114">
        <v>223</v>
      </c>
      <c r="G57" s="114">
        <v>217</v>
      </c>
      <c r="H57" s="114">
        <v>215</v>
      </c>
      <c r="I57" s="140">
        <v>207</v>
      </c>
      <c r="J57" s="115">
        <v>7</v>
      </c>
      <c r="K57" s="116">
        <v>3.3816425120772946</v>
      </c>
    </row>
    <row r="58" spans="1:11" ht="14.1" customHeight="1" x14ac:dyDescent="0.2">
      <c r="A58" s="306">
        <v>73</v>
      </c>
      <c r="B58" s="307" t="s">
        <v>286</v>
      </c>
      <c r="C58" s="308"/>
      <c r="D58" s="113">
        <v>2.0328849028400597</v>
      </c>
      <c r="E58" s="115">
        <v>612</v>
      </c>
      <c r="F58" s="114">
        <v>595</v>
      </c>
      <c r="G58" s="114">
        <v>599</v>
      </c>
      <c r="H58" s="114">
        <v>606</v>
      </c>
      <c r="I58" s="140">
        <v>582</v>
      </c>
      <c r="J58" s="115">
        <v>30</v>
      </c>
      <c r="K58" s="116">
        <v>5.1546391752577323</v>
      </c>
    </row>
    <row r="59" spans="1:11" ht="14.1" customHeight="1" x14ac:dyDescent="0.2">
      <c r="A59" s="306" t="s">
        <v>287</v>
      </c>
      <c r="B59" s="307" t="s">
        <v>288</v>
      </c>
      <c r="C59" s="308"/>
      <c r="D59" s="113">
        <v>1.5479156286331175</v>
      </c>
      <c r="E59" s="115">
        <v>466</v>
      </c>
      <c r="F59" s="114">
        <v>461</v>
      </c>
      <c r="G59" s="114">
        <v>457</v>
      </c>
      <c r="H59" s="114">
        <v>467</v>
      </c>
      <c r="I59" s="140">
        <v>442</v>
      </c>
      <c r="J59" s="115">
        <v>24</v>
      </c>
      <c r="K59" s="116">
        <v>5.4298642533936654</v>
      </c>
    </row>
    <row r="60" spans="1:11" ht="14.1" customHeight="1" x14ac:dyDescent="0.2">
      <c r="A60" s="306">
        <v>81</v>
      </c>
      <c r="B60" s="307" t="s">
        <v>289</v>
      </c>
      <c r="C60" s="308"/>
      <c r="D60" s="113">
        <v>6.7331008138183028</v>
      </c>
      <c r="E60" s="115">
        <v>2027</v>
      </c>
      <c r="F60" s="114">
        <v>2037</v>
      </c>
      <c r="G60" s="114">
        <v>2005</v>
      </c>
      <c r="H60" s="114">
        <v>2028</v>
      </c>
      <c r="I60" s="140">
        <v>2036</v>
      </c>
      <c r="J60" s="115">
        <v>-9</v>
      </c>
      <c r="K60" s="116">
        <v>-0.44204322200392926</v>
      </c>
    </row>
    <row r="61" spans="1:11" ht="14.1" customHeight="1" x14ac:dyDescent="0.2">
      <c r="A61" s="306" t="s">
        <v>290</v>
      </c>
      <c r="B61" s="307" t="s">
        <v>291</v>
      </c>
      <c r="C61" s="308"/>
      <c r="D61" s="113">
        <v>1.6907490450091347</v>
      </c>
      <c r="E61" s="115">
        <v>509</v>
      </c>
      <c r="F61" s="114">
        <v>492</v>
      </c>
      <c r="G61" s="114">
        <v>472</v>
      </c>
      <c r="H61" s="114">
        <v>494</v>
      </c>
      <c r="I61" s="140">
        <v>484</v>
      </c>
      <c r="J61" s="115">
        <v>25</v>
      </c>
      <c r="K61" s="116">
        <v>5.1652892561983474</v>
      </c>
    </row>
    <row r="62" spans="1:11" ht="14.1" customHeight="1" x14ac:dyDescent="0.2">
      <c r="A62" s="306" t="s">
        <v>292</v>
      </c>
      <c r="B62" s="307" t="s">
        <v>293</v>
      </c>
      <c r="C62" s="308"/>
      <c r="D62" s="113">
        <v>3.2453080883574157</v>
      </c>
      <c r="E62" s="115">
        <v>977</v>
      </c>
      <c r="F62" s="114">
        <v>997</v>
      </c>
      <c r="G62" s="114">
        <v>976</v>
      </c>
      <c r="H62" s="114">
        <v>987</v>
      </c>
      <c r="I62" s="140">
        <v>986</v>
      </c>
      <c r="J62" s="115">
        <v>-9</v>
      </c>
      <c r="K62" s="116">
        <v>-0.91277890466531442</v>
      </c>
    </row>
    <row r="63" spans="1:11" ht="14.1" customHeight="1" x14ac:dyDescent="0.2">
      <c r="A63" s="306"/>
      <c r="B63" s="307" t="s">
        <v>294</v>
      </c>
      <c r="C63" s="308"/>
      <c r="D63" s="113">
        <v>2.7138349111443283</v>
      </c>
      <c r="E63" s="115">
        <v>817</v>
      </c>
      <c r="F63" s="114">
        <v>834</v>
      </c>
      <c r="G63" s="114">
        <v>826</v>
      </c>
      <c r="H63" s="114">
        <v>829</v>
      </c>
      <c r="I63" s="140">
        <v>827</v>
      </c>
      <c r="J63" s="115">
        <v>-10</v>
      </c>
      <c r="K63" s="116">
        <v>-1.2091898428053205</v>
      </c>
    </row>
    <row r="64" spans="1:11" ht="14.1" customHeight="1" x14ac:dyDescent="0.2">
      <c r="A64" s="306" t="s">
        <v>295</v>
      </c>
      <c r="B64" s="307" t="s">
        <v>296</v>
      </c>
      <c r="C64" s="308"/>
      <c r="D64" s="113">
        <v>0.24248463710347118</v>
      </c>
      <c r="E64" s="115">
        <v>73</v>
      </c>
      <c r="F64" s="114">
        <v>74</v>
      </c>
      <c r="G64" s="114">
        <v>74</v>
      </c>
      <c r="H64" s="114">
        <v>74</v>
      </c>
      <c r="I64" s="140">
        <v>79</v>
      </c>
      <c r="J64" s="115">
        <v>-6</v>
      </c>
      <c r="K64" s="116">
        <v>-7.5949367088607591</v>
      </c>
    </row>
    <row r="65" spans="1:11" ht="14.1" customHeight="1" x14ac:dyDescent="0.2">
      <c r="A65" s="306" t="s">
        <v>297</v>
      </c>
      <c r="B65" s="307" t="s">
        <v>298</v>
      </c>
      <c r="C65" s="308"/>
      <c r="D65" s="113">
        <v>0.81049659524995843</v>
      </c>
      <c r="E65" s="115">
        <v>244</v>
      </c>
      <c r="F65" s="114">
        <v>255</v>
      </c>
      <c r="G65" s="114">
        <v>253</v>
      </c>
      <c r="H65" s="114">
        <v>238</v>
      </c>
      <c r="I65" s="140">
        <v>246</v>
      </c>
      <c r="J65" s="115">
        <v>-2</v>
      </c>
      <c r="K65" s="116">
        <v>-0.81300813008130079</v>
      </c>
    </row>
    <row r="66" spans="1:11" ht="14.1" customHeight="1" x14ac:dyDescent="0.2">
      <c r="A66" s="306">
        <v>82</v>
      </c>
      <c r="B66" s="307" t="s">
        <v>299</v>
      </c>
      <c r="C66" s="308"/>
      <c r="D66" s="113">
        <v>1.7904002657365885</v>
      </c>
      <c r="E66" s="115">
        <v>539</v>
      </c>
      <c r="F66" s="114">
        <v>555</v>
      </c>
      <c r="G66" s="114">
        <v>542</v>
      </c>
      <c r="H66" s="114">
        <v>544</v>
      </c>
      <c r="I66" s="140">
        <v>539</v>
      </c>
      <c r="J66" s="115">
        <v>0</v>
      </c>
      <c r="K66" s="116">
        <v>0</v>
      </c>
    </row>
    <row r="67" spans="1:11" ht="14.1" customHeight="1" x14ac:dyDescent="0.2">
      <c r="A67" s="306" t="s">
        <v>300</v>
      </c>
      <c r="B67" s="307" t="s">
        <v>301</v>
      </c>
      <c r="C67" s="308"/>
      <c r="D67" s="113">
        <v>0.9566517189835575</v>
      </c>
      <c r="E67" s="115">
        <v>288</v>
      </c>
      <c r="F67" s="114">
        <v>287</v>
      </c>
      <c r="G67" s="114">
        <v>275</v>
      </c>
      <c r="H67" s="114">
        <v>267</v>
      </c>
      <c r="I67" s="140">
        <v>269</v>
      </c>
      <c r="J67" s="115">
        <v>19</v>
      </c>
      <c r="K67" s="116">
        <v>7.0631970260223049</v>
      </c>
    </row>
    <row r="68" spans="1:11" ht="14.1" customHeight="1" x14ac:dyDescent="0.2">
      <c r="A68" s="306" t="s">
        <v>302</v>
      </c>
      <c r="B68" s="307" t="s">
        <v>303</v>
      </c>
      <c r="C68" s="308"/>
      <c r="D68" s="113">
        <v>0.51154293306759679</v>
      </c>
      <c r="E68" s="115">
        <v>154</v>
      </c>
      <c r="F68" s="114">
        <v>167</v>
      </c>
      <c r="G68" s="114">
        <v>164</v>
      </c>
      <c r="H68" s="114">
        <v>161</v>
      </c>
      <c r="I68" s="140">
        <v>162</v>
      </c>
      <c r="J68" s="115">
        <v>-8</v>
      </c>
      <c r="K68" s="116">
        <v>-4.9382716049382713</v>
      </c>
    </row>
    <row r="69" spans="1:11" ht="14.1" customHeight="1" x14ac:dyDescent="0.2">
      <c r="A69" s="306">
        <v>83</v>
      </c>
      <c r="B69" s="307" t="s">
        <v>304</v>
      </c>
      <c r="C69" s="308"/>
      <c r="D69" s="113">
        <v>3.6804517522006313</v>
      </c>
      <c r="E69" s="115">
        <v>1108</v>
      </c>
      <c r="F69" s="114">
        <v>1192</v>
      </c>
      <c r="G69" s="114">
        <v>1198</v>
      </c>
      <c r="H69" s="114">
        <v>1230</v>
      </c>
      <c r="I69" s="140">
        <v>1162</v>
      </c>
      <c r="J69" s="115">
        <v>-54</v>
      </c>
      <c r="K69" s="116">
        <v>-4.6471600688468158</v>
      </c>
    </row>
    <row r="70" spans="1:11" ht="14.1" customHeight="1" x14ac:dyDescent="0.2">
      <c r="A70" s="306" t="s">
        <v>305</v>
      </c>
      <c r="B70" s="307" t="s">
        <v>306</v>
      </c>
      <c r="C70" s="308"/>
      <c r="D70" s="113">
        <v>2.3119083208769307</v>
      </c>
      <c r="E70" s="115">
        <v>696</v>
      </c>
      <c r="F70" s="114">
        <v>773</v>
      </c>
      <c r="G70" s="114">
        <v>767</v>
      </c>
      <c r="H70" s="114">
        <v>785</v>
      </c>
      <c r="I70" s="140">
        <v>722</v>
      </c>
      <c r="J70" s="115">
        <v>-26</v>
      </c>
      <c r="K70" s="116">
        <v>-3.601108033240997</v>
      </c>
    </row>
    <row r="71" spans="1:11" ht="14.1" customHeight="1" x14ac:dyDescent="0.2">
      <c r="A71" s="306"/>
      <c r="B71" s="307" t="s">
        <v>307</v>
      </c>
      <c r="C71" s="308"/>
      <c r="D71" s="113">
        <v>1.4582295299784089</v>
      </c>
      <c r="E71" s="115">
        <v>439</v>
      </c>
      <c r="F71" s="114">
        <v>484</v>
      </c>
      <c r="G71" s="114">
        <v>485</v>
      </c>
      <c r="H71" s="114">
        <v>497</v>
      </c>
      <c r="I71" s="140">
        <v>470</v>
      </c>
      <c r="J71" s="115">
        <v>-31</v>
      </c>
      <c r="K71" s="116">
        <v>-6.5957446808510642</v>
      </c>
    </row>
    <row r="72" spans="1:11" ht="14.1" customHeight="1" x14ac:dyDescent="0.2">
      <c r="A72" s="306">
        <v>84</v>
      </c>
      <c r="B72" s="307" t="s">
        <v>308</v>
      </c>
      <c r="C72" s="308"/>
      <c r="D72" s="113">
        <v>8.7825942534462715</v>
      </c>
      <c r="E72" s="115">
        <v>2644</v>
      </c>
      <c r="F72" s="114">
        <v>3001</v>
      </c>
      <c r="G72" s="114">
        <v>2595</v>
      </c>
      <c r="H72" s="114">
        <v>3123</v>
      </c>
      <c r="I72" s="140">
        <v>2766</v>
      </c>
      <c r="J72" s="115">
        <v>-122</v>
      </c>
      <c r="K72" s="116">
        <v>-4.4107013738250185</v>
      </c>
    </row>
    <row r="73" spans="1:11" ht="14.1" customHeight="1" x14ac:dyDescent="0.2">
      <c r="A73" s="306" t="s">
        <v>309</v>
      </c>
      <c r="B73" s="307" t="s">
        <v>310</v>
      </c>
      <c r="C73" s="308"/>
      <c r="D73" s="113">
        <v>0.63776781265570504</v>
      </c>
      <c r="E73" s="115">
        <v>192</v>
      </c>
      <c r="F73" s="114">
        <v>179</v>
      </c>
      <c r="G73" s="114">
        <v>177</v>
      </c>
      <c r="H73" s="114">
        <v>197</v>
      </c>
      <c r="I73" s="140">
        <v>204</v>
      </c>
      <c r="J73" s="115">
        <v>-12</v>
      </c>
      <c r="K73" s="116">
        <v>-5.882352941176471</v>
      </c>
    </row>
    <row r="74" spans="1:11" ht="14.1" customHeight="1" x14ac:dyDescent="0.2">
      <c r="A74" s="306" t="s">
        <v>311</v>
      </c>
      <c r="B74" s="307" t="s">
        <v>312</v>
      </c>
      <c r="C74" s="308"/>
      <c r="D74" s="113">
        <v>0.17605048995183525</v>
      </c>
      <c r="E74" s="115">
        <v>53</v>
      </c>
      <c r="F74" s="114">
        <v>66</v>
      </c>
      <c r="G74" s="114">
        <v>64</v>
      </c>
      <c r="H74" s="114">
        <v>63</v>
      </c>
      <c r="I74" s="140">
        <v>64</v>
      </c>
      <c r="J74" s="115">
        <v>-11</v>
      </c>
      <c r="K74" s="116">
        <v>-17.1875</v>
      </c>
    </row>
    <row r="75" spans="1:11" ht="14.1" customHeight="1" x14ac:dyDescent="0.2">
      <c r="A75" s="306" t="s">
        <v>313</v>
      </c>
      <c r="B75" s="307" t="s">
        <v>314</v>
      </c>
      <c r="C75" s="308"/>
      <c r="D75" s="113">
        <v>4.5274871283839895</v>
      </c>
      <c r="E75" s="115">
        <v>1363</v>
      </c>
      <c r="F75" s="114">
        <v>1593</v>
      </c>
      <c r="G75" s="114">
        <v>1407</v>
      </c>
      <c r="H75" s="114">
        <v>1762</v>
      </c>
      <c r="I75" s="140">
        <v>1509</v>
      </c>
      <c r="J75" s="115">
        <v>-146</v>
      </c>
      <c r="K75" s="116">
        <v>-9.6752816434724984</v>
      </c>
    </row>
    <row r="76" spans="1:11" ht="14.1" customHeight="1" x14ac:dyDescent="0.2">
      <c r="A76" s="306">
        <v>91</v>
      </c>
      <c r="B76" s="307" t="s">
        <v>315</v>
      </c>
      <c r="C76" s="308"/>
      <c r="D76" s="113">
        <v>0.19598073409732603</v>
      </c>
      <c r="E76" s="115">
        <v>59</v>
      </c>
      <c r="F76" s="114">
        <v>59</v>
      </c>
      <c r="G76" s="114">
        <v>61</v>
      </c>
      <c r="H76" s="114">
        <v>62</v>
      </c>
      <c r="I76" s="140">
        <v>60</v>
      </c>
      <c r="J76" s="115">
        <v>-1</v>
      </c>
      <c r="K76" s="116">
        <v>-1.6666666666666667</v>
      </c>
    </row>
    <row r="77" spans="1:11" ht="14.1" customHeight="1" x14ac:dyDescent="0.2">
      <c r="A77" s="306">
        <v>92</v>
      </c>
      <c r="B77" s="307" t="s">
        <v>316</v>
      </c>
      <c r="C77" s="308"/>
      <c r="D77" s="113">
        <v>0.62780269058295968</v>
      </c>
      <c r="E77" s="115">
        <v>189</v>
      </c>
      <c r="F77" s="114">
        <v>182</v>
      </c>
      <c r="G77" s="114">
        <v>168</v>
      </c>
      <c r="H77" s="114">
        <v>169</v>
      </c>
      <c r="I77" s="140">
        <v>171</v>
      </c>
      <c r="J77" s="115">
        <v>18</v>
      </c>
      <c r="K77" s="116">
        <v>10.526315789473685</v>
      </c>
    </row>
    <row r="78" spans="1:11" ht="14.1" customHeight="1" x14ac:dyDescent="0.2">
      <c r="A78" s="306">
        <v>93</v>
      </c>
      <c r="B78" s="307" t="s">
        <v>317</v>
      </c>
      <c r="C78" s="308"/>
      <c r="D78" s="113">
        <v>0.1162597575153629</v>
      </c>
      <c r="E78" s="115">
        <v>35</v>
      </c>
      <c r="F78" s="114">
        <v>39</v>
      </c>
      <c r="G78" s="114">
        <v>36</v>
      </c>
      <c r="H78" s="114">
        <v>36</v>
      </c>
      <c r="I78" s="140">
        <v>36</v>
      </c>
      <c r="J78" s="115">
        <v>-1</v>
      </c>
      <c r="K78" s="116">
        <v>-2.7777777777777777</v>
      </c>
    </row>
    <row r="79" spans="1:11" ht="14.1" customHeight="1" x14ac:dyDescent="0.2">
      <c r="A79" s="306">
        <v>94</v>
      </c>
      <c r="B79" s="307" t="s">
        <v>318</v>
      </c>
      <c r="C79" s="308"/>
      <c r="D79" s="113">
        <v>0.83042683939544926</v>
      </c>
      <c r="E79" s="115">
        <v>250</v>
      </c>
      <c r="F79" s="114">
        <v>277</v>
      </c>
      <c r="G79" s="114">
        <v>266</v>
      </c>
      <c r="H79" s="114">
        <v>260</v>
      </c>
      <c r="I79" s="140">
        <v>268</v>
      </c>
      <c r="J79" s="115">
        <v>-18</v>
      </c>
      <c r="K79" s="116">
        <v>-6.7164179104477615</v>
      </c>
    </row>
    <row r="80" spans="1:11" ht="14.1" customHeight="1" x14ac:dyDescent="0.2">
      <c r="A80" s="306" t="s">
        <v>319</v>
      </c>
      <c r="B80" s="307" t="s">
        <v>320</v>
      </c>
      <c r="C80" s="308"/>
      <c r="D80" s="113">
        <v>1.3286829430327189E-2</v>
      </c>
      <c r="E80" s="115">
        <v>4</v>
      </c>
      <c r="F80" s="114">
        <v>5</v>
      </c>
      <c r="G80" s="114">
        <v>5</v>
      </c>
      <c r="H80" s="114">
        <v>3</v>
      </c>
      <c r="I80" s="140">
        <v>3</v>
      </c>
      <c r="J80" s="115">
        <v>1</v>
      </c>
      <c r="K80" s="116">
        <v>33.333333333333336</v>
      </c>
    </row>
    <row r="81" spans="1:11" ht="14.1" customHeight="1" x14ac:dyDescent="0.2">
      <c r="A81" s="310" t="s">
        <v>321</v>
      </c>
      <c r="B81" s="311" t="s">
        <v>333</v>
      </c>
      <c r="C81" s="312"/>
      <c r="D81" s="125">
        <v>2.9529978408902178</v>
      </c>
      <c r="E81" s="143">
        <v>889</v>
      </c>
      <c r="F81" s="144">
        <v>898</v>
      </c>
      <c r="G81" s="144">
        <v>854</v>
      </c>
      <c r="H81" s="144">
        <v>908</v>
      </c>
      <c r="I81" s="145">
        <v>872</v>
      </c>
      <c r="J81" s="143">
        <v>17</v>
      </c>
      <c r="K81" s="146">
        <v>1.9495412844036697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10627</v>
      </c>
      <c r="G12" s="536">
        <v>10362</v>
      </c>
      <c r="H12" s="536">
        <v>15381</v>
      </c>
      <c r="I12" s="536">
        <v>9323</v>
      </c>
      <c r="J12" s="537">
        <v>10709</v>
      </c>
      <c r="K12" s="538">
        <v>-82</v>
      </c>
      <c r="L12" s="349">
        <v>-0.7657110841348399</v>
      </c>
    </row>
    <row r="13" spans="1:17" s="110" customFormat="1" ht="15" customHeight="1" x14ac:dyDescent="0.2">
      <c r="A13" s="350" t="s">
        <v>344</v>
      </c>
      <c r="B13" s="351" t="s">
        <v>345</v>
      </c>
      <c r="C13" s="347"/>
      <c r="D13" s="347"/>
      <c r="E13" s="348"/>
      <c r="F13" s="536">
        <v>5457</v>
      </c>
      <c r="G13" s="536">
        <v>5085</v>
      </c>
      <c r="H13" s="536">
        <v>7518</v>
      </c>
      <c r="I13" s="536">
        <v>4748</v>
      </c>
      <c r="J13" s="537">
        <v>5526</v>
      </c>
      <c r="K13" s="538">
        <v>-69</v>
      </c>
      <c r="L13" s="349">
        <v>-1.2486427795874051</v>
      </c>
    </row>
    <row r="14" spans="1:17" s="110" customFormat="1" ht="22.5" customHeight="1" x14ac:dyDescent="0.2">
      <c r="A14" s="350"/>
      <c r="B14" s="351" t="s">
        <v>346</v>
      </c>
      <c r="C14" s="347"/>
      <c r="D14" s="347"/>
      <c r="E14" s="348"/>
      <c r="F14" s="536">
        <v>5170</v>
      </c>
      <c r="G14" s="536">
        <v>5277</v>
      </c>
      <c r="H14" s="536">
        <v>7863</v>
      </c>
      <c r="I14" s="536">
        <v>4575</v>
      </c>
      <c r="J14" s="537">
        <v>5183</v>
      </c>
      <c r="K14" s="538">
        <v>-13</v>
      </c>
      <c r="L14" s="349">
        <v>-0.25081998842369285</v>
      </c>
    </row>
    <row r="15" spans="1:17" s="110" customFormat="1" ht="15" customHeight="1" x14ac:dyDescent="0.2">
      <c r="A15" s="350" t="s">
        <v>347</v>
      </c>
      <c r="B15" s="351" t="s">
        <v>108</v>
      </c>
      <c r="C15" s="347"/>
      <c r="D15" s="347"/>
      <c r="E15" s="348"/>
      <c r="F15" s="536">
        <v>2406</v>
      </c>
      <c r="G15" s="536">
        <v>3313</v>
      </c>
      <c r="H15" s="536">
        <v>7153</v>
      </c>
      <c r="I15" s="536">
        <v>2321</v>
      </c>
      <c r="J15" s="537">
        <v>2606</v>
      </c>
      <c r="K15" s="538">
        <v>-200</v>
      </c>
      <c r="L15" s="349">
        <v>-7.6745970836531079</v>
      </c>
    </row>
    <row r="16" spans="1:17" s="110" customFormat="1" ht="15" customHeight="1" x14ac:dyDescent="0.2">
      <c r="A16" s="350"/>
      <c r="B16" s="351" t="s">
        <v>109</v>
      </c>
      <c r="C16" s="347"/>
      <c r="D16" s="347"/>
      <c r="E16" s="348"/>
      <c r="F16" s="536">
        <v>7303</v>
      </c>
      <c r="G16" s="536">
        <v>6347</v>
      </c>
      <c r="H16" s="536">
        <v>7394</v>
      </c>
      <c r="I16" s="536">
        <v>6325</v>
      </c>
      <c r="J16" s="537">
        <v>7063</v>
      </c>
      <c r="K16" s="538">
        <v>240</v>
      </c>
      <c r="L16" s="349">
        <v>3.3979895228656378</v>
      </c>
    </row>
    <row r="17" spans="1:12" s="110" customFormat="1" ht="15" customHeight="1" x14ac:dyDescent="0.2">
      <c r="A17" s="350"/>
      <c r="B17" s="351" t="s">
        <v>110</v>
      </c>
      <c r="C17" s="347"/>
      <c r="D17" s="347"/>
      <c r="E17" s="348"/>
      <c r="F17" s="536">
        <v>794</v>
      </c>
      <c r="G17" s="536">
        <v>617</v>
      </c>
      <c r="H17" s="536">
        <v>692</v>
      </c>
      <c r="I17" s="536">
        <v>584</v>
      </c>
      <c r="J17" s="537">
        <v>909</v>
      </c>
      <c r="K17" s="538">
        <v>-115</v>
      </c>
      <c r="L17" s="349">
        <v>-12.651265126512651</v>
      </c>
    </row>
    <row r="18" spans="1:12" s="110" customFormat="1" ht="15" customHeight="1" x14ac:dyDescent="0.2">
      <c r="A18" s="350"/>
      <c r="B18" s="351" t="s">
        <v>111</v>
      </c>
      <c r="C18" s="347"/>
      <c r="D18" s="347"/>
      <c r="E18" s="348"/>
      <c r="F18" s="536">
        <v>124</v>
      </c>
      <c r="G18" s="536">
        <v>85</v>
      </c>
      <c r="H18" s="536">
        <v>142</v>
      </c>
      <c r="I18" s="536">
        <v>93</v>
      </c>
      <c r="J18" s="537">
        <v>131</v>
      </c>
      <c r="K18" s="538">
        <v>-7</v>
      </c>
      <c r="L18" s="349">
        <v>-5.343511450381679</v>
      </c>
    </row>
    <row r="19" spans="1:12" s="110" customFormat="1" ht="15" customHeight="1" x14ac:dyDescent="0.2">
      <c r="A19" s="118" t="s">
        <v>113</v>
      </c>
      <c r="B19" s="119" t="s">
        <v>181</v>
      </c>
      <c r="C19" s="347"/>
      <c r="D19" s="347"/>
      <c r="E19" s="348"/>
      <c r="F19" s="536">
        <v>6091</v>
      </c>
      <c r="G19" s="536">
        <v>5840</v>
      </c>
      <c r="H19" s="536">
        <v>10626</v>
      </c>
      <c r="I19" s="536">
        <v>5156</v>
      </c>
      <c r="J19" s="537">
        <v>6194</v>
      </c>
      <c r="K19" s="538">
        <v>-103</v>
      </c>
      <c r="L19" s="349">
        <v>-1.6628995802389408</v>
      </c>
    </row>
    <row r="20" spans="1:12" s="110" customFormat="1" ht="15" customHeight="1" x14ac:dyDescent="0.2">
      <c r="A20" s="118"/>
      <c r="B20" s="119" t="s">
        <v>182</v>
      </c>
      <c r="C20" s="347"/>
      <c r="D20" s="347"/>
      <c r="E20" s="348"/>
      <c r="F20" s="536">
        <v>4536</v>
      </c>
      <c r="G20" s="536">
        <v>4522</v>
      </c>
      <c r="H20" s="536">
        <v>4755</v>
      </c>
      <c r="I20" s="536">
        <v>4167</v>
      </c>
      <c r="J20" s="537">
        <v>4515</v>
      </c>
      <c r="K20" s="538">
        <v>21</v>
      </c>
      <c r="L20" s="349">
        <v>0.46511627906976744</v>
      </c>
    </row>
    <row r="21" spans="1:12" s="110" customFormat="1" ht="15" customHeight="1" x14ac:dyDescent="0.2">
      <c r="A21" s="118" t="s">
        <v>113</v>
      </c>
      <c r="B21" s="119" t="s">
        <v>116</v>
      </c>
      <c r="C21" s="347"/>
      <c r="D21" s="347"/>
      <c r="E21" s="348"/>
      <c r="F21" s="536">
        <v>7879</v>
      </c>
      <c r="G21" s="536">
        <v>7588</v>
      </c>
      <c r="H21" s="536">
        <v>11635</v>
      </c>
      <c r="I21" s="536">
        <v>6625</v>
      </c>
      <c r="J21" s="537">
        <v>8026</v>
      </c>
      <c r="K21" s="538">
        <v>-147</v>
      </c>
      <c r="L21" s="349">
        <v>-1.8315474707201596</v>
      </c>
    </row>
    <row r="22" spans="1:12" s="110" customFormat="1" ht="15" customHeight="1" x14ac:dyDescent="0.2">
      <c r="A22" s="118"/>
      <c r="B22" s="119" t="s">
        <v>117</v>
      </c>
      <c r="C22" s="347"/>
      <c r="D22" s="347"/>
      <c r="E22" s="348"/>
      <c r="F22" s="536">
        <v>2746</v>
      </c>
      <c r="G22" s="536">
        <v>2769</v>
      </c>
      <c r="H22" s="536">
        <v>3741</v>
      </c>
      <c r="I22" s="536">
        <v>2695</v>
      </c>
      <c r="J22" s="537">
        <v>2681</v>
      </c>
      <c r="K22" s="538">
        <v>65</v>
      </c>
      <c r="L22" s="349">
        <v>2.4244684819097353</v>
      </c>
    </row>
    <row r="23" spans="1:12" s="110" customFormat="1" ht="15" customHeight="1" x14ac:dyDescent="0.2">
      <c r="A23" s="352" t="s">
        <v>347</v>
      </c>
      <c r="B23" s="353" t="s">
        <v>193</v>
      </c>
      <c r="C23" s="354"/>
      <c r="D23" s="354"/>
      <c r="E23" s="355"/>
      <c r="F23" s="539">
        <v>183</v>
      </c>
      <c r="G23" s="539">
        <v>589</v>
      </c>
      <c r="H23" s="539">
        <v>2043</v>
      </c>
      <c r="I23" s="539">
        <v>368</v>
      </c>
      <c r="J23" s="540">
        <v>411</v>
      </c>
      <c r="K23" s="541">
        <v>-228</v>
      </c>
      <c r="L23" s="356">
        <v>-55.474452554744524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39.1</v>
      </c>
      <c r="G25" s="542">
        <v>45.9</v>
      </c>
      <c r="H25" s="542">
        <v>46.3</v>
      </c>
      <c r="I25" s="542">
        <v>45.6</v>
      </c>
      <c r="J25" s="542">
        <v>40.299999999999997</v>
      </c>
      <c r="K25" s="543" t="s">
        <v>349</v>
      </c>
      <c r="L25" s="364">
        <v>-1.1999999999999957</v>
      </c>
    </row>
    <row r="26" spans="1:12" s="110" customFormat="1" ht="15" customHeight="1" x14ac:dyDescent="0.2">
      <c r="A26" s="365" t="s">
        <v>105</v>
      </c>
      <c r="B26" s="366" t="s">
        <v>345</v>
      </c>
      <c r="C26" s="362"/>
      <c r="D26" s="362"/>
      <c r="E26" s="363"/>
      <c r="F26" s="542">
        <v>36</v>
      </c>
      <c r="G26" s="542">
        <v>44.9</v>
      </c>
      <c r="H26" s="542">
        <v>43.9</v>
      </c>
      <c r="I26" s="542">
        <v>42.1</v>
      </c>
      <c r="J26" s="544">
        <v>38</v>
      </c>
      <c r="K26" s="543" t="s">
        <v>349</v>
      </c>
      <c r="L26" s="364">
        <v>-2</v>
      </c>
    </row>
    <row r="27" spans="1:12" s="110" customFormat="1" ht="15" customHeight="1" x14ac:dyDescent="0.2">
      <c r="A27" s="365"/>
      <c r="B27" s="366" t="s">
        <v>346</v>
      </c>
      <c r="C27" s="362"/>
      <c r="D27" s="362"/>
      <c r="E27" s="363"/>
      <c r="F27" s="542">
        <v>42.6</v>
      </c>
      <c r="G27" s="542">
        <v>47</v>
      </c>
      <c r="H27" s="542">
        <v>49</v>
      </c>
      <c r="I27" s="542">
        <v>49.5</v>
      </c>
      <c r="J27" s="542">
        <v>43</v>
      </c>
      <c r="K27" s="543" t="s">
        <v>349</v>
      </c>
      <c r="L27" s="364">
        <v>-0.39999999999999858</v>
      </c>
    </row>
    <row r="28" spans="1:12" s="110" customFormat="1" ht="15" customHeight="1" x14ac:dyDescent="0.2">
      <c r="A28" s="365" t="s">
        <v>113</v>
      </c>
      <c r="B28" s="366" t="s">
        <v>108</v>
      </c>
      <c r="C28" s="362"/>
      <c r="D28" s="362"/>
      <c r="E28" s="363"/>
      <c r="F28" s="542">
        <v>51.7</v>
      </c>
      <c r="G28" s="542">
        <v>55</v>
      </c>
      <c r="H28" s="542">
        <v>54.2</v>
      </c>
      <c r="I28" s="542">
        <v>54.3</v>
      </c>
      <c r="J28" s="542">
        <v>51.8</v>
      </c>
      <c r="K28" s="543" t="s">
        <v>349</v>
      </c>
      <c r="L28" s="364">
        <v>-9.9999999999994316E-2</v>
      </c>
    </row>
    <row r="29" spans="1:12" s="110" customFormat="1" ht="11.25" x14ac:dyDescent="0.2">
      <c r="A29" s="365"/>
      <c r="B29" s="366" t="s">
        <v>109</v>
      </c>
      <c r="C29" s="362"/>
      <c r="D29" s="362"/>
      <c r="E29" s="363"/>
      <c r="F29" s="542">
        <v>37.299999999999997</v>
      </c>
      <c r="G29" s="542">
        <v>44.5</v>
      </c>
      <c r="H29" s="542">
        <v>43.9</v>
      </c>
      <c r="I29" s="542">
        <v>43.8</v>
      </c>
      <c r="J29" s="544">
        <v>39.5</v>
      </c>
      <c r="K29" s="543" t="s">
        <v>349</v>
      </c>
      <c r="L29" s="364">
        <v>-2.2000000000000028</v>
      </c>
    </row>
    <row r="30" spans="1:12" s="110" customFormat="1" ht="15" customHeight="1" x14ac:dyDescent="0.2">
      <c r="A30" s="365"/>
      <c r="B30" s="366" t="s">
        <v>110</v>
      </c>
      <c r="C30" s="362"/>
      <c r="D30" s="362"/>
      <c r="E30" s="363"/>
      <c r="F30" s="542">
        <v>25.2</v>
      </c>
      <c r="G30" s="542">
        <v>29.2</v>
      </c>
      <c r="H30" s="542">
        <v>36</v>
      </c>
      <c r="I30" s="542">
        <v>34.4</v>
      </c>
      <c r="J30" s="542">
        <v>22.2</v>
      </c>
      <c r="K30" s="543" t="s">
        <v>349</v>
      </c>
      <c r="L30" s="364">
        <v>3</v>
      </c>
    </row>
    <row r="31" spans="1:12" s="110" customFormat="1" ht="15" customHeight="1" x14ac:dyDescent="0.2">
      <c r="A31" s="365"/>
      <c r="B31" s="366" t="s">
        <v>111</v>
      </c>
      <c r="C31" s="362"/>
      <c r="D31" s="362"/>
      <c r="E31" s="363"/>
      <c r="F31" s="542">
        <v>42.3</v>
      </c>
      <c r="G31" s="542">
        <v>40</v>
      </c>
      <c r="H31" s="542">
        <v>57.7</v>
      </c>
      <c r="I31" s="542">
        <v>58.1</v>
      </c>
      <c r="J31" s="542">
        <v>38.5</v>
      </c>
      <c r="K31" s="543" t="s">
        <v>349</v>
      </c>
      <c r="L31" s="364">
        <v>3.7999999999999972</v>
      </c>
    </row>
    <row r="32" spans="1:12" s="110" customFormat="1" ht="15" customHeight="1" x14ac:dyDescent="0.2">
      <c r="A32" s="367" t="s">
        <v>113</v>
      </c>
      <c r="B32" s="368" t="s">
        <v>181</v>
      </c>
      <c r="C32" s="362"/>
      <c r="D32" s="362"/>
      <c r="E32" s="363"/>
      <c r="F32" s="542">
        <v>32.799999999999997</v>
      </c>
      <c r="G32" s="542">
        <v>37.9</v>
      </c>
      <c r="H32" s="542">
        <v>40.4</v>
      </c>
      <c r="I32" s="542">
        <v>36.9</v>
      </c>
      <c r="J32" s="544">
        <v>32.299999999999997</v>
      </c>
      <c r="K32" s="543" t="s">
        <v>349</v>
      </c>
      <c r="L32" s="364">
        <v>0.5</v>
      </c>
    </row>
    <row r="33" spans="1:12" s="110" customFormat="1" ht="15" customHeight="1" x14ac:dyDescent="0.2">
      <c r="A33" s="367"/>
      <c r="B33" s="368" t="s">
        <v>182</v>
      </c>
      <c r="C33" s="362"/>
      <c r="D33" s="362"/>
      <c r="E33" s="363"/>
      <c r="F33" s="542">
        <v>46.9</v>
      </c>
      <c r="G33" s="542">
        <v>53.9</v>
      </c>
      <c r="H33" s="542">
        <v>53.9</v>
      </c>
      <c r="I33" s="542">
        <v>55.2</v>
      </c>
      <c r="J33" s="542">
        <v>50</v>
      </c>
      <c r="K33" s="543" t="s">
        <v>349</v>
      </c>
      <c r="L33" s="364">
        <v>-3.1000000000000014</v>
      </c>
    </row>
    <row r="34" spans="1:12" s="369" customFormat="1" ht="15" customHeight="1" x14ac:dyDescent="0.2">
      <c r="A34" s="367" t="s">
        <v>113</v>
      </c>
      <c r="B34" s="368" t="s">
        <v>116</v>
      </c>
      <c r="C34" s="362"/>
      <c r="D34" s="362"/>
      <c r="E34" s="363"/>
      <c r="F34" s="542">
        <v>37.700000000000003</v>
      </c>
      <c r="G34" s="542">
        <v>44.6</v>
      </c>
      <c r="H34" s="542">
        <v>45.1</v>
      </c>
      <c r="I34" s="542">
        <v>45.6</v>
      </c>
      <c r="J34" s="542">
        <v>38.700000000000003</v>
      </c>
      <c r="K34" s="543" t="s">
        <v>349</v>
      </c>
      <c r="L34" s="364">
        <v>-1</v>
      </c>
    </row>
    <row r="35" spans="1:12" s="369" customFormat="1" ht="11.25" x14ac:dyDescent="0.2">
      <c r="A35" s="370"/>
      <c r="B35" s="371" t="s">
        <v>117</v>
      </c>
      <c r="C35" s="372"/>
      <c r="D35" s="372"/>
      <c r="E35" s="373"/>
      <c r="F35" s="545">
        <v>43.1</v>
      </c>
      <c r="G35" s="545">
        <v>49.7</v>
      </c>
      <c r="H35" s="545">
        <v>49.2</v>
      </c>
      <c r="I35" s="545">
        <v>45.7</v>
      </c>
      <c r="J35" s="546">
        <v>45</v>
      </c>
      <c r="K35" s="547" t="s">
        <v>349</v>
      </c>
      <c r="L35" s="374">
        <v>-1.8999999999999986</v>
      </c>
    </row>
    <row r="36" spans="1:12" s="369" customFormat="1" ht="15.95" customHeight="1" x14ac:dyDescent="0.2">
      <c r="A36" s="375" t="s">
        <v>350</v>
      </c>
      <c r="B36" s="376"/>
      <c r="C36" s="377"/>
      <c r="D36" s="376"/>
      <c r="E36" s="378"/>
      <c r="F36" s="548">
        <v>10003</v>
      </c>
      <c r="G36" s="548">
        <v>8890</v>
      </c>
      <c r="H36" s="548">
        <v>10549</v>
      </c>
      <c r="I36" s="548">
        <v>8686</v>
      </c>
      <c r="J36" s="548">
        <v>9896</v>
      </c>
      <c r="K36" s="549">
        <v>107</v>
      </c>
      <c r="L36" s="380">
        <v>1.0812449474535166</v>
      </c>
    </row>
    <row r="37" spans="1:12" s="369" customFormat="1" ht="15.95" customHeight="1" x14ac:dyDescent="0.2">
      <c r="A37" s="381"/>
      <c r="B37" s="382" t="s">
        <v>113</v>
      </c>
      <c r="C37" s="382" t="s">
        <v>351</v>
      </c>
      <c r="D37" s="382"/>
      <c r="E37" s="383"/>
      <c r="F37" s="548">
        <v>3913</v>
      </c>
      <c r="G37" s="548">
        <v>4084</v>
      </c>
      <c r="H37" s="548">
        <v>4884</v>
      </c>
      <c r="I37" s="548">
        <v>3964</v>
      </c>
      <c r="J37" s="548">
        <v>3993</v>
      </c>
      <c r="K37" s="549">
        <v>-80</v>
      </c>
      <c r="L37" s="380">
        <v>-2.0035061357375405</v>
      </c>
    </row>
    <row r="38" spans="1:12" s="369" customFormat="1" ht="15.95" customHeight="1" x14ac:dyDescent="0.2">
      <c r="A38" s="381"/>
      <c r="B38" s="384" t="s">
        <v>105</v>
      </c>
      <c r="C38" s="384" t="s">
        <v>106</v>
      </c>
      <c r="D38" s="385"/>
      <c r="E38" s="383"/>
      <c r="F38" s="548">
        <v>5225</v>
      </c>
      <c r="G38" s="548">
        <v>4458</v>
      </c>
      <c r="H38" s="548">
        <v>5555</v>
      </c>
      <c r="I38" s="548">
        <v>4528</v>
      </c>
      <c r="J38" s="550">
        <v>5250</v>
      </c>
      <c r="K38" s="549">
        <v>-25</v>
      </c>
      <c r="L38" s="380">
        <v>-0.47619047619047616</v>
      </c>
    </row>
    <row r="39" spans="1:12" s="369" customFormat="1" ht="15.95" customHeight="1" x14ac:dyDescent="0.2">
      <c r="A39" s="381"/>
      <c r="B39" s="385"/>
      <c r="C39" s="382" t="s">
        <v>352</v>
      </c>
      <c r="D39" s="385"/>
      <c r="E39" s="383"/>
      <c r="F39" s="548">
        <v>1879</v>
      </c>
      <c r="G39" s="548">
        <v>2002</v>
      </c>
      <c r="H39" s="548">
        <v>2437</v>
      </c>
      <c r="I39" s="548">
        <v>1905</v>
      </c>
      <c r="J39" s="548">
        <v>1995</v>
      </c>
      <c r="K39" s="549">
        <v>-116</v>
      </c>
      <c r="L39" s="380">
        <v>-5.81453634085213</v>
      </c>
    </row>
    <row r="40" spans="1:12" s="369" customFormat="1" ht="15.95" customHeight="1" x14ac:dyDescent="0.2">
      <c r="A40" s="381"/>
      <c r="B40" s="384"/>
      <c r="C40" s="384" t="s">
        <v>107</v>
      </c>
      <c r="D40" s="385"/>
      <c r="E40" s="383"/>
      <c r="F40" s="548">
        <v>4778</v>
      </c>
      <c r="G40" s="548">
        <v>4432</v>
      </c>
      <c r="H40" s="548">
        <v>4994</v>
      </c>
      <c r="I40" s="548">
        <v>4158</v>
      </c>
      <c r="J40" s="548">
        <v>4646</v>
      </c>
      <c r="K40" s="549">
        <v>132</v>
      </c>
      <c r="L40" s="380">
        <v>2.84115368058545</v>
      </c>
    </row>
    <row r="41" spans="1:12" s="369" customFormat="1" ht="24" customHeight="1" x14ac:dyDescent="0.2">
      <c r="A41" s="381"/>
      <c r="B41" s="385"/>
      <c r="C41" s="382" t="s">
        <v>352</v>
      </c>
      <c r="D41" s="385"/>
      <c r="E41" s="383"/>
      <c r="F41" s="548">
        <v>2034</v>
      </c>
      <c r="G41" s="548">
        <v>2082</v>
      </c>
      <c r="H41" s="548">
        <v>2447</v>
      </c>
      <c r="I41" s="548">
        <v>2059</v>
      </c>
      <c r="J41" s="550">
        <v>1998</v>
      </c>
      <c r="K41" s="549">
        <v>36</v>
      </c>
      <c r="L41" s="380">
        <v>1.8018018018018018</v>
      </c>
    </row>
    <row r="42" spans="1:12" s="110" customFormat="1" ht="15" customHeight="1" x14ac:dyDescent="0.2">
      <c r="A42" s="381"/>
      <c r="B42" s="384" t="s">
        <v>113</v>
      </c>
      <c r="C42" s="384" t="s">
        <v>353</v>
      </c>
      <c r="D42" s="385"/>
      <c r="E42" s="383"/>
      <c r="F42" s="548">
        <v>1905</v>
      </c>
      <c r="G42" s="548">
        <v>2135</v>
      </c>
      <c r="H42" s="548">
        <v>2807</v>
      </c>
      <c r="I42" s="548">
        <v>1883</v>
      </c>
      <c r="J42" s="548">
        <v>1958</v>
      </c>
      <c r="K42" s="549">
        <v>-53</v>
      </c>
      <c r="L42" s="380">
        <v>-2.7068437180796732</v>
      </c>
    </row>
    <row r="43" spans="1:12" s="110" customFormat="1" ht="15" customHeight="1" x14ac:dyDescent="0.2">
      <c r="A43" s="381"/>
      <c r="B43" s="385"/>
      <c r="C43" s="382" t="s">
        <v>352</v>
      </c>
      <c r="D43" s="385"/>
      <c r="E43" s="383"/>
      <c r="F43" s="548">
        <v>984</v>
      </c>
      <c r="G43" s="548">
        <v>1175</v>
      </c>
      <c r="H43" s="548">
        <v>1522</v>
      </c>
      <c r="I43" s="548">
        <v>1023</v>
      </c>
      <c r="J43" s="548">
        <v>1014</v>
      </c>
      <c r="K43" s="549">
        <v>-30</v>
      </c>
      <c r="L43" s="380">
        <v>-2.9585798816568047</v>
      </c>
    </row>
    <row r="44" spans="1:12" s="110" customFormat="1" ht="15" customHeight="1" x14ac:dyDescent="0.2">
      <c r="A44" s="381"/>
      <c r="B44" s="384"/>
      <c r="C44" s="366" t="s">
        <v>109</v>
      </c>
      <c r="D44" s="385"/>
      <c r="E44" s="383"/>
      <c r="F44" s="548">
        <v>7182</v>
      </c>
      <c r="G44" s="548">
        <v>6058</v>
      </c>
      <c r="H44" s="548">
        <v>6912</v>
      </c>
      <c r="I44" s="548">
        <v>6128</v>
      </c>
      <c r="J44" s="550">
        <v>6903</v>
      </c>
      <c r="K44" s="549">
        <v>279</v>
      </c>
      <c r="L44" s="380">
        <v>4.0417209908735332</v>
      </c>
    </row>
    <row r="45" spans="1:12" s="110" customFormat="1" ht="15" customHeight="1" x14ac:dyDescent="0.2">
      <c r="A45" s="381"/>
      <c r="B45" s="385"/>
      <c r="C45" s="382" t="s">
        <v>352</v>
      </c>
      <c r="D45" s="385"/>
      <c r="E45" s="383"/>
      <c r="F45" s="548">
        <v>2677</v>
      </c>
      <c r="G45" s="548">
        <v>2696</v>
      </c>
      <c r="H45" s="548">
        <v>3032</v>
      </c>
      <c r="I45" s="548">
        <v>2687</v>
      </c>
      <c r="J45" s="548">
        <v>2728</v>
      </c>
      <c r="K45" s="549">
        <v>-51</v>
      </c>
      <c r="L45" s="380">
        <v>-1.8695014662756597</v>
      </c>
    </row>
    <row r="46" spans="1:12" s="110" customFormat="1" ht="15" customHeight="1" x14ac:dyDescent="0.2">
      <c r="A46" s="381"/>
      <c r="B46" s="384"/>
      <c r="C46" s="366" t="s">
        <v>110</v>
      </c>
      <c r="D46" s="385"/>
      <c r="E46" s="383"/>
      <c r="F46" s="548">
        <v>793</v>
      </c>
      <c r="G46" s="548">
        <v>612</v>
      </c>
      <c r="H46" s="548">
        <v>688</v>
      </c>
      <c r="I46" s="548">
        <v>582</v>
      </c>
      <c r="J46" s="548">
        <v>905</v>
      </c>
      <c r="K46" s="549">
        <v>-112</v>
      </c>
      <c r="L46" s="380">
        <v>-12.375690607734807</v>
      </c>
    </row>
    <row r="47" spans="1:12" s="110" customFormat="1" ht="15" customHeight="1" x14ac:dyDescent="0.2">
      <c r="A47" s="381"/>
      <c r="B47" s="385"/>
      <c r="C47" s="382" t="s">
        <v>352</v>
      </c>
      <c r="D47" s="385"/>
      <c r="E47" s="383"/>
      <c r="F47" s="548">
        <v>200</v>
      </c>
      <c r="G47" s="548">
        <v>179</v>
      </c>
      <c r="H47" s="548">
        <v>248</v>
      </c>
      <c r="I47" s="548">
        <v>200</v>
      </c>
      <c r="J47" s="550">
        <v>201</v>
      </c>
      <c r="K47" s="549">
        <v>-1</v>
      </c>
      <c r="L47" s="380">
        <v>-0.49751243781094528</v>
      </c>
    </row>
    <row r="48" spans="1:12" s="110" customFormat="1" ht="15" customHeight="1" x14ac:dyDescent="0.2">
      <c r="A48" s="381"/>
      <c r="B48" s="385"/>
      <c r="C48" s="366" t="s">
        <v>111</v>
      </c>
      <c r="D48" s="386"/>
      <c r="E48" s="387"/>
      <c r="F48" s="548">
        <v>123</v>
      </c>
      <c r="G48" s="548">
        <v>85</v>
      </c>
      <c r="H48" s="548">
        <v>142</v>
      </c>
      <c r="I48" s="548">
        <v>93</v>
      </c>
      <c r="J48" s="548">
        <v>130</v>
      </c>
      <c r="K48" s="549">
        <v>-7</v>
      </c>
      <c r="L48" s="380">
        <v>-5.384615384615385</v>
      </c>
    </row>
    <row r="49" spans="1:12" s="110" customFormat="1" ht="15" customHeight="1" x14ac:dyDescent="0.2">
      <c r="A49" s="381"/>
      <c r="B49" s="385"/>
      <c r="C49" s="382" t="s">
        <v>352</v>
      </c>
      <c r="D49" s="385"/>
      <c r="E49" s="383"/>
      <c r="F49" s="548">
        <v>52</v>
      </c>
      <c r="G49" s="548">
        <v>34</v>
      </c>
      <c r="H49" s="548">
        <v>82</v>
      </c>
      <c r="I49" s="548">
        <v>54</v>
      </c>
      <c r="J49" s="548">
        <v>50</v>
      </c>
      <c r="K49" s="549">
        <v>2</v>
      </c>
      <c r="L49" s="380">
        <v>4</v>
      </c>
    </row>
    <row r="50" spans="1:12" s="110" customFormat="1" ht="15" customHeight="1" x14ac:dyDescent="0.2">
      <c r="A50" s="381"/>
      <c r="B50" s="384" t="s">
        <v>113</v>
      </c>
      <c r="C50" s="382" t="s">
        <v>181</v>
      </c>
      <c r="D50" s="385"/>
      <c r="E50" s="383"/>
      <c r="F50" s="548">
        <v>5511</v>
      </c>
      <c r="G50" s="548">
        <v>4441</v>
      </c>
      <c r="H50" s="548">
        <v>5917</v>
      </c>
      <c r="I50" s="548">
        <v>4542</v>
      </c>
      <c r="J50" s="550">
        <v>5404</v>
      </c>
      <c r="K50" s="549">
        <v>107</v>
      </c>
      <c r="L50" s="380">
        <v>1.9800148038490006</v>
      </c>
    </row>
    <row r="51" spans="1:12" s="110" customFormat="1" ht="15" customHeight="1" x14ac:dyDescent="0.2">
      <c r="A51" s="381"/>
      <c r="B51" s="385"/>
      <c r="C51" s="382" t="s">
        <v>352</v>
      </c>
      <c r="D51" s="385"/>
      <c r="E51" s="383"/>
      <c r="F51" s="548">
        <v>1806</v>
      </c>
      <c r="G51" s="548">
        <v>1684</v>
      </c>
      <c r="H51" s="548">
        <v>2389</v>
      </c>
      <c r="I51" s="548">
        <v>1676</v>
      </c>
      <c r="J51" s="548">
        <v>1748</v>
      </c>
      <c r="K51" s="549">
        <v>58</v>
      </c>
      <c r="L51" s="380">
        <v>3.3180778032036615</v>
      </c>
    </row>
    <row r="52" spans="1:12" s="110" customFormat="1" ht="15" customHeight="1" x14ac:dyDescent="0.2">
      <c r="A52" s="381"/>
      <c r="B52" s="384"/>
      <c r="C52" s="382" t="s">
        <v>182</v>
      </c>
      <c r="D52" s="385"/>
      <c r="E52" s="383"/>
      <c r="F52" s="548">
        <v>4492</v>
      </c>
      <c r="G52" s="548">
        <v>4449</v>
      </c>
      <c r="H52" s="548">
        <v>4632</v>
      </c>
      <c r="I52" s="548">
        <v>4144</v>
      </c>
      <c r="J52" s="548">
        <v>4492</v>
      </c>
      <c r="K52" s="549">
        <v>0</v>
      </c>
      <c r="L52" s="380">
        <v>0</v>
      </c>
    </row>
    <row r="53" spans="1:12" s="269" customFormat="1" ht="11.25" customHeight="1" x14ac:dyDescent="0.2">
      <c r="A53" s="381"/>
      <c r="B53" s="385"/>
      <c r="C53" s="382" t="s">
        <v>352</v>
      </c>
      <c r="D53" s="385"/>
      <c r="E53" s="383"/>
      <c r="F53" s="548">
        <v>2107</v>
      </c>
      <c r="G53" s="548">
        <v>2400</v>
      </c>
      <c r="H53" s="548">
        <v>2495</v>
      </c>
      <c r="I53" s="548">
        <v>2288</v>
      </c>
      <c r="J53" s="550">
        <v>2245</v>
      </c>
      <c r="K53" s="549">
        <v>-138</v>
      </c>
      <c r="L53" s="380">
        <v>-6.1469933184855234</v>
      </c>
    </row>
    <row r="54" spans="1:12" s="151" customFormat="1" ht="12.75" customHeight="1" x14ac:dyDescent="0.2">
      <c r="A54" s="381"/>
      <c r="B54" s="384" t="s">
        <v>113</v>
      </c>
      <c r="C54" s="384" t="s">
        <v>116</v>
      </c>
      <c r="D54" s="385"/>
      <c r="E54" s="383"/>
      <c r="F54" s="548">
        <v>7402</v>
      </c>
      <c r="G54" s="548">
        <v>6475</v>
      </c>
      <c r="H54" s="548">
        <v>7499</v>
      </c>
      <c r="I54" s="548">
        <v>6180</v>
      </c>
      <c r="J54" s="548">
        <v>7375</v>
      </c>
      <c r="K54" s="549">
        <v>27</v>
      </c>
      <c r="L54" s="380">
        <v>0.36610169491525424</v>
      </c>
    </row>
    <row r="55" spans="1:12" ht="11.25" x14ac:dyDescent="0.2">
      <c r="A55" s="381"/>
      <c r="B55" s="385"/>
      <c r="C55" s="382" t="s">
        <v>352</v>
      </c>
      <c r="D55" s="385"/>
      <c r="E55" s="383"/>
      <c r="F55" s="548">
        <v>2792</v>
      </c>
      <c r="G55" s="548">
        <v>2886</v>
      </c>
      <c r="H55" s="548">
        <v>3384</v>
      </c>
      <c r="I55" s="548">
        <v>2817</v>
      </c>
      <c r="J55" s="548">
        <v>2857</v>
      </c>
      <c r="K55" s="549">
        <v>-65</v>
      </c>
      <c r="L55" s="380">
        <v>-2.2751137556877845</v>
      </c>
    </row>
    <row r="56" spans="1:12" ht="14.25" customHeight="1" x14ac:dyDescent="0.2">
      <c r="A56" s="381"/>
      <c r="B56" s="385"/>
      <c r="C56" s="384" t="s">
        <v>117</v>
      </c>
      <c r="D56" s="385"/>
      <c r="E56" s="383"/>
      <c r="F56" s="548">
        <v>2599</v>
      </c>
      <c r="G56" s="548">
        <v>2411</v>
      </c>
      <c r="H56" s="548">
        <v>3045</v>
      </c>
      <c r="I56" s="548">
        <v>2503</v>
      </c>
      <c r="J56" s="548">
        <v>2519</v>
      </c>
      <c r="K56" s="549">
        <v>80</v>
      </c>
      <c r="L56" s="380">
        <v>3.1758634378721715</v>
      </c>
    </row>
    <row r="57" spans="1:12" ht="18.75" customHeight="1" x14ac:dyDescent="0.2">
      <c r="A57" s="388"/>
      <c r="B57" s="389"/>
      <c r="C57" s="390" t="s">
        <v>352</v>
      </c>
      <c r="D57" s="389"/>
      <c r="E57" s="391"/>
      <c r="F57" s="551">
        <v>1121</v>
      </c>
      <c r="G57" s="552">
        <v>1198</v>
      </c>
      <c r="H57" s="552">
        <v>1497</v>
      </c>
      <c r="I57" s="552">
        <v>1144</v>
      </c>
      <c r="J57" s="552">
        <v>1134</v>
      </c>
      <c r="K57" s="553">
        <f t="shared" ref="K57" si="0">IF(OR(F57=".",J57=".")=TRUE,".",IF(OR(F57="*",J57="*")=TRUE,"*",IF(AND(F57="-",J57="-")=TRUE,"-",IF(AND(ISNUMBER(J57),ISNUMBER(F57))=TRUE,IF(F57-J57=0,0,F57-J57),IF(ISNUMBER(F57)=TRUE,F57,-J57)))))</f>
        <v>-13</v>
      </c>
      <c r="L57" s="392">
        <f t="shared" ref="L57" si="1">IF(K57 =".",".",IF(K57 ="*","*",IF(K57="-","-",IF(K57=0,0,IF(OR(J57="-",J57=".",F57="-",F57=".")=TRUE,"X",IF(J57=0,"0,0",IF(ABS(K57*100/J57)&gt;250,".X",(K57*100/J57))))))))</f>
        <v>-1.1463844797178131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10627</v>
      </c>
      <c r="E11" s="114">
        <v>10362</v>
      </c>
      <c r="F11" s="114">
        <v>15381</v>
      </c>
      <c r="G11" s="114">
        <v>9323</v>
      </c>
      <c r="H11" s="140">
        <v>10709</v>
      </c>
      <c r="I11" s="115">
        <v>-82</v>
      </c>
      <c r="J11" s="116">
        <v>-0.7657110841348399</v>
      </c>
    </row>
    <row r="12" spans="1:15" s="110" customFormat="1" ht="24.95" customHeight="1" x14ac:dyDescent="0.2">
      <c r="A12" s="193" t="s">
        <v>132</v>
      </c>
      <c r="B12" s="194" t="s">
        <v>133</v>
      </c>
      <c r="C12" s="113">
        <v>0.31993977604215679</v>
      </c>
      <c r="D12" s="115">
        <v>34</v>
      </c>
      <c r="E12" s="114">
        <v>26</v>
      </c>
      <c r="F12" s="114">
        <v>35</v>
      </c>
      <c r="G12" s="114">
        <v>39</v>
      </c>
      <c r="H12" s="140">
        <v>30</v>
      </c>
      <c r="I12" s="115">
        <v>4</v>
      </c>
      <c r="J12" s="116">
        <v>13.333333333333334</v>
      </c>
    </row>
    <row r="13" spans="1:15" s="110" customFormat="1" ht="24.95" customHeight="1" x14ac:dyDescent="0.2">
      <c r="A13" s="193" t="s">
        <v>134</v>
      </c>
      <c r="B13" s="199" t="s">
        <v>214</v>
      </c>
      <c r="C13" s="113">
        <v>0.6492895454973181</v>
      </c>
      <c r="D13" s="115">
        <v>69</v>
      </c>
      <c r="E13" s="114">
        <v>79</v>
      </c>
      <c r="F13" s="114">
        <v>120</v>
      </c>
      <c r="G13" s="114">
        <v>72</v>
      </c>
      <c r="H13" s="140">
        <v>77</v>
      </c>
      <c r="I13" s="115">
        <v>-8</v>
      </c>
      <c r="J13" s="116">
        <v>-10.38961038961039</v>
      </c>
    </row>
    <row r="14" spans="1:15" s="287" customFormat="1" ht="24.95" customHeight="1" x14ac:dyDescent="0.2">
      <c r="A14" s="193" t="s">
        <v>215</v>
      </c>
      <c r="B14" s="199" t="s">
        <v>137</v>
      </c>
      <c r="C14" s="113">
        <v>6.1259057118660021</v>
      </c>
      <c r="D14" s="115">
        <v>651</v>
      </c>
      <c r="E14" s="114">
        <v>438</v>
      </c>
      <c r="F14" s="114">
        <v>696</v>
      </c>
      <c r="G14" s="114">
        <v>397</v>
      </c>
      <c r="H14" s="140">
        <v>781</v>
      </c>
      <c r="I14" s="115">
        <v>-130</v>
      </c>
      <c r="J14" s="116">
        <v>-16.645326504481435</v>
      </c>
      <c r="K14" s="110"/>
      <c r="L14" s="110"/>
      <c r="M14" s="110"/>
      <c r="N14" s="110"/>
      <c r="O14" s="110"/>
    </row>
    <row r="15" spans="1:15" s="110" customFormat="1" ht="24.95" customHeight="1" x14ac:dyDescent="0.2">
      <c r="A15" s="193" t="s">
        <v>216</v>
      </c>
      <c r="B15" s="199" t="s">
        <v>217</v>
      </c>
      <c r="C15" s="113">
        <v>2.5124682412722312</v>
      </c>
      <c r="D15" s="115">
        <v>267</v>
      </c>
      <c r="E15" s="114">
        <v>133</v>
      </c>
      <c r="F15" s="114">
        <v>250</v>
      </c>
      <c r="G15" s="114">
        <v>144</v>
      </c>
      <c r="H15" s="140">
        <v>289</v>
      </c>
      <c r="I15" s="115">
        <v>-22</v>
      </c>
      <c r="J15" s="116">
        <v>-7.6124567474048446</v>
      </c>
    </row>
    <row r="16" spans="1:15" s="287" customFormat="1" ht="24.95" customHeight="1" x14ac:dyDescent="0.2">
      <c r="A16" s="193" t="s">
        <v>218</v>
      </c>
      <c r="B16" s="199" t="s">
        <v>141</v>
      </c>
      <c r="C16" s="113">
        <v>2.8794579843794108</v>
      </c>
      <c r="D16" s="115">
        <v>306</v>
      </c>
      <c r="E16" s="114">
        <v>269</v>
      </c>
      <c r="F16" s="114">
        <v>372</v>
      </c>
      <c r="G16" s="114">
        <v>211</v>
      </c>
      <c r="H16" s="140">
        <v>424</v>
      </c>
      <c r="I16" s="115">
        <v>-118</v>
      </c>
      <c r="J16" s="116">
        <v>-27.830188679245282</v>
      </c>
      <c r="K16" s="110"/>
      <c r="L16" s="110"/>
      <c r="M16" s="110"/>
      <c r="N16" s="110"/>
      <c r="O16" s="110"/>
    </row>
    <row r="17" spans="1:15" s="110" customFormat="1" ht="24.95" customHeight="1" x14ac:dyDescent="0.2">
      <c r="A17" s="193" t="s">
        <v>142</v>
      </c>
      <c r="B17" s="199" t="s">
        <v>220</v>
      </c>
      <c r="C17" s="113">
        <v>0.7339794862143596</v>
      </c>
      <c r="D17" s="115">
        <v>78</v>
      </c>
      <c r="E17" s="114">
        <v>36</v>
      </c>
      <c r="F17" s="114">
        <v>74</v>
      </c>
      <c r="G17" s="114">
        <v>42</v>
      </c>
      <c r="H17" s="140">
        <v>68</v>
      </c>
      <c r="I17" s="115">
        <v>10</v>
      </c>
      <c r="J17" s="116">
        <v>14.705882352941176</v>
      </c>
    </row>
    <row r="18" spans="1:15" s="287" customFormat="1" ht="24.95" customHeight="1" x14ac:dyDescent="0.2">
      <c r="A18" s="201" t="s">
        <v>144</v>
      </c>
      <c r="B18" s="202" t="s">
        <v>145</v>
      </c>
      <c r="C18" s="113">
        <v>3.6698974310717984</v>
      </c>
      <c r="D18" s="115">
        <v>390</v>
      </c>
      <c r="E18" s="114">
        <v>243</v>
      </c>
      <c r="F18" s="114">
        <v>456</v>
      </c>
      <c r="G18" s="114">
        <v>293</v>
      </c>
      <c r="H18" s="140">
        <v>346</v>
      </c>
      <c r="I18" s="115">
        <v>44</v>
      </c>
      <c r="J18" s="116">
        <v>12.716763005780347</v>
      </c>
      <c r="K18" s="110"/>
      <c r="L18" s="110"/>
      <c r="M18" s="110"/>
      <c r="N18" s="110"/>
      <c r="O18" s="110"/>
    </row>
    <row r="19" spans="1:15" s="110" customFormat="1" ht="24.95" customHeight="1" x14ac:dyDescent="0.2">
      <c r="A19" s="193" t="s">
        <v>146</v>
      </c>
      <c r="B19" s="199" t="s">
        <v>147</v>
      </c>
      <c r="C19" s="113">
        <v>12.34591135786205</v>
      </c>
      <c r="D19" s="115">
        <v>1312</v>
      </c>
      <c r="E19" s="114">
        <v>1300</v>
      </c>
      <c r="F19" s="114">
        <v>1822</v>
      </c>
      <c r="G19" s="114">
        <v>1097</v>
      </c>
      <c r="H19" s="140">
        <v>1354</v>
      </c>
      <c r="I19" s="115">
        <v>-42</v>
      </c>
      <c r="J19" s="116">
        <v>-3.1019202363367797</v>
      </c>
    </row>
    <row r="20" spans="1:15" s="287" customFormat="1" ht="24.95" customHeight="1" x14ac:dyDescent="0.2">
      <c r="A20" s="193" t="s">
        <v>148</v>
      </c>
      <c r="B20" s="199" t="s">
        <v>149</v>
      </c>
      <c r="C20" s="113">
        <v>3.5381575232897338</v>
      </c>
      <c r="D20" s="115">
        <v>376</v>
      </c>
      <c r="E20" s="114">
        <v>449</v>
      </c>
      <c r="F20" s="114">
        <v>711</v>
      </c>
      <c r="G20" s="114">
        <v>333</v>
      </c>
      <c r="H20" s="140">
        <v>447</v>
      </c>
      <c r="I20" s="115">
        <v>-71</v>
      </c>
      <c r="J20" s="116">
        <v>-15.883668903803132</v>
      </c>
      <c r="K20" s="110"/>
      <c r="L20" s="110"/>
      <c r="M20" s="110"/>
      <c r="N20" s="110"/>
      <c r="O20" s="110"/>
    </row>
    <row r="21" spans="1:15" s="110" customFormat="1" ht="24.95" customHeight="1" x14ac:dyDescent="0.2">
      <c r="A21" s="201" t="s">
        <v>150</v>
      </c>
      <c r="B21" s="202" t="s">
        <v>151</v>
      </c>
      <c r="C21" s="113">
        <v>7.377434835795615</v>
      </c>
      <c r="D21" s="115">
        <v>784</v>
      </c>
      <c r="E21" s="114">
        <v>879</v>
      </c>
      <c r="F21" s="114">
        <v>1012</v>
      </c>
      <c r="G21" s="114">
        <v>942</v>
      </c>
      <c r="H21" s="140">
        <v>890</v>
      </c>
      <c r="I21" s="115">
        <v>-106</v>
      </c>
      <c r="J21" s="116">
        <v>-11.910112359550562</v>
      </c>
    </row>
    <row r="22" spans="1:15" s="110" customFormat="1" ht="24.95" customHeight="1" x14ac:dyDescent="0.2">
      <c r="A22" s="201" t="s">
        <v>152</v>
      </c>
      <c r="B22" s="199" t="s">
        <v>153</v>
      </c>
      <c r="C22" s="113">
        <v>9.5040933471346563</v>
      </c>
      <c r="D22" s="115">
        <v>1010</v>
      </c>
      <c r="E22" s="114">
        <v>362</v>
      </c>
      <c r="F22" s="114">
        <v>570</v>
      </c>
      <c r="G22" s="114">
        <v>349</v>
      </c>
      <c r="H22" s="140">
        <v>377</v>
      </c>
      <c r="I22" s="115">
        <v>633</v>
      </c>
      <c r="J22" s="116">
        <v>167.90450928381964</v>
      </c>
    </row>
    <row r="23" spans="1:15" s="110" customFormat="1" ht="24.95" customHeight="1" x14ac:dyDescent="0.2">
      <c r="A23" s="193" t="s">
        <v>154</v>
      </c>
      <c r="B23" s="199" t="s">
        <v>155</v>
      </c>
      <c r="C23" s="113">
        <v>1.1950691634515855</v>
      </c>
      <c r="D23" s="115">
        <v>127</v>
      </c>
      <c r="E23" s="114">
        <v>84</v>
      </c>
      <c r="F23" s="114">
        <v>184</v>
      </c>
      <c r="G23" s="114">
        <v>65</v>
      </c>
      <c r="H23" s="140">
        <v>115</v>
      </c>
      <c r="I23" s="115">
        <v>12</v>
      </c>
      <c r="J23" s="116">
        <v>10.434782608695652</v>
      </c>
    </row>
    <row r="24" spans="1:15" s="110" customFormat="1" ht="24.95" customHeight="1" x14ac:dyDescent="0.2">
      <c r="A24" s="193" t="s">
        <v>156</v>
      </c>
      <c r="B24" s="199" t="s">
        <v>221</v>
      </c>
      <c r="C24" s="113">
        <v>8.5725039992471999</v>
      </c>
      <c r="D24" s="115">
        <v>911</v>
      </c>
      <c r="E24" s="114">
        <v>1017</v>
      </c>
      <c r="F24" s="114">
        <v>1150</v>
      </c>
      <c r="G24" s="114">
        <v>913</v>
      </c>
      <c r="H24" s="140">
        <v>879</v>
      </c>
      <c r="I24" s="115">
        <v>32</v>
      </c>
      <c r="J24" s="116">
        <v>3.6405005688282137</v>
      </c>
    </row>
    <row r="25" spans="1:15" s="110" customFormat="1" ht="24.95" customHeight="1" x14ac:dyDescent="0.2">
      <c r="A25" s="193" t="s">
        <v>222</v>
      </c>
      <c r="B25" s="204" t="s">
        <v>159</v>
      </c>
      <c r="C25" s="113">
        <v>5.7871459489978356</v>
      </c>
      <c r="D25" s="115">
        <v>615</v>
      </c>
      <c r="E25" s="114">
        <v>449</v>
      </c>
      <c r="F25" s="114">
        <v>717</v>
      </c>
      <c r="G25" s="114">
        <v>542</v>
      </c>
      <c r="H25" s="140">
        <v>628</v>
      </c>
      <c r="I25" s="115">
        <v>-13</v>
      </c>
      <c r="J25" s="116">
        <v>-2.0700636942675161</v>
      </c>
    </row>
    <row r="26" spans="1:15" s="110" customFormat="1" ht="24.95" customHeight="1" x14ac:dyDescent="0.2">
      <c r="A26" s="201">
        <v>782.78300000000002</v>
      </c>
      <c r="B26" s="203" t="s">
        <v>160</v>
      </c>
      <c r="C26" s="113">
        <v>7.5656347040557073</v>
      </c>
      <c r="D26" s="115">
        <v>804</v>
      </c>
      <c r="E26" s="114">
        <v>691</v>
      </c>
      <c r="F26" s="114">
        <v>906</v>
      </c>
      <c r="G26" s="114">
        <v>806</v>
      </c>
      <c r="H26" s="140">
        <v>724</v>
      </c>
      <c r="I26" s="115">
        <v>80</v>
      </c>
      <c r="J26" s="116">
        <v>11.049723756906078</v>
      </c>
    </row>
    <row r="27" spans="1:15" s="110" customFormat="1" ht="24.95" customHeight="1" x14ac:dyDescent="0.2">
      <c r="A27" s="193" t="s">
        <v>161</v>
      </c>
      <c r="B27" s="199" t="s">
        <v>162</v>
      </c>
      <c r="C27" s="113">
        <v>3.2370377340735863</v>
      </c>
      <c r="D27" s="115">
        <v>344</v>
      </c>
      <c r="E27" s="114">
        <v>345</v>
      </c>
      <c r="F27" s="114">
        <v>585</v>
      </c>
      <c r="G27" s="114">
        <v>336</v>
      </c>
      <c r="H27" s="140">
        <v>305</v>
      </c>
      <c r="I27" s="115">
        <v>39</v>
      </c>
      <c r="J27" s="116">
        <v>12.78688524590164</v>
      </c>
    </row>
    <row r="28" spans="1:15" s="110" customFormat="1" ht="24.95" customHeight="1" x14ac:dyDescent="0.2">
      <c r="A28" s="193" t="s">
        <v>163</v>
      </c>
      <c r="B28" s="199" t="s">
        <v>164</v>
      </c>
      <c r="C28" s="113">
        <v>7.1233650136444906</v>
      </c>
      <c r="D28" s="115">
        <v>757</v>
      </c>
      <c r="E28" s="114">
        <v>918</v>
      </c>
      <c r="F28" s="114">
        <v>1090</v>
      </c>
      <c r="G28" s="114">
        <v>788</v>
      </c>
      <c r="H28" s="140">
        <v>822</v>
      </c>
      <c r="I28" s="115">
        <v>-65</v>
      </c>
      <c r="J28" s="116">
        <v>-7.9075425790754261</v>
      </c>
    </row>
    <row r="29" spans="1:15" s="110" customFormat="1" ht="24.95" customHeight="1" x14ac:dyDescent="0.2">
      <c r="A29" s="193">
        <v>86</v>
      </c>
      <c r="B29" s="199" t="s">
        <v>165</v>
      </c>
      <c r="C29" s="113">
        <v>9.2594335183965377</v>
      </c>
      <c r="D29" s="115">
        <v>984</v>
      </c>
      <c r="E29" s="114">
        <v>1029</v>
      </c>
      <c r="F29" s="114">
        <v>1303</v>
      </c>
      <c r="G29" s="114">
        <v>1037</v>
      </c>
      <c r="H29" s="140">
        <v>1130</v>
      </c>
      <c r="I29" s="115">
        <v>-146</v>
      </c>
      <c r="J29" s="116">
        <v>-12.920353982300885</v>
      </c>
    </row>
    <row r="30" spans="1:15" s="110" customFormat="1" ht="24.95" customHeight="1" x14ac:dyDescent="0.2">
      <c r="A30" s="193">
        <v>87.88</v>
      </c>
      <c r="B30" s="204" t="s">
        <v>166</v>
      </c>
      <c r="C30" s="113">
        <v>8.5913239860732098</v>
      </c>
      <c r="D30" s="115">
        <v>913</v>
      </c>
      <c r="E30" s="114">
        <v>1456</v>
      </c>
      <c r="F30" s="114">
        <v>2944</v>
      </c>
      <c r="G30" s="114">
        <v>817</v>
      </c>
      <c r="H30" s="140">
        <v>1213</v>
      </c>
      <c r="I30" s="115">
        <v>-300</v>
      </c>
      <c r="J30" s="116">
        <v>-24.732069249793899</v>
      </c>
    </row>
    <row r="31" spans="1:15" s="110" customFormat="1" ht="24.95" customHeight="1" x14ac:dyDescent="0.2">
      <c r="A31" s="193" t="s">
        <v>167</v>
      </c>
      <c r="B31" s="199" t="s">
        <v>168</v>
      </c>
      <c r="C31" s="113">
        <v>5.1378564035005176</v>
      </c>
      <c r="D31" s="115">
        <v>546</v>
      </c>
      <c r="E31" s="114">
        <v>597</v>
      </c>
      <c r="F31" s="114">
        <v>1080</v>
      </c>
      <c r="G31" s="114">
        <v>494</v>
      </c>
      <c r="H31" s="140">
        <v>591</v>
      </c>
      <c r="I31" s="115">
        <v>-45</v>
      </c>
      <c r="J31" s="116">
        <v>-7.6142131979695433</v>
      </c>
    </row>
    <row r="32" spans="1:15" s="110" customFormat="1" ht="24.95" customHeight="1" x14ac:dyDescent="0.2">
      <c r="A32" s="193"/>
      <c r="B32" s="204" t="s">
        <v>169</v>
      </c>
      <c r="C32" s="113">
        <v>0</v>
      </c>
      <c r="D32" s="115">
        <v>0</v>
      </c>
      <c r="E32" s="114">
        <v>0</v>
      </c>
      <c r="F32" s="114">
        <v>0</v>
      </c>
      <c r="G32" s="114">
        <v>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0.31993977604215679</v>
      </c>
      <c r="D34" s="115">
        <v>34</v>
      </c>
      <c r="E34" s="114">
        <v>26</v>
      </c>
      <c r="F34" s="114">
        <v>35</v>
      </c>
      <c r="G34" s="114">
        <v>39</v>
      </c>
      <c r="H34" s="140">
        <v>30</v>
      </c>
      <c r="I34" s="115">
        <v>4</v>
      </c>
      <c r="J34" s="116">
        <v>13.333333333333334</v>
      </c>
    </row>
    <row r="35" spans="1:10" s="110" customFormat="1" ht="24.95" customHeight="1" x14ac:dyDescent="0.2">
      <c r="A35" s="292" t="s">
        <v>171</v>
      </c>
      <c r="B35" s="293" t="s">
        <v>172</v>
      </c>
      <c r="C35" s="113">
        <v>10.445092688435118</v>
      </c>
      <c r="D35" s="115">
        <v>1110</v>
      </c>
      <c r="E35" s="114">
        <v>760</v>
      </c>
      <c r="F35" s="114">
        <v>1272</v>
      </c>
      <c r="G35" s="114">
        <v>762</v>
      </c>
      <c r="H35" s="140">
        <v>1204</v>
      </c>
      <c r="I35" s="115">
        <v>-94</v>
      </c>
      <c r="J35" s="116">
        <v>-7.8073089700996681</v>
      </c>
    </row>
    <row r="36" spans="1:10" s="110" customFormat="1" ht="24.95" customHeight="1" x14ac:dyDescent="0.2">
      <c r="A36" s="294" t="s">
        <v>173</v>
      </c>
      <c r="B36" s="295" t="s">
        <v>174</v>
      </c>
      <c r="C36" s="125">
        <v>89.234967535522728</v>
      </c>
      <c r="D36" s="143">
        <v>9483</v>
      </c>
      <c r="E36" s="144">
        <v>9576</v>
      </c>
      <c r="F36" s="144">
        <v>14074</v>
      </c>
      <c r="G36" s="144">
        <v>8519</v>
      </c>
      <c r="H36" s="145">
        <v>9475</v>
      </c>
      <c r="I36" s="143">
        <v>8</v>
      </c>
      <c r="J36" s="146">
        <v>8.4432717678100261E-2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10627</v>
      </c>
      <c r="F11" s="264">
        <v>10362</v>
      </c>
      <c r="G11" s="264">
        <v>15381</v>
      </c>
      <c r="H11" s="264">
        <v>9323</v>
      </c>
      <c r="I11" s="265">
        <v>10709</v>
      </c>
      <c r="J11" s="263">
        <v>-82</v>
      </c>
      <c r="K11" s="266">
        <v>-0.7657110841348399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25.134092406135316</v>
      </c>
      <c r="E13" s="115">
        <v>2671</v>
      </c>
      <c r="F13" s="114">
        <v>2828</v>
      </c>
      <c r="G13" s="114">
        <v>4223</v>
      </c>
      <c r="H13" s="114">
        <v>2545</v>
      </c>
      <c r="I13" s="140">
        <v>2779</v>
      </c>
      <c r="J13" s="115">
        <v>-108</v>
      </c>
      <c r="K13" s="116">
        <v>-3.8862900323857503</v>
      </c>
    </row>
    <row r="14" spans="1:15" ht="15.95" customHeight="1" x14ac:dyDescent="0.2">
      <c r="A14" s="306" t="s">
        <v>230</v>
      </c>
      <c r="B14" s="307"/>
      <c r="C14" s="308"/>
      <c r="D14" s="113">
        <v>43.003669897431074</v>
      </c>
      <c r="E14" s="115">
        <v>4570</v>
      </c>
      <c r="F14" s="114">
        <v>4465</v>
      </c>
      <c r="G14" s="114">
        <v>6960</v>
      </c>
      <c r="H14" s="114">
        <v>4079</v>
      </c>
      <c r="I14" s="140">
        <v>4964</v>
      </c>
      <c r="J14" s="115">
        <v>-394</v>
      </c>
      <c r="K14" s="116">
        <v>-7.9371474617244155</v>
      </c>
    </row>
    <row r="15" spans="1:15" ht="15.95" customHeight="1" x14ac:dyDescent="0.2">
      <c r="A15" s="306" t="s">
        <v>231</v>
      </c>
      <c r="B15" s="307"/>
      <c r="C15" s="308"/>
      <c r="D15" s="113">
        <v>11.555471911169661</v>
      </c>
      <c r="E15" s="115">
        <v>1228</v>
      </c>
      <c r="F15" s="114">
        <v>921</v>
      </c>
      <c r="G15" s="114">
        <v>1218</v>
      </c>
      <c r="H15" s="114">
        <v>908</v>
      </c>
      <c r="I15" s="140">
        <v>1110</v>
      </c>
      <c r="J15" s="115">
        <v>118</v>
      </c>
      <c r="K15" s="116">
        <v>10.63063063063063</v>
      </c>
    </row>
    <row r="16" spans="1:15" ht="15.95" customHeight="1" x14ac:dyDescent="0.2">
      <c r="A16" s="306" t="s">
        <v>232</v>
      </c>
      <c r="B16" s="307"/>
      <c r="C16" s="308"/>
      <c r="D16" s="113">
        <v>20.165615884068881</v>
      </c>
      <c r="E16" s="115">
        <v>2143</v>
      </c>
      <c r="F16" s="114">
        <v>2137</v>
      </c>
      <c r="G16" s="114">
        <v>2955</v>
      </c>
      <c r="H16" s="114">
        <v>1781</v>
      </c>
      <c r="I16" s="140">
        <v>1846</v>
      </c>
      <c r="J16" s="115">
        <v>297</v>
      </c>
      <c r="K16" s="116">
        <v>16.088840736728059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0.3669897431071798</v>
      </c>
      <c r="E18" s="115">
        <v>39</v>
      </c>
      <c r="F18" s="114">
        <v>43</v>
      </c>
      <c r="G18" s="114">
        <v>86</v>
      </c>
      <c r="H18" s="114">
        <v>64</v>
      </c>
      <c r="I18" s="140">
        <v>61</v>
      </c>
      <c r="J18" s="115">
        <v>-22</v>
      </c>
      <c r="K18" s="116">
        <v>-36.065573770491802</v>
      </c>
    </row>
    <row r="19" spans="1:11" ht="14.1" customHeight="1" x14ac:dyDescent="0.2">
      <c r="A19" s="306" t="s">
        <v>235</v>
      </c>
      <c r="B19" s="307" t="s">
        <v>236</v>
      </c>
      <c r="C19" s="308"/>
      <c r="D19" s="113">
        <v>0.23524983532511529</v>
      </c>
      <c r="E19" s="115">
        <v>25</v>
      </c>
      <c r="F19" s="114">
        <v>28</v>
      </c>
      <c r="G19" s="114">
        <v>43</v>
      </c>
      <c r="H19" s="114">
        <v>47</v>
      </c>
      <c r="I19" s="140">
        <v>28</v>
      </c>
      <c r="J19" s="115">
        <v>-3</v>
      </c>
      <c r="K19" s="116">
        <v>-10.714285714285714</v>
      </c>
    </row>
    <row r="20" spans="1:11" ht="14.1" customHeight="1" x14ac:dyDescent="0.2">
      <c r="A20" s="306">
        <v>12</v>
      </c>
      <c r="B20" s="307" t="s">
        <v>237</v>
      </c>
      <c r="C20" s="308"/>
      <c r="D20" s="113">
        <v>0.44226969041121672</v>
      </c>
      <c r="E20" s="115">
        <v>47</v>
      </c>
      <c r="F20" s="114">
        <v>34</v>
      </c>
      <c r="G20" s="114">
        <v>50</v>
      </c>
      <c r="H20" s="114">
        <v>36</v>
      </c>
      <c r="I20" s="140">
        <v>53</v>
      </c>
      <c r="J20" s="115">
        <v>-6</v>
      </c>
      <c r="K20" s="116">
        <v>-11.320754716981131</v>
      </c>
    </row>
    <row r="21" spans="1:11" ht="14.1" customHeight="1" x14ac:dyDescent="0.2">
      <c r="A21" s="306">
        <v>21</v>
      </c>
      <c r="B21" s="307" t="s">
        <v>238</v>
      </c>
      <c r="C21" s="308"/>
      <c r="D21" s="113" t="s">
        <v>513</v>
      </c>
      <c r="E21" s="115" t="s">
        <v>513</v>
      </c>
      <c r="F21" s="114">
        <v>3</v>
      </c>
      <c r="G21" s="114">
        <v>12</v>
      </c>
      <c r="H21" s="114">
        <v>6</v>
      </c>
      <c r="I21" s="140">
        <v>8</v>
      </c>
      <c r="J21" s="115" t="s">
        <v>513</v>
      </c>
      <c r="K21" s="116" t="s">
        <v>513</v>
      </c>
    </row>
    <row r="22" spans="1:11" ht="14.1" customHeight="1" x14ac:dyDescent="0.2">
      <c r="A22" s="306">
        <v>22</v>
      </c>
      <c r="B22" s="307" t="s">
        <v>239</v>
      </c>
      <c r="C22" s="308"/>
      <c r="D22" s="113">
        <v>1.2421191305166086</v>
      </c>
      <c r="E22" s="115">
        <v>132</v>
      </c>
      <c r="F22" s="114">
        <v>79</v>
      </c>
      <c r="G22" s="114">
        <v>114</v>
      </c>
      <c r="H22" s="114">
        <v>86</v>
      </c>
      <c r="I22" s="140">
        <v>66</v>
      </c>
      <c r="J22" s="115">
        <v>66</v>
      </c>
      <c r="K22" s="116">
        <v>100</v>
      </c>
    </row>
    <row r="23" spans="1:11" ht="14.1" customHeight="1" x14ac:dyDescent="0.2">
      <c r="A23" s="306">
        <v>23</v>
      </c>
      <c r="B23" s="307" t="s">
        <v>240</v>
      </c>
      <c r="C23" s="308"/>
      <c r="D23" s="113">
        <v>0.5363696245412628</v>
      </c>
      <c r="E23" s="115">
        <v>57</v>
      </c>
      <c r="F23" s="114">
        <v>34</v>
      </c>
      <c r="G23" s="114">
        <v>70</v>
      </c>
      <c r="H23" s="114">
        <v>35</v>
      </c>
      <c r="I23" s="140">
        <v>50</v>
      </c>
      <c r="J23" s="115">
        <v>7</v>
      </c>
      <c r="K23" s="116">
        <v>14</v>
      </c>
    </row>
    <row r="24" spans="1:11" ht="14.1" customHeight="1" x14ac:dyDescent="0.2">
      <c r="A24" s="306">
        <v>24</v>
      </c>
      <c r="B24" s="307" t="s">
        <v>241</v>
      </c>
      <c r="C24" s="308"/>
      <c r="D24" s="113">
        <v>1.4491389856027102</v>
      </c>
      <c r="E24" s="115">
        <v>154</v>
      </c>
      <c r="F24" s="114">
        <v>129</v>
      </c>
      <c r="G24" s="114">
        <v>248</v>
      </c>
      <c r="H24" s="114">
        <v>115</v>
      </c>
      <c r="I24" s="140">
        <v>194</v>
      </c>
      <c r="J24" s="115">
        <v>-40</v>
      </c>
      <c r="K24" s="116">
        <v>-20.618556701030929</v>
      </c>
    </row>
    <row r="25" spans="1:11" ht="14.1" customHeight="1" x14ac:dyDescent="0.2">
      <c r="A25" s="306">
        <v>25</v>
      </c>
      <c r="B25" s="307" t="s">
        <v>242</v>
      </c>
      <c r="C25" s="308"/>
      <c r="D25" s="113">
        <v>2.2207584454690883</v>
      </c>
      <c r="E25" s="115">
        <v>236</v>
      </c>
      <c r="F25" s="114">
        <v>159</v>
      </c>
      <c r="G25" s="114">
        <v>327</v>
      </c>
      <c r="H25" s="114">
        <v>204</v>
      </c>
      <c r="I25" s="140">
        <v>347</v>
      </c>
      <c r="J25" s="115">
        <v>-111</v>
      </c>
      <c r="K25" s="116">
        <v>-31.988472622478387</v>
      </c>
    </row>
    <row r="26" spans="1:11" ht="14.1" customHeight="1" x14ac:dyDescent="0.2">
      <c r="A26" s="306">
        <v>26</v>
      </c>
      <c r="B26" s="307" t="s">
        <v>243</v>
      </c>
      <c r="C26" s="308"/>
      <c r="D26" s="113">
        <v>2.371318340077162</v>
      </c>
      <c r="E26" s="115">
        <v>252</v>
      </c>
      <c r="F26" s="114">
        <v>164</v>
      </c>
      <c r="G26" s="114">
        <v>263</v>
      </c>
      <c r="H26" s="114">
        <v>153</v>
      </c>
      <c r="I26" s="140">
        <v>201</v>
      </c>
      <c r="J26" s="115">
        <v>51</v>
      </c>
      <c r="K26" s="116">
        <v>25.373134328358208</v>
      </c>
    </row>
    <row r="27" spans="1:11" ht="14.1" customHeight="1" x14ac:dyDescent="0.2">
      <c r="A27" s="306">
        <v>27</v>
      </c>
      <c r="B27" s="307" t="s">
        <v>244</v>
      </c>
      <c r="C27" s="308"/>
      <c r="D27" s="113">
        <v>1.8349487155358992</v>
      </c>
      <c r="E27" s="115">
        <v>195</v>
      </c>
      <c r="F27" s="114">
        <v>114</v>
      </c>
      <c r="G27" s="114">
        <v>177</v>
      </c>
      <c r="H27" s="114">
        <v>118</v>
      </c>
      <c r="I27" s="140">
        <v>161</v>
      </c>
      <c r="J27" s="115">
        <v>34</v>
      </c>
      <c r="K27" s="116">
        <v>21.118012422360248</v>
      </c>
    </row>
    <row r="28" spans="1:11" ht="14.1" customHeight="1" x14ac:dyDescent="0.2">
      <c r="A28" s="306">
        <v>28</v>
      </c>
      <c r="B28" s="307" t="s">
        <v>245</v>
      </c>
      <c r="C28" s="308"/>
      <c r="D28" s="113">
        <v>0.57400959819328123</v>
      </c>
      <c r="E28" s="115">
        <v>61</v>
      </c>
      <c r="F28" s="114">
        <v>15</v>
      </c>
      <c r="G28" s="114">
        <v>20</v>
      </c>
      <c r="H28" s="114">
        <v>29</v>
      </c>
      <c r="I28" s="140">
        <v>133</v>
      </c>
      <c r="J28" s="115">
        <v>-72</v>
      </c>
      <c r="K28" s="116">
        <v>-54.13533834586466</v>
      </c>
    </row>
    <row r="29" spans="1:11" ht="14.1" customHeight="1" x14ac:dyDescent="0.2">
      <c r="A29" s="306">
        <v>29</v>
      </c>
      <c r="B29" s="307" t="s">
        <v>246</v>
      </c>
      <c r="C29" s="308"/>
      <c r="D29" s="113">
        <v>3.3217276747906275</v>
      </c>
      <c r="E29" s="115">
        <v>353</v>
      </c>
      <c r="F29" s="114">
        <v>354</v>
      </c>
      <c r="G29" s="114">
        <v>460</v>
      </c>
      <c r="H29" s="114">
        <v>381</v>
      </c>
      <c r="I29" s="140">
        <v>361</v>
      </c>
      <c r="J29" s="115">
        <v>-8</v>
      </c>
      <c r="K29" s="116">
        <v>-2.21606648199446</v>
      </c>
    </row>
    <row r="30" spans="1:11" ht="14.1" customHeight="1" x14ac:dyDescent="0.2">
      <c r="A30" s="306" t="s">
        <v>247</v>
      </c>
      <c r="B30" s="307" t="s">
        <v>248</v>
      </c>
      <c r="C30" s="308"/>
      <c r="D30" s="113" t="s">
        <v>513</v>
      </c>
      <c r="E30" s="115" t="s">
        <v>513</v>
      </c>
      <c r="F30" s="114" t="s">
        <v>513</v>
      </c>
      <c r="G30" s="114">
        <v>98</v>
      </c>
      <c r="H30" s="114" t="s">
        <v>513</v>
      </c>
      <c r="I30" s="140" t="s">
        <v>513</v>
      </c>
      <c r="J30" s="115" t="s">
        <v>513</v>
      </c>
      <c r="K30" s="116" t="s">
        <v>513</v>
      </c>
    </row>
    <row r="31" spans="1:11" ht="14.1" customHeight="1" x14ac:dyDescent="0.2">
      <c r="A31" s="306" t="s">
        <v>249</v>
      </c>
      <c r="B31" s="307" t="s">
        <v>250</v>
      </c>
      <c r="C31" s="308"/>
      <c r="D31" s="113">
        <v>2.8700479909664063</v>
      </c>
      <c r="E31" s="115">
        <v>305</v>
      </c>
      <c r="F31" s="114">
        <v>299</v>
      </c>
      <c r="G31" s="114">
        <v>359</v>
      </c>
      <c r="H31" s="114">
        <v>312</v>
      </c>
      <c r="I31" s="140">
        <v>283</v>
      </c>
      <c r="J31" s="115">
        <v>22</v>
      </c>
      <c r="K31" s="116">
        <v>7.7738515901060072</v>
      </c>
    </row>
    <row r="32" spans="1:11" ht="14.1" customHeight="1" x14ac:dyDescent="0.2">
      <c r="A32" s="306">
        <v>31</v>
      </c>
      <c r="B32" s="307" t="s">
        <v>251</v>
      </c>
      <c r="C32" s="308"/>
      <c r="D32" s="113">
        <v>0.7057495059753458</v>
      </c>
      <c r="E32" s="115">
        <v>75</v>
      </c>
      <c r="F32" s="114">
        <v>72</v>
      </c>
      <c r="G32" s="114">
        <v>55</v>
      </c>
      <c r="H32" s="114">
        <v>51</v>
      </c>
      <c r="I32" s="140">
        <v>68</v>
      </c>
      <c r="J32" s="115">
        <v>7</v>
      </c>
      <c r="K32" s="116">
        <v>10.294117647058824</v>
      </c>
    </row>
    <row r="33" spans="1:11" ht="14.1" customHeight="1" x14ac:dyDescent="0.2">
      <c r="A33" s="306">
        <v>32</v>
      </c>
      <c r="B33" s="307" t="s">
        <v>252</v>
      </c>
      <c r="C33" s="308"/>
      <c r="D33" s="113">
        <v>1.7502587748188576</v>
      </c>
      <c r="E33" s="115">
        <v>186</v>
      </c>
      <c r="F33" s="114">
        <v>102</v>
      </c>
      <c r="G33" s="114">
        <v>170</v>
      </c>
      <c r="H33" s="114">
        <v>158</v>
      </c>
      <c r="I33" s="140">
        <v>139</v>
      </c>
      <c r="J33" s="115">
        <v>47</v>
      </c>
      <c r="K33" s="116">
        <v>33.812949640287769</v>
      </c>
    </row>
    <row r="34" spans="1:11" ht="14.1" customHeight="1" x14ac:dyDescent="0.2">
      <c r="A34" s="306">
        <v>33</v>
      </c>
      <c r="B34" s="307" t="s">
        <v>253</v>
      </c>
      <c r="C34" s="308"/>
      <c r="D34" s="113">
        <v>0.8186694269314011</v>
      </c>
      <c r="E34" s="115">
        <v>87</v>
      </c>
      <c r="F34" s="114">
        <v>63</v>
      </c>
      <c r="G34" s="114">
        <v>135</v>
      </c>
      <c r="H34" s="114">
        <v>97</v>
      </c>
      <c r="I34" s="140">
        <v>88</v>
      </c>
      <c r="J34" s="115">
        <v>-1</v>
      </c>
      <c r="K34" s="116">
        <v>-1.1363636363636365</v>
      </c>
    </row>
    <row r="35" spans="1:11" ht="14.1" customHeight="1" x14ac:dyDescent="0.2">
      <c r="A35" s="306">
        <v>34</v>
      </c>
      <c r="B35" s="307" t="s">
        <v>254</v>
      </c>
      <c r="C35" s="308"/>
      <c r="D35" s="113">
        <v>1.2232991436905993</v>
      </c>
      <c r="E35" s="115">
        <v>130</v>
      </c>
      <c r="F35" s="114">
        <v>103</v>
      </c>
      <c r="G35" s="114">
        <v>169</v>
      </c>
      <c r="H35" s="114">
        <v>98</v>
      </c>
      <c r="I35" s="140">
        <v>156</v>
      </c>
      <c r="J35" s="115">
        <v>-26</v>
      </c>
      <c r="K35" s="116">
        <v>-16.666666666666668</v>
      </c>
    </row>
    <row r="36" spans="1:11" ht="14.1" customHeight="1" x14ac:dyDescent="0.2">
      <c r="A36" s="306">
        <v>41</v>
      </c>
      <c r="B36" s="307" t="s">
        <v>255</v>
      </c>
      <c r="C36" s="308"/>
      <c r="D36" s="113">
        <v>2.1831184718170698</v>
      </c>
      <c r="E36" s="115">
        <v>232</v>
      </c>
      <c r="F36" s="114">
        <v>167</v>
      </c>
      <c r="G36" s="114">
        <v>230</v>
      </c>
      <c r="H36" s="114">
        <v>210</v>
      </c>
      <c r="I36" s="140">
        <v>191</v>
      </c>
      <c r="J36" s="115">
        <v>41</v>
      </c>
      <c r="K36" s="116">
        <v>21.465968586387433</v>
      </c>
    </row>
    <row r="37" spans="1:11" ht="14.1" customHeight="1" x14ac:dyDescent="0.2">
      <c r="A37" s="306">
        <v>42</v>
      </c>
      <c r="B37" s="307" t="s">
        <v>256</v>
      </c>
      <c r="C37" s="308"/>
      <c r="D37" s="113">
        <v>0.11291992095605533</v>
      </c>
      <c r="E37" s="115">
        <v>12</v>
      </c>
      <c r="F37" s="114">
        <v>11</v>
      </c>
      <c r="G37" s="114">
        <v>19</v>
      </c>
      <c r="H37" s="114">
        <v>14</v>
      </c>
      <c r="I37" s="140" t="s">
        <v>513</v>
      </c>
      <c r="J37" s="115" t="s">
        <v>513</v>
      </c>
      <c r="K37" s="116" t="s">
        <v>513</v>
      </c>
    </row>
    <row r="38" spans="1:11" ht="14.1" customHeight="1" x14ac:dyDescent="0.2">
      <c r="A38" s="306">
        <v>43</v>
      </c>
      <c r="B38" s="307" t="s">
        <v>257</v>
      </c>
      <c r="C38" s="308"/>
      <c r="D38" s="113">
        <v>3.9992472005269595</v>
      </c>
      <c r="E38" s="115">
        <v>425</v>
      </c>
      <c r="F38" s="114">
        <v>249</v>
      </c>
      <c r="G38" s="114">
        <v>438</v>
      </c>
      <c r="H38" s="114">
        <v>216</v>
      </c>
      <c r="I38" s="140">
        <v>232</v>
      </c>
      <c r="J38" s="115">
        <v>193</v>
      </c>
      <c r="K38" s="116">
        <v>83.189655172413794</v>
      </c>
    </row>
    <row r="39" spans="1:11" ht="14.1" customHeight="1" x14ac:dyDescent="0.2">
      <c r="A39" s="306">
        <v>51</v>
      </c>
      <c r="B39" s="307" t="s">
        <v>258</v>
      </c>
      <c r="C39" s="308"/>
      <c r="D39" s="113">
        <v>6.2482356262350613</v>
      </c>
      <c r="E39" s="115">
        <v>664</v>
      </c>
      <c r="F39" s="114">
        <v>700</v>
      </c>
      <c r="G39" s="114">
        <v>1013</v>
      </c>
      <c r="H39" s="114">
        <v>530</v>
      </c>
      <c r="I39" s="140">
        <v>649</v>
      </c>
      <c r="J39" s="115">
        <v>15</v>
      </c>
      <c r="K39" s="116">
        <v>2.3112480739599386</v>
      </c>
    </row>
    <row r="40" spans="1:11" ht="14.1" customHeight="1" x14ac:dyDescent="0.2">
      <c r="A40" s="306" t="s">
        <v>259</v>
      </c>
      <c r="B40" s="307" t="s">
        <v>260</v>
      </c>
      <c r="C40" s="308"/>
      <c r="D40" s="113">
        <v>5.8812458831278818</v>
      </c>
      <c r="E40" s="115">
        <v>625</v>
      </c>
      <c r="F40" s="114">
        <v>675</v>
      </c>
      <c r="G40" s="114">
        <v>929</v>
      </c>
      <c r="H40" s="114">
        <v>498</v>
      </c>
      <c r="I40" s="140">
        <v>606</v>
      </c>
      <c r="J40" s="115">
        <v>19</v>
      </c>
      <c r="K40" s="116">
        <v>3.1353135313531353</v>
      </c>
    </row>
    <row r="41" spans="1:11" ht="14.1" customHeight="1" x14ac:dyDescent="0.2">
      <c r="A41" s="306"/>
      <c r="B41" s="307" t="s">
        <v>261</v>
      </c>
      <c r="C41" s="308"/>
      <c r="D41" s="113">
        <v>4.5638468053072359</v>
      </c>
      <c r="E41" s="115">
        <v>485</v>
      </c>
      <c r="F41" s="114">
        <v>456</v>
      </c>
      <c r="G41" s="114">
        <v>562</v>
      </c>
      <c r="H41" s="114">
        <v>387</v>
      </c>
      <c r="I41" s="140">
        <v>446</v>
      </c>
      <c r="J41" s="115">
        <v>39</v>
      </c>
      <c r="K41" s="116">
        <v>8.7443946188340806</v>
      </c>
    </row>
    <row r="42" spans="1:11" ht="14.1" customHeight="1" x14ac:dyDescent="0.2">
      <c r="A42" s="306">
        <v>52</v>
      </c>
      <c r="B42" s="307" t="s">
        <v>262</v>
      </c>
      <c r="C42" s="308"/>
      <c r="D42" s="113">
        <v>2.4183683071421851</v>
      </c>
      <c r="E42" s="115">
        <v>257</v>
      </c>
      <c r="F42" s="114">
        <v>250</v>
      </c>
      <c r="G42" s="114">
        <v>316</v>
      </c>
      <c r="H42" s="114">
        <v>283</v>
      </c>
      <c r="I42" s="140">
        <v>309</v>
      </c>
      <c r="J42" s="115">
        <v>-52</v>
      </c>
      <c r="K42" s="116">
        <v>-16.828478964401295</v>
      </c>
    </row>
    <row r="43" spans="1:11" ht="14.1" customHeight="1" x14ac:dyDescent="0.2">
      <c r="A43" s="306" t="s">
        <v>263</v>
      </c>
      <c r="B43" s="307" t="s">
        <v>264</v>
      </c>
      <c r="C43" s="308"/>
      <c r="D43" s="113">
        <v>2.1360685047520467</v>
      </c>
      <c r="E43" s="115">
        <v>227</v>
      </c>
      <c r="F43" s="114">
        <v>225</v>
      </c>
      <c r="G43" s="114">
        <v>284</v>
      </c>
      <c r="H43" s="114">
        <v>258</v>
      </c>
      <c r="I43" s="140">
        <v>275</v>
      </c>
      <c r="J43" s="115">
        <v>-48</v>
      </c>
      <c r="K43" s="116">
        <v>-17.454545454545453</v>
      </c>
    </row>
    <row r="44" spans="1:11" ht="14.1" customHeight="1" x14ac:dyDescent="0.2">
      <c r="A44" s="306">
        <v>53</v>
      </c>
      <c r="B44" s="307" t="s">
        <v>265</v>
      </c>
      <c r="C44" s="308"/>
      <c r="D44" s="113">
        <v>0.68692951914933664</v>
      </c>
      <c r="E44" s="115">
        <v>73</v>
      </c>
      <c r="F44" s="114">
        <v>65</v>
      </c>
      <c r="G44" s="114">
        <v>62</v>
      </c>
      <c r="H44" s="114">
        <v>85</v>
      </c>
      <c r="I44" s="140">
        <v>64</v>
      </c>
      <c r="J44" s="115">
        <v>9</v>
      </c>
      <c r="K44" s="116">
        <v>14.0625</v>
      </c>
    </row>
    <row r="45" spans="1:11" ht="14.1" customHeight="1" x14ac:dyDescent="0.2">
      <c r="A45" s="306" t="s">
        <v>266</v>
      </c>
      <c r="B45" s="307" t="s">
        <v>267</v>
      </c>
      <c r="C45" s="308"/>
      <c r="D45" s="113">
        <v>0.61164957184529967</v>
      </c>
      <c r="E45" s="115">
        <v>65</v>
      </c>
      <c r="F45" s="114">
        <v>65</v>
      </c>
      <c r="G45" s="114">
        <v>57</v>
      </c>
      <c r="H45" s="114">
        <v>83</v>
      </c>
      <c r="I45" s="140">
        <v>60</v>
      </c>
      <c r="J45" s="115">
        <v>5</v>
      </c>
      <c r="K45" s="116">
        <v>8.3333333333333339</v>
      </c>
    </row>
    <row r="46" spans="1:11" ht="14.1" customHeight="1" x14ac:dyDescent="0.2">
      <c r="A46" s="306">
        <v>54</v>
      </c>
      <c r="B46" s="307" t="s">
        <v>268</v>
      </c>
      <c r="C46" s="308"/>
      <c r="D46" s="113">
        <v>4.5544368118942318</v>
      </c>
      <c r="E46" s="115">
        <v>484</v>
      </c>
      <c r="F46" s="114">
        <v>459</v>
      </c>
      <c r="G46" s="114">
        <v>592</v>
      </c>
      <c r="H46" s="114">
        <v>499</v>
      </c>
      <c r="I46" s="140">
        <v>565</v>
      </c>
      <c r="J46" s="115">
        <v>-81</v>
      </c>
      <c r="K46" s="116">
        <v>-14.336283185840708</v>
      </c>
    </row>
    <row r="47" spans="1:11" ht="14.1" customHeight="1" x14ac:dyDescent="0.2">
      <c r="A47" s="306">
        <v>61</v>
      </c>
      <c r="B47" s="307" t="s">
        <v>269</v>
      </c>
      <c r="C47" s="308"/>
      <c r="D47" s="113">
        <v>2.3148583795991344</v>
      </c>
      <c r="E47" s="115">
        <v>246</v>
      </c>
      <c r="F47" s="114">
        <v>261</v>
      </c>
      <c r="G47" s="114">
        <v>354</v>
      </c>
      <c r="H47" s="114">
        <v>208</v>
      </c>
      <c r="I47" s="140">
        <v>244</v>
      </c>
      <c r="J47" s="115">
        <v>2</v>
      </c>
      <c r="K47" s="116">
        <v>0.81967213114754101</v>
      </c>
    </row>
    <row r="48" spans="1:11" ht="14.1" customHeight="1" x14ac:dyDescent="0.2">
      <c r="A48" s="306">
        <v>62</v>
      </c>
      <c r="B48" s="307" t="s">
        <v>270</v>
      </c>
      <c r="C48" s="308"/>
      <c r="D48" s="113">
        <v>7.1986449609485277</v>
      </c>
      <c r="E48" s="115">
        <v>765</v>
      </c>
      <c r="F48" s="114">
        <v>850</v>
      </c>
      <c r="G48" s="114">
        <v>1078</v>
      </c>
      <c r="H48" s="114">
        <v>666</v>
      </c>
      <c r="I48" s="140">
        <v>724</v>
      </c>
      <c r="J48" s="115">
        <v>41</v>
      </c>
      <c r="K48" s="116">
        <v>5.6629834254143647</v>
      </c>
    </row>
    <row r="49" spans="1:11" ht="14.1" customHeight="1" x14ac:dyDescent="0.2">
      <c r="A49" s="306">
        <v>63</v>
      </c>
      <c r="B49" s="307" t="s">
        <v>271</v>
      </c>
      <c r="C49" s="308"/>
      <c r="D49" s="113">
        <v>5.1378564035005176</v>
      </c>
      <c r="E49" s="115">
        <v>546</v>
      </c>
      <c r="F49" s="114">
        <v>726</v>
      </c>
      <c r="G49" s="114">
        <v>763</v>
      </c>
      <c r="H49" s="114">
        <v>668</v>
      </c>
      <c r="I49" s="140">
        <v>617</v>
      </c>
      <c r="J49" s="115">
        <v>-71</v>
      </c>
      <c r="K49" s="116">
        <v>-11.507293354943274</v>
      </c>
    </row>
    <row r="50" spans="1:11" ht="14.1" customHeight="1" x14ac:dyDescent="0.2">
      <c r="A50" s="306" t="s">
        <v>272</v>
      </c>
      <c r="B50" s="307" t="s">
        <v>273</v>
      </c>
      <c r="C50" s="308"/>
      <c r="D50" s="113">
        <v>0.72456949280135508</v>
      </c>
      <c r="E50" s="115">
        <v>77</v>
      </c>
      <c r="F50" s="114">
        <v>75</v>
      </c>
      <c r="G50" s="114">
        <v>156</v>
      </c>
      <c r="H50" s="114">
        <v>102</v>
      </c>
      <c r="I50" s="140">
        <v>109</v>
      </c>
      <c r="J50" s="115">
        <v>-32</v>
      </c>
      <c r="K50" s="116">
        <v>-29.357798165137616</v>
      </c>
    </row>
    <row r="51" spans="1:11" ht="14.1" customHeight="1" x14ac:dyDescent="0.2">
      <c r="A51" s="306" t="s">
        <v>274</v>
      </c>
      <c r="B51" s="307" t="s">
        <v>275</v>
      </c>
      <c r="C51" s="308"/>
      <c r="D51" s="113">
        <v>3.9427872400489319</v>
      </c>
      <c r="E51" s="115">
        <v>419</v>
      </c>
      <c r="F51" s="114">
        <v>470</v>
      </c>
      <c r="G51" s="114">
        <v>526</v>
      </c>
      <c r="H51" s="114">
        <v>523</v>
      </c>
      <c r="I51" s="140">
        <v>458</v>
      </c>
      <c r="J51" s="115">
        <v>-39</v>
      </c>
      <c r="K51" s="116">
        <v>-8.5152838427947604</v>
      </c>
    </row>
    <row r="52" spans="1:11" ht="14.1" customHeight="1" x14ac:dyDescent="0.2">
      <c r="A52" s="306">
        <v>71</v>
      </c>
      <c r="B52" s="307" t="s">
        <v>276</v>
      </c>
      <c r="C52" s="308"/>
      <c r="D52" s="113">
        <v>11.132022207584455</v>
      </c>
      <c r="E52" s="115">
        <v>1183</v>
      </c>
      <c r="F52" s="114">
        <v>927</v>
      </c>
      <c r="G52" s="114">
        <v>1164</v>
      </c>
      <c r="H52" s="114">
        <v>898</v>
      </c>
      <c r="I52" s="140">
        <v>1124</v>
      </c>
      <c r="J52" s="115">
        <v>59</v>
      </c>
      <c r="K52" s="116">
        <v>5.2491103202846974</v>
      </c>
    </row>
    <row r="53" spans="1:11" ht="14.1" customHeight="1" x14ac:dyDescent="0.2">
      <c r="A53" s="306" t="s">
        <v>277</v>
      </c>
      <c r="B53" s="307" t="s">
        <v>278</v>
      </c>
      <c r="C53" s="308"/>
      <c r="D53" s="113">
        <v>3.3781876352686555</v>
      </c>
      <c r="E53" s="115">
        <v>359</v>
      </c>
      <c r="F53" s="114">
        <v>285</v>
      </c>
      <c r="G53" s="114">
        <v>366</v>
      </c>
      <c r="H53" s="114">
        <v>224</v>
      </c>
      <c r="I53" s="140">
        <v>319</v>
      </c>
      <c r="J53" s="115">
        <v>40</v>
      </c>
      <c r="K53" s="116">
        <v>12.539184952978056</v>
      </c>
    </row>
    <row r="54" spans="1:11" ht="14.1" customHeight="1" x14ac:dyDescent="0.2">
      <c r="A54" s="306" t="s">
        <v>279</v>
      </c>
      <c r="B54" s="307" t="s">
        <v>280</v>
      </c>
      <c r="C54" s="308"/>
      <c r="D54" s="113">
        <v>6.6622753364072649</v>
      </c>
      <c r="E54" s="115">
        <v>708</v>
      </c>
      <c r="F54" s="114">
        <v>567</v>
      </c>
      <c r="G54" s="114">
        <v>698</v>
      </c>
      <c r="H54" s="114">
        <v>579</v>
      </c>
      <c r="I54" s="140">
        <v>703</v>
      </c>
      <c r="J54" s="115">
        <v>5</v>
      </c>
      <c r="K54" s="116">
        <v>0.71123755334281646</v>
      </c>
    </row>
    <row r="55" spans="1:11" ht="14.1" customHeight="1" x14ac:dyDescent="0.2">
      <c r="A55" s="306">
        <v>72</v>
      </c>
      <c r="B55" s="307" t="s">
        <v>281</v>
      </c>
      <c r="C55" s="308"/>
      <c r="D55" s="113">
        <v>2.7006681095323235</v>
      </c>
      <c r="E55" s="115">
        <v>287</v>
      </c>
      <c r="F55" s="114">
        <v>200</v>
      </c>
      <c r="G55" s="114">
        <v>334</v>
      </c>
      <c r="H55" s="114">
        <v>180</v>
      </c>
      <c r="I55" s="140">
        <v>219</v>
      </c>
      <c r="J55" s="115">
        <v>68</v>
      </c>
      <c r="K55" s="116">
        <v>31.050228310502284</v>
      </c>
    </row>
    <row r="56" spans="1:11" ht="14.1" customHeight="1" x14ac:dyDescent="0.2">
      <c r="A56" s="306" t="s">
        <v>282</v>
      </c>
      <c r="B56" s="307" t="s">
        <v>283</v>
      </c>
      <c r="C56" s="308"/>
      <c r="D56" s="113">
        <v>0.94099934130046115</v>
      </c>
      <c r="E56" s="115">
        <v>100</v>
      </c>
      <c r="F56" s="114">
        <v>54</v>
      </c>
      <c r="G56" s="114">
        <v>144</v>
      </c>
      <c r="H56" s="114">
        <v>55</v>
      </c>
      <c r="I56" s="140">
        <v>77</v>
      </c>
      <c r="J56" s="115">
        <v>23</v>
      </c>
      <c r="K56" s="116">
        <v>29.870129870129869</v>
      </c>
    </row>
    <row r="57" spans="1:11" ht="14.1" customHeight="1" x14ac:dyDescent="0.2">
      <c r="A57" s="306" t="s">
        <v>284</v>
      </c>
      <c r="B57" s="307" t="s">
        <v>285</v>
      </c>
      <c r="C57" s="308"/>
      <c r="D57" s="113">
        <v>1.0539192622565163</v>
      </c>
      <c r="E57" s="115">
        <v>112</v>
      </c>
      <c r="F57" s="114">
        <v>91</v>
      </c>
      <c r="G57" s="114">
        <v>97</v>
      </c>
      <c r="H57" s="114">
        <v>86</v>
      </c>
      <c r="I57" s="140">
        <v>106</v>
      </c>
      <c r="J57" s="115">
        <v>6</v>
      </c>
      <c r="K57" s="116">
        <v>5.6603773584905657</v>
      </c>
    </row>
    <row r="58" spans="1:11" ht="14.1" customHeight="1" x14ac:dyDescent="0.2">
      <c r="A58" s="306">
        <v>73</v>
      </c>
      <c r="B58" s="307" t="s">
        <v>286</v>
      </c>
      <c r="C58" s="308"/>
      <c r="D58" s="113">
        <v>3.6604874376587935</v>
      </c>
      <c r="E58" s="115">
        <v>389</v>
      </c>
      <c r="F58" s="114">
        <v>322</v>
      </c>
      <c r="G58" s="114">
        <v>497</v>
      </c>
      <c r="H58" s="114">
        <v>288</v>
      </c>
      <c r="I58" s="140">
        <v>330</v>
      </c>
      <c r="J58" s="115">
        <v>59</v>
      </c>
      <c r="K58" s="116">
        <v>17.878787878787879</v>
      </c>
    </row>
    <row r="59" spans="1:11" ht="14.1" customHeight="1" x14ac:dyDescent="0.2">
      <c r="A59" s="306" t="s">
        <v>287</v>
      </c>
      <c r="B59" s="307" t="s">
        <v>288</v>
      </c>
      <c r="C59" s="308"/>
      <c r="D59" s="113">
        <v>2.4560082807942036</v>
      </c>
      <c r="E59" s="115">
        <v>261</v>
      </c>
      <c r="F59" s="114">
        <v>203</v>
      </c>
      <c r="G59" s="114">
        <v>332</v>
      </c>
      <c r="H59" s="114">
        <v>200</v>
      </c>
      <c r="I59" s="140">
        <v>234</v>
      </c>
      <c r="J59" s="115">
        <v>27</v>
      </c>
      <c r="K59" s="116">
        <v>11.538461538461538</v>
      </c>
    </row>
    <row r="60" spans="1:11" ht="14.1" customHeight="1" x14ac:dyDescent="0.2">
      <c r="A60" s="306">
        <v>81</v>
      </c>
      <c r="B60" s="307" t="s">
        <v>289</v>
      </c>
      <c r="C60" s="308"/>
      <c r="D60" s="113">
        <v>8.0455443681189429</v>
      </c>
      <c r="E60" s="115">
        <v>855</v>
      </c>
      <c r="F60" s="114">
        <v>978</v>
      </c>
      <c r="G60" s="114">
        <v>1206</v>
      </c>
      <c r="H60" s="114">
        <v>996</v>
      </c>
      <c r="I60" s="140">
        <v>1100</v>
      </c>
      <c r="J60" s="115">
        <v>-245</v>
      </c>
      <c r="K60" s="116">
        <v>-22.272727272727273</v>
      </c>
    </row>
    <row r="61" spans="1:11" ht="14.1" customHeight="1" x14ac:dyDescent="0.2">
      <c r="A61" s="306" t="s">
        <v>290</v>
      </c>
      <c r="B61" s="307" t="s">
        <v>291</v>
      </c>
      <c r="C61" s="308"/>
      <c r="D61" s="113">
        <v>2.0890185376870236</v>
      </c>
      <c r="E61" s="115">
        <v>222</v>
      </c>
      <c r="F61" s="114">
        <v>167</v>
      </c>
      <c r="G61" s="114">
        <v>363</v>
      </c>
      <c r="H61" s="114">
        <v>177</v>
      </c>
      <c r="I61" s="140">
        <v>201</v>
      </c>
      <c r="J61" s="115">
        <v>21</v>
      </c>
      <c r="K61" s="116">
        <v>10.447761194029852</v>
      </c>
    </row>
    <row r="62" spans="1:11" ht="14.1" customHeight="1" x14ac:dyDescent="0.2">
      <c r="A62" s="306" t="s">
        <v>292</v>
      </c>
      <c r="B62" s="307" t="s">
        <v>293</v>
      </c>
      <c r="C62" s="308"/>
      <c r="D62" s="113">
        <v>2.3995483203161756</v>
      </c>
      <c r="E62" s="115">
        <v>255</v>
      </c>
      <c r="F62" s="114">
        <v>474</v>
      </c>
      <c r="G62" s="114">
        <v>595</v>
      </c>
      <c r="H62" s="114">
        <v>479</v>
      </c>
      <c r="I62" s="140">
        <v>335</v>
      </c>
      <c r="J62" s="115">
        <v>-80</v>
      </c>
      <c r="K62" s="116">
        <v>-23.880597014925375</v>
      </c>
    </row>
    <row r="63" spans="1:11" ht="14.1" customHeight="1" x14ac:dyDescent="0.2">
      <c r="A63" s="306"/>
      <c r="B63" s="307" t="s">
        <v>294</v>
      </c>
      <c r="C63" s="308"/>
      <c r="D63" s="113">
        <v>1.9666886233179637</v>
      </c>
      <c r="E63" s="115">
        <v>209</v>
      </c>
      <c r="F63" s="114">
        <v>388</v>
      </c>
      <c r="G63" s="114">
        <v>526</v>
      </c>
      <c r="H63" s="114">
        <v>393</v>
      </c>
      <c r="I63" s="140">
        <v>253</v>
      </c>
      <c r="J63" s="115">
        <v>-44</v>
      </c>
      <c r="K63" s="116">
        <v>-17.391304347826086</v>
      </c>
    </row>
    <row r="64" spans="1:11" ht="14.1" customHeight="1" x14ac:dyDescent="0.2">
      <c r="A64" s="306" t="s">
        <v>295</v>
      </c>
      <c r="B64" s="307" t="s">
        <v>296</v>
      </c>
      <c r="C64" s="308"/>
      <c r="D64" s="113">
        <v>1.5526489131457608</v>
      </c>
      <c r="E64" s="115">
        <v>165</v>
      </c>
      <c r="F64" s="114">
        <v>136</v>
      </c>
      <c r="G64" s="114">
        <v>126</v>
      </c>
      <c r="H64" s="114">
        <v>123</v>
      </c>
      <c r="I64" s="140">
        <v>174</v>
      </c>
      <c r="J64" s="115">
        <v>-9</v>
      </c>
      <c r="K64" s="116">
        <v>-5.1724137931034484</v>
      </c>
    </row>
    <row r="65" spans="1:11" ht="14.1" customHeight="1" x14ac:dyDescent="0.2">
      <c r="A65" s="306" t="s">
        <v>297</v>
      </c>
      <c r="B65" s="307" t="s">
        <v>298</v>
      </c>
      <c r="C65" s="308"/>
      <c r="D65" s="113">
        <v>0.9033593676484426</v>
      </c>
      <c r="E65" s="115">
        <v>96</v>
      </c>
      <c r="F65" s="114">
        <v>58</v>
      </c>
      <c r="G65" s="114">
        <v>43</v>
      </c>
      <c r="H65" s="114">
        <v>85</v>
      </c>
      <c r="I65" s="140">
        <v>168</v>
      </c>
      <c r="J65" s="115">
        <v>-72</v>
      </c>
      <c r="K65" s="116">
        <v>-42.857142857142854</v>
      </c>
    </row>
    <row r="66" spans="1:11" ht="14.1" customHeight="1" x14ac:dyDescent="0.2">
      <c r="A66" s="306">
        <v>82</v>
      </c>
      <c r="B66" s="307" t="s">
        <v>299</v>
      </c>
      <c r="C66" s="308"/>
      <c r="D66" s="113">
        <v>2.5218782346852358</v>
      </c>
      <c r="E66" s="115">
        <v>268</v>
      </c>
      <c r="F66" s="114">
        <v>431</v>
      </c>
      <c r="G66" s="114">
        <v>352</v>
      </c>
      <c r="H66" s="114">
        <v>327</v>
      </c>
      <c r="I66" s="140">
        <v>391</v>
      </c>
      <c r="J66" s="115">
        <v>-123</v>
      </c>
      <c r="K66" s="116">
        <v>-31.457800511508953</v>
      </c>
    </row>
    <row r="67" spans="1:11" ht="14.1" customHeight="1" x14ac:dyDescent="0.2">
      <c r="A67" s="306" t="s">
        <v>300</v>
      </c>
      <c r="B67" s="307" t="s">
        <v>301</v>
      </c>
      <c r="C67" s="308"/>
      <c r="D67" s="113">
        <v>1.4773689658417239</v>
      </c>
      <c r="E67" s="115">
        <v>157</v>
      </c>
      <c r="F67" s="114">
        <v>316</v>
      </c>
      <c r="G67" s="114">
        <v>173</v>
      </c>
      <c r="H67" s="114">
        <v>236</v>
      </c>
      <c r="I67" s="140">
        <v>272</v>
      </c>
      <c r="J67" s="115">
        <v>-115</v>
      </c>
      <c r="K67" s="116">
        <v>-42.279411764705884</v>
      </c>
    </row>
    <row r="68" spans="1:11" ht="14.1" customHeight="1" x14ac:dyDescent="0.2">
      <c r="A68" s="306" t="s">
        <v>302</v>
      </c>
      <c r="B68" s="307" t="s">
        <v>303</v>
      </c>
      <c r="C68" s="308"/>
      <c r="D68" s="113">
        <v>0.54577961795426744</v>
      </c>
      <c r="E68" s="115">
        <v>58</v>
      </c>
      <c r="F68" s="114">
        <v>56</v>
      </c>
      <c r="G68" s="114">
        <v>100</v>
      </c>
      <c r="H68" s="114">
        <v>52</v>
      </c>
      <c r="I68" s="140">
        <v>66</v>
      </c>
      <c r="J68" s="115">
        <v>-8</v>
      </c>
      <c r="K68" s="116">
        <v>-12.121212121212121</v>
      </c>
    </row>
    <row r="69" spans="1:11" ht="14.1" customHeight="1" x14ac:dyDescent="0.2">
      <c r="A69" s="306">
        <v>83</v>
      </c>
      <c r="B69" s="307" t="s">
        <v>304</v>
      </c>
      <c r="C69" s="308"/>
      <c r="D69" s="113">
        <v>8.1208243154229791</v>
      </c>
      <c r="E69" s="115">
        <v>863</v>
      </c>
      <c r="F69" s="114">
        <v>1244</v>
      </c>
      <c r="G69" s="114">
        <v>3360</v>
      </c>
      <c r="H69" s="114">
        <v>593</v>
      </c>
      <c r="I69" s="140">
        <v>919</v>
      </c>
      <c r="J69" s="115">
        <v>-56</v>
      </c>
      <c r="K69" s="116">
        <v>-6.093579978237214</v>
      </c>
    </row>
    <row r="70" spans="1:11" ht="14.1" customHeight="1" x14ac:dyDescent="0.2">
      <c r="A70" s="306" t="s">
        <v>305</v>
      </c>
      <c r="B70" s="307" t="s">
        <v>306</v>
      </c>
      <c r="C70" s="308"/>
      <c r="D70" s="113">
        <v>7.2739249082525639</v>
      </c>
      <c r="E70" s="115">
        <v>773</v>
      </c>
      <c r="F70" s="114">
        <v>1162</v>
      </c>
      <c r="G70" s="114">
        <v>3091</v>
      </c>
      <c r="H70" s="114">
        <v>485</v>
      </c>
      <c r="I70" s="140">
        <v>774</v>
      </c>
      <c r="J70" s="115">
        <v>-1</v>
      </c>
      <c r="K70" s="116">
        <v>-0.12919896640826872</v>
      </c>
    </row>
    <row r="71" spans="1:11" ht="14.1" customHeight="1" x14ac:dyDescent="0.2">
      <c r="A71" s="306"/>
      <c r="B71" s="307" t="s">
        <v>307</v>
      </c>
      <c r="C71" s="308"/>
      <c r="D71" s="113">
        <v>4.1027571280700101</v>
      </c>
      <c r="E71" s="115">
        <v>436</v>
      </c>
      <c r="F71" s="114">
        <v>573</v>
      </c>
      <c r="G71" s="114">
        <v>1757</v>
      </c>
      <c r="H71" s="114">
        <v>247</v>
      </c>
      <c r="I71" s="140">
        <v>393</v>
      </c>
      <c r="J71" s="115">
        <v>43</v>
      </c>
      <c r="K71" s="116">
        <v>10.94147582697201</v>
      </c>
    </row>
    <row r="72" spans="1:11" ht="14.1" customHeight="1" x14ac:dyDescent="0.2">
      <c r="A72" s="306">
        <v>84</v>
      </c>
      <c r="B72" s="307" t="s">
        <v>308</v>
      </c>
      <c r="C72" s="308"/>
      <c r="D72" s="113">
        <v>5.4107462124776511</v>
      </c>
      <c r="E72" s="115">
        <v>575</v>
      </c>
      <c r="F72" s="114">
        <v>792</v>
      </c>
      <c r="G72" s="114">
        <v>738</v>
      </c>
      <c r="H72" s="114">
        <v>714</v>
      </c>
      <c r="I72" s="140">
        <v>626</v>
      </c>
      <c r="J72" s="115">
        <v>-51</v>
      </c>
      <c r="K72" s="116">
        <v>-8.1469648562300314</v>
      </c>
    </row>
    <row r="73" spans="1:11" ht="14.1" customHeight="1" x14ac:dyDescent="0.2">
      <c r="A73" s="306" t="s">
        <v>309</v>
      </c>
      <c r="B73" s="307" t="s">
        <v>310</v>
      </c>
      <c r="C73" s="308"/>
      <c r="D73" s="113">
        <v>0.51754963771525364</v>
      </c>
      <c r="E73" s="115">
        <v>55</v>
      </c>
      <c r="F73" s="114">
        <v>42</v>
      </c>
      <c r="G73" s="114">
        <v>122</v>
      </c>
      <c r="H73" s="114">
        <v>42</v>
      </c>
      <c r="I73" s="140">
        <v>56</v>
      </c>
      <c r="J73" s="115">
        <v>-1</v>
      </c>
      <c r="K73" s="116">
        <v>-1.7857142857142858</v>
      </c>
    </row>
    <row r="74" spans="1:11" ht="14.1" customHeight="1" x14ac:dyDescent="0.2">
      <c r="A74" s="306" t="s">
        <v>311</v>
      </c>
      <c r="B74" s="307" t="s">
        <v>312</v>
      </c>
      <c r="C74" s="308"/>
      <c r="D74" s="113">
        <v>0.14114990119506918</v>
      </c>
      <c r="E74" s="115">
        <v>15</v>
      </c>
      <c r="F74" s="114">
        <v>21</v>
      </c>
      <c r="G74" s="114">
        <v>67</v>
      </c>
      <c r="H74" s="114">
        <v>12</v>
      </c>
      <c r="I74" s="140">
        <v>32</v>
      </c>
      <c r="J74" s="115">
        <v>-17</v>
      </c>
      <c r="K74" s="116">
        <v>-53.125</v>
      </c>
    </row>
    <row r="75" spans="1:11" ht="14.1" customHeight="1" x14ac:dyDescent="0.2">
      <c r="A75" s="306" t="s">
        <v>313</v>
      </c>
      <c r="B75" s="307" t="s">
        <v>314</v>
      </c>
      <c r="C75" s="308"/>
      <c r="D75" s="113">
        <v>4.1121671214830151</v>
      </c>
      <c r="E75" s="115">
        <v>437</v>
      </c>
      <c r="F75" s="114">
        <v>638</v>
      </c>
      <c r="G75" s="114">
        <v>439</v>
      </c>
      <c r="H75" s="114">
        <v>555</v>
      </c>
      <c r="I75" s="140">
        <v>456</v>
      </c>
      <c r="J75" s="115">
        <v>-19</v>
      </c>
      <c r="K75" s="116">
        <v>-4.166666666666667</v>
      </c>
    </row>
    <row r="76" spans="1:11" ht="14.1" customHeight="1" x14ac:dyDescent="0.2">
      <c r="A76" s="306">
        <v>91</v>
      </c>
      <c r="B76" s="307" t="s">
        <v>315</v>
      </c>
      <c r="C76" s="308"/>
      <c r="D76" s="113">
        <v>0.4234497035852075</v>
      </c>
      <c r="E76" s="115">
        <v>45</v>
      </c>
      <c r="F76" s="114">
        <v>41</v>
      </c>
      <c r="G76" s="114">
        <v>49</v>
      </c>
      <c r="H76" s="114">
        <v>36</v>
      </c>
      <c r="I76" s="140">
        <v>39</v>
      </c>
      <c r="J76" s="115">
        <v>6</v>
      </c>
      <c r="K76" s="116">
        <v>15.384615384615385</v>
      </c>
    </row>
    <row r="77" spans="1:11" ht="14.1" customHeight="1" x14ac:dyDescent="0.2">
      <c r="A77" s="306">
        <v>92</v>
      </c>
      <c r="B77" s="307" t="s">
        <v>316</v>
      </c>
      <c r="C77" s="308"/>
      <c r="D77" s="113">
        <v>3.4346475957466831</v>
      </c>
      <c r="E77" s="115">
        <v>365</v>
      </c>
      <c r="F77" s="114">
        <v>161</v>
      </c>
      <c r="G77" s="114">
        <v>245</v>
      </c>
      <c r="H77" s="114">
        <v>210</v>
      </c>
      <c r="I77" s="140">
        <v>194</v>
      </c>
      <c r="J77" s="115">
        <v>171</v>
      </c>
      <c r="K77" s="116">
        <v>88.144329896907223</v>
      </c>
    </row>
    <row r="78" spans="1:11" ht="14.1" customHeight="1" x14ac:dyDescent="0.2">
      <c r="A78" s="306">
        <v>93</v>
      </c>
      <c r="B78" s="307" t="s">
        <v>317</v>
      </c>
      <c r="C78" s="308"/>
      <c r="D78" s="113">
        <v>0.18819986826009222</v>
      </c>
      <c r="E78" s="115">
        <v>20</v>
      </c>
      <c r="F78" s="114">
        <v>12</v>
      </c>
      <c r="G78" s="114">
        <v>29</v>
      </c>
      <c r="H78" s="114">
        <v>10</v>
      </c>
      <c r="I78" s="140">
        <v>12</v>
      </c>
      <c r="J78" s="115">
        <v>8</v>
      </c>
      <c r="K78" s="116">
        <v>66.666666666666671</v>
      </c>
    </row>
    <row r="79" spans="1:11" ht="14.1" customHeight="1" x14ac:dyDescent="0.2">
      <c r="A79" s="306">
        <v>94</v>
      </c>
      <c r="B79" s="307" t="s">
        <v>318</v>
      </c>
      <c r="C79" s="308"/>
      <c r="D79" s="113">
        <v>0.47049967065023057</v>
      </c>
      <c r="E79" s="115">
        <v>50</v>
      </c>
      <c r="F79" s="114">
        <v>37</v>
      </c>
      <c r="G79" s="114">
        <v>161</v>
      </c>
      <c r="H79" s="114">
        <v>51</v>
      </c>
      <c r="I79" s="140">
        <v>60</v>
      </c>
      <c r="J79" s="115">
        <v>-10</v>
      </c>
      <c r="K79" s="116">
        <v>-16.666666666666668</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0.14114990119506918</v>
      </c>
      <c r="E81" s="143">
        <v>15</v>
      </c>
      <c r="F81" s="144">
        <v>11</v>
      </c>
      <c r="G81" s="144">
        <v>25</v>
      </c>
      <c r="H81" s="144">
        <v>10</v>
      </c>
      <c r="I81" s="145">
        <v>10</v>
      </c>
      <c r="J81" s="143">
        <v>5</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11415</v>
      </c>
      <c r="E11" s="114">
        <v>9688</v>
      </c>
      <c r="F11" s="114">
        <v>14117</v>
      </c>
      <c r="G11" s="114">
        <v>9102</v>
      </c>
      <c r="H11" s="140">
        <v>10537</v>
      </c>
      <c r="I11" s="115">
        <v>878</v>
      </c>
      <c r="J11" s="116">
        <v>8.3325424693935659</v>
      </c>
    </row>
    <row r="12" spans="1:15" s="110" customFormat="1" ht="24.95" customHeight="1" x14ac:dyDescent="0.2">
      <c r="A12" s="193" t="s">
        <v>132</v>
      </c>
      <c r="B12" s="194" t="s">
        <v>133</v>
      </c>
      <c r="C12" s="113">
        <v>0.35917652212001749</v>
      </c>
      <c r="D12" s="115">
        <v>41</v>
      </c>
      <c r="E12" s="114">
        <v>34</v>
      </c>
      <c r="F12" s="114">
        <v>40</v>
      </c>
      <c r="G12" s="114">
        <v>17</v>
      </c>
      <c r="H12" s="140">
        <v>26</v>
      </c>
      <c r="I12" s="115">
        <v>15</v>
      </c>
      <c r="J12" s="116">
        <v>57.692307692307693</v>
      </c>
    </row>
    <row r="13" spans="1:15" s="110" customFormat="1" ht="24.95" customHeight="1" x14ac:dyDescent="0.2">
      <c r="A13" s="193" t="s">
        <v>134</v>
      </c>
      <c r="B13" s="199" t="s">
        <v>214</v>
      </c>
      <c r="C13" s="113">
        <v>0.61322820849759085</v>
      </c>
      <c r="D13" s="115">
        <v>70</v>
      </c>
      <c r="E13" s="114">
        <v>61</v>
      </c>
      <c r="F13" s="114">
        <v>72</v>
      </c>
      <c r="G13" s="114">
        <v>62</v>
      </c>
      <c r="H13" s="140">
        <v>61</v>
      </c>
      <c r="I13" s="115">
        <v>9</v>
      </c>
      <c r="J13" s="116">
        <v>14.754098360655737</v>
      </c>
    </row>
    <row r="14" spans="1:15" s="287" customFormat="1" ht="24.95" customHeight="1" x14ac:dyDescent="0.2">
      <c r="A14" s="193" t="s">
        <v>215</v>
      </c>
      <c r="B14" s="199" t="s">
        <v>137</v>
      </c>
      <c r="C14" s="113">
        <v>5.7555847568988172</v>
      </c>
      <c r="D14" s="115">
        <v>657</v>
      </c>
      <c r="E14" s="114">
        <v>488</v>
      </c>
      <c r="F14" s="114">
        <v>565</v>
      </c>
      <c r="G14" s="114">
        <v>616</v>
      </c>
      <c r="H14" s="140">
        <v>513</v>
      </c>
      <c r="I14" s="115">
        <v>144</v>
      </c>
      <c r="J14" s="116">
        <v>28.07017543859649</v>
      </c>
      <c r="K14" s="110"/>
      <c r="L14" s="110"/>
      <c r="M14" s="110"/>
      <c r="N14" s="110"/>
      <c r="O14" s="110"/>
    </row>
    <row r="15" spans="1:15" s="110" customFormat="1" ht="24.95" customHeight="1" x14ac:dyDescent="0.2">
      <c r="A15" s="193" t="s">
        <v>216</v>
      </c>
      <c r="B15" s="199" t="s">
        <v>217</v>
      </c>
      <c r="C15" s="113">
        <v>2.2514235654840125</v>
      </c>
      <c r="D15" s="115">
        <v>257</v>
      </c>
      <c r="E15" s="114">
        <v>170</v>
      </c>
      <c r="F15" s="114">
        <v>174</v>
      </c>
      <c r="G15" s="114">
        <v>142</v>
      </c>
      <c r="H15" s="140">
        <v>152</v>
      </c>
      <c r="I15" s="115">
        <v>105</v>
      </c>
      <c r="J15" s="116">
        <v>69.078947368421055</v>
      </c>
    </row>
    <row r="16" spans="1:15" s="287" customFormat="1" ht="24.95" customHeight="1" x14ac:dyDescent="0.2">
      <c r="A16" s="193" t="s">
        <v>218</v>
      </c>
      <c r="B16" s="199" t="s">
        <v>141</v>
      </c>
      <c r="C16" s="113">
        <v>3.0048182216381956</v>
      </c>
      <c r="D16" s="115">
        <v>343</v>
      </c>
      <c r="E16" s="114">
        <v>266</v>
      </c>
      <c r="F16" s="114">
        <v>316</v>
      </c>
      <c r="G16" s="114">
        <v>277</v>
      </c>
      <c r="H16" s="140">
        <v>301</v>
      </c>
      <c r="I16" s="115">
        <v>42</v>
      </c>
      <c r="J16" s="116">
        <v>13.953488372093023</v>
      </c>
      <c r="K16" s="110"/>
      <c r="L16" s="110"/>
      <c r="M16" s="110"/>
      <c r="N16" s="110"/>
      <c r="O16" s="110"/>
    </row>
    <row r="17" spans="1:15" s="110" customFormat="1" ht="24.95" customHeight="1" x14ac:dyDescent="0.2">
      <c r="A17" s="193" t="s">
        <v>142</v>
      </c>
      <c r="B17" s="199" t="s">
        <v>220</v>
      </c>
      <c r="C17" s="113">
        <v>0.49934296977660975</v>
      </c>
      <c r="D17" s="115">
        <v>57</v>
      </c>
      <c r="E17" s="114">
        <v>52</v>
      </c>
      <c r="F17" s="114">
        <v>75</v>
      </c>
      <c r="G17" s="114">
        <v>197</v>
      </c>
      <c r="H17" s="140">
        <v>60</v>
      </c>
      <c r="I17" s="115">
        <v>-3</v>
      </c>
      <c r="J17" s="116">
        <v>-5</v>
      </c>
    </row>
    <row r="18" spans="1:15" s="287" customFormat="1" ht="24.95" customHeight="1" x14ac:dyDescent="0.2">
      <c r="A18" s="201" t="s">
        <v>144</v>
      </c>
      <c r="B18" s="202" t="s">
        <v>145</v>
      </c>
      <c r="C18" s="113">
        <v>3.0924222514235655</v>
      </c>
      <c r="D18" s="115">
        <v>353</v>
      </c>
      <c r="E18" s="114">
        <v>257</v>
      </c>
      <c r="F18" s="114">
        <v>351</v>
      </c>
      <c r="G18" s="114">
        <v>257</v>
      </c>
      <c r="H18" s="140">
        <v>313</v>
      </c>
      <c r="I18" s="115">
        <v>40</v>
      </c>
      <c r="J18" s="116">
        <v>12.779552715654953</v>
      </c>
      <c r="K18" s="110"/>
      <c r="L18" s="110"/>
      <c r="M18" s="110"/>
      <c r="N18" s="110"/>
      <c r="O18" s="110"/>
    </row>
    <row r="19" spans="1:15" s="110" customFormat="1" ht="24.95" customHeight="1" x14ac:dyDescent="0.2">
      <c r="A19" s="193" t="s">
        <v>146</v>
      </c>
      <c r="B19" s="199" t="s">
        <v>147</v>
      </c>
      <c r="C19" s="113">
        <v>14.007884362680683</v>
      </c>
      <c r="D19" s="115">
        <v>1599</v>
      </c>
      <c r="E19" s="114">
        <v>1344</v>
      </c>
      <c r="F19" s="114">
        <v>1692</v>
      </c>
      <c r="G19" s="114">
        <v>1206</v>
      </c>
      <c r="H19" s="140">
        <v>1563</v>
      </c>
      <c r="I19" s="115">
        <v>36</v>
      </c>
      <c r="J19" s="116">
        <v>2.3032629558541267</v>
      </c>
    </row>
    <row r="20" spans="1:15" s="287" customFormat="1" ht="24.95" customHeight="1" x14ac:dyDescent="0.2">
      <c r="A20" s="193" t="s">
        <v>148</v>
      </c>
      <c r="B20" s="199" t="s">
        <v>149</v>
      </c>
      <c r="C20" s="113">
        <v>4.7043363994743759</v>
      </c>
      <c r="D20" s="115">
        <v>537</v>
      </c>
      <c r="E20" s="114">
        <v>438</v>
      </c>
      <c r="F20" s="114">
        <v>556</v>
      </c>
      <c r="G20" s="114">
        <v>402</v>
      </c>
      <c r="H20" s="140">
        <v>471</v>
      </c>
      <c r="I20" s="115">
        <v>66</v>
      </c>
      <c r="J20" s="116">
        <v>14.012738853503185</v>
      </c>
      <c r="K20" s="110"/>
      <c r="L20" s="110"/>
      <c r="M20" s="110"/>
      <c r="N20" s="110"/>
      <c r="O20" s="110"/>
    </row>
    <row r="21" spans="1:15" s="110" customFormat="1" ht="24.95" customHeight="1" x14ac:dyDescent="0.2">
      <c r="A21" s="201" t="s">
        <v>150</v>
      </c>
      <c r="B21" s="202" t="s">
        <v>151</v>
      </c>
      <c r="C21" s="113">
        <v>8.7253613666228649</v>
      </c>
      <c r="D21" s="115">
        <v>996</v>
      </c>
      <c r="E21" s="114">
        <v>986</v>
      </c>
      <c r="F21" s="114">
        <v>1012</v>
      </c>
      <c r="G21" s="114">
        <v>777</v>
      </c>
      <c r="H21" s="140">
        <v>855</v>
      </c>
      <c r="I21" s="115">
        <v>141</v>
      </c>
      <c r="J21" s="116">
        <v>16.491228070175438</v>
      </c>
    </row>
    <row r="22" spans="1:15" s="110" customFormat="1" ht="24.95" customHeight="1" x14ac:dyDescent="0.2">
      <c r="A22" s="201" t="s">
        <v>152</v>
      </c>
      <c r="B22" s="199" t="s">
        <v>153</v>
      </c>
      <c r="C22" s="113">
        <v>8.0946123521682001</v>
      </c>
      <c r="D22" s="115">
        <v>924</v>
      </c>
      <c r="E22" s="114">
        <v>307</v>
      </c>
      <c r="F22" s="114">
        <v>558</v>
      </c>
      <c r="G22" s="114">
        <v>290</v>
      </c>
      <c r="H22" s="140">
        <v>353</v>
      </c>
      <c r="I22" s="115">
        <v>571</v>
      </c>
      <c r="J22" s="116">
        <v>161.75637393767704</v>
      </c>
    </row>
    <row r="23" spans="1:15" s="110" customFormat="1" ht="24.95" customHeight="1" x14ac:dyDescent="0.2">
      <c r="A23" s="193" t="s">
        <v>154</v>
      </c>
      <c r="B23" s="199" t="s">
        <v>155</v>
      </c>
      <c r="C23" s="113">
        <v>1.1476127901883486</v>
      </c>
      <c r="D23" s="115">
        <v>131</v>
      </c>
      <c r="E23" s="114">
        <v>102</v>
      </c>
      <c r="F23" s="114">
        <v>175</v>
      </c>
      <c r="G23" s="114">
        <v>104</v>
      </c>
      <c r="H23" s="140">
        <v>154</v>
      </c>
      <c r="I23" s="115">
        <v>-23</v>
      </c>
      <c r="J23" s="116">
        <v>-14.935064935064934</v>
      </c>
    </row>
    <row r="24" spans="1:15" s="110" customFormat="1" ht="24.95" customHeight="1" x14ac:dyDescent="0.2">
      <c r="A24" s="193" t="s">
        <v>156</v>
      </c>
      <c r="B24" s="199" t="s">
        <v>221</v>
      </c>
      <c r="C24" s="113">
        <v>6.9820411738939994</v>
      </c>
      <c r="D24" s="115">
        <v>797</v>
      </c>
      <c r="E24" s="114">
        <v>885</v>
      </c>
      <c r="F24" s="114">
        <v>990</v>
      </c>
      <c r="G24" s="114">
        <v>693</v>
      </c>
      <c r="H24" s="140">
        <v>783</v>
      </c>
      <c r="I24" s="115">
        <v>14</v>
      </c>
      <c r="J24" s="116">
        <v>1.7879948914431674</v>
      </c>
    </row>
    <row r="25" spans="1:15" s="110" customFormat="1" ht="24.95" customHeight="1" x14ac:dyDescent="0.2">
      <c r="A25" s="193" t="s">
        <v>222</v>
      </c>
      <c r="B25" s="204" t="s">
        <v>159</v>
      </c>
      <c r="C25" s="113">
        <v>4.8445028471309683</v>
      </c>
      <c r="D25" s="115">
        <v>553</v>
      </c>
      <c r="E25" s="114">
        <v>496</v>
      </c>
      <c r="F25" s="114">
        <v>657</v>
      </c>
      <c r="G25" s="114">
        <v>576</v>
      </c>
      <c r="H25" s="140">
        <v>548</v>
      </c>
      <c r="I25" s="115">
        <v>5</v>
      </c>
      <c r="J25" s="116">
        <v>0.91240875912408759</v>
      </c>
    </row>
    <row r="26" spans="1:15" s="110" customFormat="1" ht="24.95" customHeight="1" x14ac:dyDescent="0.2">
      <c r="A26" s="201">
        <v>782.78300000000002</v>
      </c>
      <c r="B26" s="203" t="s">
        <v>160</v>
      </c>
      <c r="C26" s="113">
        <v>7.2623740692071834</v>
      </c>
      <c r="D26" s="115">
        <v>829</v>
      </c>
      <c r="E26" s="114">
        <v>926</v>
      </c>
      <c r="F26" s="114">
        <v>850</v>
      </c>
      <c r="G26" s="114">
        <v>757</v>
      </c>
      <c r="H26" s="140">
        <v>806</v>
      </c>
      <c r="I26" s="115">
        <v>23</v>
      </c>
      <c r="J26" s="116">
        <v>2.8535980148883375</v>
      </c>
    </row>
    <row r="27" spans="1:15" s="110" customFormat="1" ht="24.95" customHeight="1" x14ac:dyDescent="0.2">
      <c r="A27" s="193" t="s">
        <v>161</v>
      </c>
      <c r="B27" s="199" t="s">
        <v>162</v>
      </c>
      <c r="C27" s="113">
        <v>3.4165571616294348</v>
      </c>
      <c r="D27" s="115">
        <v>390</v>
      </c>
      <c r="E27" s="114">
        <v>320</v>
      </c>
      <c r="F27" s="114">
        <v>437</v>
      </c>
      <c r="G27" s="114">
        <v>285</v>
      </c>
      <c r="H27" s="140">
        <v>356</v>
      </c>
      <c r="I27" s="115">
        <v>34</v>
      </c>
      <c r="J27" s="116">
        <v>9.5505617977528097</v>
      </c>
    </row>
    <row r="28" spans="1:15" s="110" customFormat="1" ht="24.95" customHeight="1" x14ac:dyDescent="0.2">
      <c r="A28" s="193" t="s">
        <v>163</v>
      </c>
      <c r="B28" s="199" t="s">
        <v>164</v>
      </c>
      <c r="C28" s="113">
        <v>7.9982479194042924</v>
      </c>
      <c r="D28" s="115">
        <v>913</v>
      </c>
      <c r="E28" s="114">
        <v>627</v>
      </c>
      <c r="F28" s="114">
        <v>1194</v>
      </c>
      <c r="G28" s="114">
        <v>653</v>
      </c>
      <c r="H28" s="140">
        <v>983</v>
      </c>
      <c r="I28" s="115">
        <v>-70</v>
      </c>
      <c r="J28" s="116">
        <v>-7.1210579857578837</v>
      </c>
    </row>
    <row r="29" spans="1:15" s="110" customFormat="1" ht="24.95" customHeight="1" x14ac:dyDescent="0.2">
      <c r="A29" s="193">
        <v>86</v>
      </c>
      <c r="B29" s="199" t="s">
        <v>165</v>
      </c>
      <c r="C29" s="113">
        <v>8.6289969338589572</v>
      </c>
      <c r="D29" s="115">
        <v>985</v>
      </c>
      <c r="E29" s="114">
        <v>849</v>
      </c>
      <c r="F29" s="114">
        <v>1061</v>
      </c>
      <c r="G29" s="114">
        <v>929</v>
      </c>
      <c r="H29" s="140">
        <v>974</v>
      </c>
      <c r="I29" s="115">
        <v>11</v>
      </c>
      <c r="J29" s="116">
        <v>1.1293634496919918</v>
      </c>
    </row>
    <row r="30" spans="1:15" s="110" customFormat="1" ht="24.95" customHeight="1" x14ac:dyDescent="0.2">
      <c r="A30" s="193">
        <v>87.88</v>
      </c>
      <c r="B30" s="204" t="s">
        <v>166</v>
      </c>
      <c r="C30" s="113">
        <v>8.6815593517301792</v>
      </c>
      <c r="D30" s="115">
        <v>991</v>
      </c>
      <c r="E30" s="114">
        <v>1031</v>
      </c>
      <c r="F30" s="114">
        <v>2938</v>
      </c>
      <c r="G30" s="114">
        <v>968</v>
      </c>
      <c r="H30" s="140">
        <v>1237</v>
      </c>
      <c r="I30" s="115">
        <v>-246</v>
      </c>
      <c r="J30" s="116">
        <v>-19.886822958771219</v>
      </c>
    </row>
    <row r="31" spans="1:15" s="110" customFormat="1" ht="24.95" customHeight="1" x14ac:dyDescent="0.2">
      <c r="A31" s="193" t="s">
        <v>167</v>
      </c>
      <c r="B31" s="199" t="s">
        <v>168</v>
      </c>
      <c r="C31" s="113">
        <v>5.6855015330705214</v>
      </c>
      <c r="D31" s="115">
        <v>649</v>
      </c>
      <c r="E31" s="114">
        <v>537</v>
      </c>
      <c r="F31" s="114">
        <v>969</v>
      </c>
      <c r="G31" s="114">
        <v>510</v>
      </c>
      <c r="H31" s="140">
        <v>541</v>
      </c>
      <c r="I31" s="115">
        <v>108</v>
      </c>
      <c r="J31" s="116">
        <v>19.963031423290204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0.35917652212001749</v>
      </c>
      <c r="D34" s="115">
        <v>41</v>
      </c>
      <c r="E34" s="114">
        <v>34</v>
      </c>
      <c r="F34" s="114">
        <v>40</v>
      </c>
      <c r="G34" s="114">
        <v>17</v>
      </c>
      <c r="H34" s="140">
        <v>26</v>
      </c>
      <c r="I34" s="115">
        <v>15</v>
      </c>
      <c r="J34" s="116">
        <v>57.692307692307693</v>
      </c>
    </row>
    <row r="35" spans="1:10" s="110" customFormat="1" ht="24.95" customHeight="1" x14ac:dyDescent="0.2">
      <c r="A35" s="292" t="s">
        <v>171</v>
      </c>
      <c r="B35" s="293" t="s">
        <v>172</v>
      </c>
      <c r="C35" s="113">
        <v>9.4612352168199738</v>
      </c>
      <c r="D35" s="115">
        <v>1080</v>
      </c>
      <c r="E35" s="114">
        <v>806</v>
      </c>
      <c r="F35" s="114">
        <v>988</v>
      </c>
      <c r="G35" s="114">
        <v>935</v>
      </c>
      <c r="H35" s="140">
        <v>887</v>
      </c>
      <c r="I35" s="115">
        <v>193</v>
      </c>
      <c r="J35" s="116">
        <v>21.758737316798197</v>
      </c>
    </row>
    <row r="36" spans="1:10" s="110" customFormat="1" ht="24.95" customHeight="1" x14ac:dyDescent="0.2">
      <c r="A36" s="294" t="s">
        <v>173</v>
      </c>
      <c r="B36" s="295" t="s">
        <v>174</v>
      </c>
      <c r="C36" s="125">
        <v>90.179588261060005</v>
      </c>
      <c r="D36" s="143">
        <v>10294</v>
      </c>
      <c r="E36" s="144">
        <v>8848</v>
      </c>
      <c r="F36" s="144">
        <v>13089</v>
      </c>
      <c r="G36" s="144">
        <v>8150</v>
      </c>
      <c r="H36" s="145">
        <v>9624</v>
      </c>
      <c r="I36" s="143">
        <v>670</v>
      </c>
      <c r="J36" s="146">
        <v>6.9617622610141314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11415</v>
      </c>
      <c r="F11" s="264">
        <v>9688</v>
      </c>
      <c r="G11" s="264">
        <v>14117</v>
      </c>
      <c r="H11" s="264">
        <v>9102</v>
      </c>
      <c r="I11" s="265">
        <v>10537</v>
      </c>
      <c r="J11" s="263">
        <v>878</v>
      </c>
      <c r="K11" s="266">
        <v>8.3325424693935659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24.283837056504598</v>
      </c>
      <c r="E13" s="115">
        <v>2772</v>
      </c>
      <c r="F13" s="114">
        <v>2790</v>
      </c>
      <c r="G13" s="114">
        <v>4171</v>
      </c>
      <c r="H13" s="114">
        <v>2425</v>
      </c>
      <c r="I13" s="140">
        <v>2656</v>
      </c>
      <c r="J13" s="115">
        <v>116</v>
      </c>
      <c r="K13" s="116">
        <v>4.3674698795180724</v>
      </c>
    </row>
    <row r="14" spans="1:17" ht="15.95" customHeight="1" x14ac:dyDescent="0.2">
      <c r="A14" s="306" t="s">
        <v>230</v>
      </c>
      <c r="B14" s="307"/>
      <c r="C14" s="308"/>
      <c r="D14" s="113">
        <v>46.42137538326763</v>
      </c>
      <c r="E14" s="115">
        <v>5299</v>
      </c>
      <c r="F14" s="114">
        <v>4524</v>
      </c>
      <c r="G14" s="114">
        <v>5870</v>
      </c>
      <c r="H14" s="114">
        <v>4200</v>
      </c>
      <c r="I14" s="140">
        <v>5007</v>
      </c>
      <c r="J14" s="115">
        <v>292</v>
      </c>
      <c r="K14" s="116">
        <v>5.8318354303974438</v>
      </c>
    </row>
    <row r="15" spans="1:17" ht="15.95" customHeight="1" x14ac:dyDescent="0.2">
      <c r="A15" s="306" t="s">
        <v>231</v>
      </c>
      <c r="B15" s="307"/>
      <c r="C15" s="308"/>
      <c r="D15" s="113">
        <v>10.73149364870784</v>
      </c>
      <c r="E15" s="115">
        <v>1225</v>
      </c>
      <c r="F15" s="114">
        <v>847</v>
      </c>
      <c r="G15" s="114">
        <v>1056</v>
      </c>
      <c r="H15" s="114">
        <v>891</v>
      </c>
      <c r="I15" s="140">
        <v>908</v>
      </c>
      <c r="J15" s="115">
        <v>317</v>
      </c>
      <c r="K15" s="116">
        <v>34.91189427312775</v>
      </c>
    </row>
    <row r="16" spans="1:17" ht="15.95" customHeight="1" x14ac:dyDescent="0.2">
      <c r="A16" s="306" t="s">
        <v>232</v>
      </c>
      <c r="B16" s="307"/>
      <c r="C16" s="308"/>
      <c r="D16" s="113">
        <v>18.431887866841876</v>
      </c>
      <c r="E16" s="115">
        <v>2104</v>
      </c>
      <c r="F16" s="114">
        <v>1519</v>
      </c>
      <c r="G16" s="114">
        <v>3000</v>
      </c>
      <c r="H16" s="114">
        <v>1573</v>
      </c>
      <c r="I16" s="140">
        <v>1956</v>
      </c>
      <c r="J16" s="115">
        <v>148</v>
      </c>
      <c r="K16" s="116">
        <v>7.5664621676891617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0.82347787998247923</v>
      </c>
      <c r="E18" s="115">
        <v>94</v>
      </c>
      <c r="F18" s="114">
        <v>58</v>
      </c>
      <c r="G18" s="114">
        <v>83</v>
      </c>
      <c r="H18" s="114">
        <v>30</v>
      </c>
      <c r="I18" s="140">
        <v>56</v>
      </c>
      <c r="J18" s="115">
        <v>38</v>
      </c>
      <c r="K18" s="116">
        <v>67.857142857142861</v>
      </c>
    </row>
    <row r="19" spans="1:11" ht="14.1" customHeight="1" x14ac:dyDescent="0.2">
      <c r="A19" s="306" t="s">
        <v>235</v>
      </c>
      <c r="B19" s="307" t="s">
        <v>236</v>
      </c>
      <c r="C19" s="308"/>
      <c r="D19" s="113">
        <v>0.22777047744196233</v>
      </c>
      <c r="E19" s="115">
        <v>26</v>
      </c>
      <c r="F19" s="114">
        <v>45</v>
      </c>
      <c r="G19" s="114">
        <v>39</v>
      </c>
      <c r="H19" s="114">
        <v>20</v>
      </c>
      <c r="I19" s="140">
        <v>19</v>
      </c>
      <c r="J19" s="115">
        <v>7</v>
      </c>
      <c r="K19" s="116">
        <v>36.842105263157897</v>
      </c>
    </row>
    <row r="20" spans="1:11" ht="14.1" customHeight="1" x14ac:dyDescent="0.2">
      <c r="A20" s="306">
        <v>12</v>
      </c>
      <c r="B20" s="307" t="s">
        <v>237</v>
      </c>
      <c r="C20" s="308"/>
      <c r="D20" s="113">
        <v>0.35041611914148052</v>
      </c>
      <c r="E20" s="115">
        <v>40</v>
      </c>
      <c r="F20" s="114">
        <v>42</v>
      </c>
      <c r="G20" s="114">
        <v>40</v>
      </c>
      <c r="H20" s="114">
        <v>25</v>
      </c>
      <c r="I20" s="140">
        <v>44</v>
      </c>
      <c r="J20" s="115">
        <v>-4</v>
      </c>
      <c r="K20" s="116">
        <v>-9.0909090909090917</v>
      </c>
    </row>
    <row r="21" spans="1:11" ht="14.1" customHeight="1" x14ac:dyDescent="0.2">
      <c r="A21" s="306">
        <v>21</v>
      </c>
      <c r="B21" s="307" t="s">
        <v>238</v>
      </c>
      <c r="C21" s="308"/>
      <c r="D21" s="113">
        <v>6.132282084975909E-2</v>
      </c>
      <c r="E21" s="115">
        <v>7</v>
      </c>
      <c r="F21" s="114">
        <v>6</v>
      </c>
      <c r="G21" s="114" t="s">
        <v>513</v>
      </c>
      <c r="H21" s="114">
        <v>10</v>
      </c>
      <c r="I21" s="140" t="s">
        <v>513</v>
      </c>
      <c r="J21" s="115" t="s">
        <v>513</v>
      </c>
      <c r="K21" s="116" t="s">
        <v>513</v>
      </c>
    </row>
    <row r="22" spans="1:11" ht="14.1" customHeight="1" x14ac:dyDescent="0.2">
      <c r="A22" s="306">
        <v>22</v>
      </c>
      <c r="B22" s="307" t="s">
        <v>239</v>
      </c>
      <c r="C22" s="308"/>
      <c r="D22" s="113">
        <v>0.99868593955321949</v>
      </c>
      <c r="E22" s="115">
        <v>114</v>
      </c>
      <c r="F22" s="114">
        <v>101</v>
      </c>
      <c r="G22" s="114">
        <v>104</v>
      </c>
      <c r="H22" s="114">
        <v>83</v>
      </c>
      <c r="I22" s="140">
        <v>84</v>
      </c>
      <c r="J22" s="115">
        <v>30</v>
      </c>
      <c r="K22" s="116">
        <v>35.714285714285715</v>
      </c>
    </row>
    <row r="23" spans="1:11" ht="14.1" customHeight="1" x14ac:dyDescent="0.2">
      <c r="A23" s="306">
        <v>23</v>
      </c>
      <c r="B23" s="307" t="s">
        <v>240</v>
      </c>
      <c r="C23" s="308"/>
      <c r="D23" s="113">
        <v>0.64826982041173897</v>
      </c>
      <c r="E23" s="115">
        <v>74</v>
      </c>
      <c r="F23" s="114">
        <v>45</v>
      </c>
      <c r="G23" s="114">
        <v>67</v>
      </c>
      <c r="H23" s="114">
        <v>49</v>
      </c>
      <c r="I23" s="140">
        <v>54</v>
      </c>
      <c r="J23" s="115">
        <v>20</v>
      </c>
      <c r="K23" s="116">
        <v>37.037037037037038</v>
      </c>
    </row>
    <row r="24" spans="1:11" ht="14.1" customHeight="1" x14ac:dyDescent="0.2">
      <c r="A24" s="306">
        <v>24</v>
      </c>
      <c r="B24" s="307" t="s">
        <v>241</v>
      </c>
      <c r="C24" s="308"/>
      <c r="D24" s="113">
        <v>1.6995181778361805</v>
      </c>
      <c r="E24" s="115">
        <v>194</v>
      </c>
      <c r="F24" s="114">
        <v>178</v>
      </c>
      <c r="G24" s="114">
        <v>251</v>
      </c>
      <c r="H24" s="114">
        <v>169</v>
      </c>
      <c r="I24" s="140">
        <v>208</v>
      </c>
      <c r="J24" s="115">
        <v>-14</v>
      </c>
      <c r="K24" s="116">
        <v>-6.7307692307692308</v>
      </c>
    </row>
    <row r="25" spans="1:11" ht="14.1" customHeight="1" x14ac:dyDescent="0.2">
      <c r="A25" s="306">
        <v>25</v>
      </c>
      <c r="B25" s="307" t="s">
        <v>242</v>
      </c>
      <c r="C25" s="308"/>
      <c r="D25" s="113">
        <v>2.4529128339903634</v>
      </c>
      <c r="E25" s="115">
        <v>280</v>
      </c>
      <c r="F25" s="114">
        <v>239</v>
      </c>
      <c r="G25" s="114">
        <v>266</v>
      </c>
      <c r="H25" s="114">
        <v>224</v>
      </c>
      <c r="I25" s="140">
        <v>303</v>
      </c>
      <c r="J25" s="115">
        <v>-23</v>
      </c>
      <c r="K25" s="116">
        <v>-7.5907590759075907</v>
      </c>
    </row>
    <row r="26" spans="1:11" ht="14.1" customHeight="1" x14ac:dyDescent="0.2">
      <c r="A26" s="306">
        <v>26</v>
      </c>
      <c r="B26" s="307" t="s">
        <v>243</v>
      </c>
      <c r="C26" s="308"/>
      <c r="D26" s="113">
        <v>1.997371879106439</v>
      </c>
      <c r="E26" s="115">
        <v>228</v>
      </c>
      <c r="F26" s="114">
        <v>151</v>
      </c>
      <c r="G26" s="114">
        <v>180</v>
      </c>
      <c r="H26" s="114">
        <v>139</v>
      </c>
      <c r="I26" s="140">
        <v>219</v>
      </c>
      <c r="J26" s="115">
        <v>9</v>
      </c>
      <c r="K26" s="116">
        <v>4.1095890410958908</v>
      </c>
    </row>
    <row r="27" spans="1:11" ht="14.1" customHeight="1" x14ac:dyDescent="0.2">
      <c r="A27" s="306">
        <v>27</v>
      </c>
      <c r="B27" s="307" t="s">
        <v>244</v>
      </c>
      <c r="C27" s="308"/>
      <c r="D27" s="113">
        <v>1.4980289093298291</v>
      </c>
      <c r="E27" s="115">
        <v>171</v>
      </c>
      <c r="F27" s="114">
        <v>86</v>
      </c>
      <c r="G27" s="114">
        <v>104</v>
      </c>
      <c r="H27" s="114">
        <v>105</v>
      </c>
      <c r="I27" s="140">
        <v>120</v>
      </c>
      <c r="J27" s="115">
        <v>51</v>
      </c>
      <c r="K27" s="116">
        <v>42.5</v>
      </c>
    </row>
    <row r="28" spans="1:11" ht="14.1" customHeight="1" x14ac:dyDescent="0.2">
      <c r="A28" s="306">
        <v>28</v>
      </c>
      <c r="B28" s="307" t="s">
        <v>245</v>
      </c>
      <c r="C28" s="308"/>
      <c r="D28" s="113">
        <v>0.77091546211125717</v>
      </c>
      <c r="E28" s="115">
        <v>88</v>
      </c>
      <c r="F28" s="114">
        <v>32</v>
      </c>
      <c r="G28" s="114">
        <v>34</v>
      </c>
      <c r="H28" s="114">
        <v>33</v>
      </c>
      <c r="I28" s="140">
        <v>36</v>
      </c>
      <c r="J28" s="115">
        <v>52</v>
      </c>
      <c r="K28" s="116">
        <v>144.44444444444446</v>
      </c>
    </row>
    <row r="29" spans="1:11" ht="14.1" customHeight="1" x14ac:dyDescent="0.2">
      <c r="A29" s="306">
        <v>29</v>
      </c>
      <c r="B29" s="307" t="s">
        <v>246</v>
      </c>
      <c r="C29" s="308"/>
      <c r="D29" s="113">
        <v>3.8896189224704338</v>
      </c>
      <c r="E29" s="115">
        <v>444</v>
      </c>
      <c r="F29" s="114">
        <v>386</v>
      </c>
      <c r="G29" s="114">
        <v>415</v>
      </c>
      <c r="H29" s="114">
        <v>332</v>
      </c>
      <c r="I29" s="140">
        <v>379</v>
      </c>
      <c r="J29" s="115">
        <v>65</v>
      </c>
      <c r="K29" s="116">
        <v>17.150395778364118</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3.2851511169513796</v>
      </c>
      <c r="E31" s="115">
        <v>375</v>
      </c>
      <c r="F31" s="114">
        <v>305</v>
      </c>
      <c r="G31" s="114">
        <v>341</v>
      </c>
      <c r="H31" s="114">
        <v>266</v>
      </c>
      <c r="I31" s="140">
        <v>295</v>
      </c>
      <c r="J31" s="115">
        <v>80</v>
      </c>
      <c r="K31" s="116">
        <v>27.118644067796609</v>
      </c>
    </row>
    <row r="32" spans="1:11" ht="14.1" customHeight="1" x14ac:dyDescent="0.2">
      <c r="A32" s="306">
        <v>31</v>
      </c>
      <c r="B32" s="307" t="s">
        <v>251</v>
      </c>
      <c r="C32" s="308"/>
      <c r="D32" s="113">
        <v>0.50810337275514672</v>
      </c>
      <c r="E32" s="115">
        <v>58</v>
      </c>
      <c r="F32" s="114">
        <v>48</v>
      </c>
      <c r="G32" s="114">
        <v>47</v>
      </c>
      <c r="H32" s="114">
        <v>62</v>
      </c>
      <c r="I32" s="140">
        <v>58</v>
      </c>
      <c r="J32" s="115">
        <v>0</v>
      </c>
      <c r="K32" s="116">
        <v>0</v>
      </c>
    </row>
    <row r="33" spans="1:11" ht="14.1" customHeight="1" x14ac:dyDescent="0.2">
      <c r="A33" s="306">
        <v>32</v>
      </c>
      <c r="B33" s="307" t="s">
        <v>252</v>
      </c>
      <c r="C33" s="308"/>
      <c r="D33" s="113">
        <v>1.2352168199737188</v>
      </c>
      <c r="E33" s="115">
        <v>141</v>
      </c>
      <c r="F33" s="114">
        <v>111</v>
      </c>
      <c r="G33" s="114">
        <v>166</v>
      </c>
      <c r="H33" s="114">
        <v>137</v>
      </c>
      <c r="I33" s="140">
        <v>86</v>
      </c>
      <c r="J33" s="115">
        <v>55</v>
      </c>
      <c r="K33" s="116">
        <v>63.953488372093027</v>
      </c>
    </row>
    <row r="34" spans="1:11" ht="14.1" customHeight="1" x14ac:dyDescent="0.2">
      <c r="A34" s="306">
        <v>33</v>
      </c>
      <c r="B34" s="307" t="s">
        <v>253</v>
      </c>
      <c r="C34" s="308"/>
      <c r="D34" s="113">
        <v>0.90232150678931233</v>
      </c>
      <c r="E34" s="115">
        <v>103</v>
      </c>
      <c r="F34" s="114">
        <v>68</v>
      </c>
      <c r="G34" s="114">
        <v>111</v>
      </c>
      <c r="H34" s="114">
        <v>80</v>
      </c>
      <c r="I34" s="140">
        <v>100</v>
      </c>
      <c r="J34" s="115">
        <v>3</v>
      </c>
      <c r="K34" s="116">
        <v>3</v>
      </c>
    </row>
    <row r="35" spans="1:11" ht="14.1" customHeight="1" x14ac:dyDescent="0.2">
      <c r="A35" s="306">
        <v>34</v>
      </c>
      <c r="B35" s="307" t="s">
        <v>254</v>
      </c>
      <c r="C35" s="308"/>
      <c r="D35" s="113">
        <v>1.2614980289093298</v>
      </c>
      <c r="E35" s="115">
        <v>144</v>
      </c>
      <c r="F35" s="114">
        <v>100</v>
      </c>
      <c r="G35" s="114">
        <v>126</v>
      </c>
      <c r="H35" s="114">
        <v>99</v>
      </c>
      <c r="I35" s="140">
        <v>129</v>
      </c>
      <c r="J35" s="115">
        <v>15</v>
      </c>
      <c r="K35" s="116">
        <v>11.627906976744185</v>
      </c>
    </row>
    <row r="36" spans="1:11" ht="14.1" customHeight="1" x14ac:dyDescent="0.2">
      <c r="A36" s="306">
        <v>41</v>
      </c>
      <c r="B36" s="307" t="s">
        <v>255</v>
      </c>
      <c r="C36" s="308"/>
      <c r="D36" s="113">
        <v>1.7608409986859395</v>
      </c>
      <c r="E36" s="115">
        <v>201</v>
      </c>
      <c r="F36" s="114">
        <v>139</v>
      </c>
      <c r="G36" s="114">
        <v>154</v>
      </c>
      <c r="H36" s="114">
        <v>168</v>
      </c>
      <c r="I36" s="140">
        <v>139</v>
      </c>
      <c r="J36" s="115">
        <v>62</v>
      </c>
      <c r="K36" s="116">
        <v>44.60431654676259</v>
      </c>
    </row>
    <row r="37" spans="1:11" ht="14.1" customHeight="1" x14ac:dyDescent="0.2">
      <c r="A37" s="306">
        <v>42</v>
      </c>
      <c r="B37" s="307" t="s">
        <v>256</v>
      </c>
      <c r="C37" s="308"/>
      <c r="D37" s="113">
        <v>0.12264564169951818</v>
      </c>
      <c r="E37" s="115">
        <v>14</v>
      </c>
      <c r="F37" s="114">
        <v>11</v>
      </c>
      <c r="G37" s="114">
        <v>17</v>
      </c>
      <c r="H37" s="114">
        <v>9</v>
      </c>
      <c r="I37" s="140">
        <v>12</v>
      </c>
      <c r="J37" s="115">
        <v>2</v>
      </c>
      <c r="K37" s="116">
        <v>16.666666666666668</v>
      </c>
    </row>
    <row r="38" spans="1:11" ht="14.1" customHeight="1" x14ac:dyDescent="0.2">
      <c r="A38" s="306">
        <v>43</v>
      </c>
      <c r="B38" s="307" t="s">
        <v>257</v>
      </c>
      <c r="C38" s="308"/>
      <c r="D38" s="113">
        <v>3.4778799824791942</v>
      </c>
      <c r="E38" s="115">
        <v>397</v>
      </c>
      <c r="F38" s="114">
        <v>210</v>
      </c>
      <c r="G38" s="114">
        <v>368</v>
      </c>
      <c r="H38" s="114">
        <v>172</v>
      </c>
      <c r="I38" s="140">
        <v>195</v>
      </c>
      <c r="J38" s="115">
        <v>202</v>
      </c>
      <c r="K38" s="116">
        <v>103.58974358974359</v>
      </c>
    </row>
    <row r="39" spans="1:11" ht="14.1" customHeight="1" x14ac:dyDescent="0.2">
      <c r="A39" s="306">
        <v>51</v>
      </c>
      <c r="B39" s="307" t="s">
        <v>258</v>
      </c>
      <c r="C39" s="308"/>
      <c r="D39" s="113">
        <v>6.8068331143232585</v>
      </c>
      <c r="E39" s="115">
        <v>777</v>
      </c>
      <c r="F39" s="114">
        <v>725</v>
      </c>
      <c r="G39" s="114">
        <v>856</v>
      </c>
      <c r="H39" s="114">
        <v>538</v>
      </c>
      <c r="I39" s="140">
        <v>659</v>
      </c>
      <c r="J39" s="115">
        <v>118</v>
      </c>
      <c r="K39" s="116">
        <v>17.905918057663126</v>
      </c>
    </row>
    <row r="40" spans="1:11" ht="14.1" customHeight="1" x14ac:dyDescent="0.2">
      <c r="A40" s="306" t="s">
        <v>259</v>
      </c>
      <c r="B40" s="307" t="s">
        <v>260</v>
      </c>
      <c r="C40" s="308"/>
      <c r="D40" s="113">
        <v>6.5002190100744635</v>
      </c>
      <c r="E40" s="115">
        <v>742</v>
      </c>
      <c r="F40" s="114">
        <v>689</v>
      </c>
      <c r="G40" s="114">
        <v>801</v>
      </c>
      <c r="H40" s="114">
        <v>493</v>
      </c>
      <c r="I40" s="140">
        <v>626</v>
      </c>
      <c r="J40" s="115">
        <v>116</v>
      </c>
      <c r="K40" s="116">
        <v>18.530351437699679</v>
      </c>
    </row>
    <row r="41" spans="1:11" ht="14.1" customHeight="1" x14ac:dyDescent="0.2">
      <c r="A41" s="306"/>
      <c r="B41" s="307" t="s">
        <v>261</v>
      </c>
      <c r="C41" s="308"/>
      <c r="D41" s="113">
        <v>3.9334209373631186</v>
      </c>
      <c r="E41" s="115">
        <v>449</v>
      </c>
      <c r="F41" s="114">
        <v>489</v>
      </c>
      <c r="G41" s="114">
        <v>515</v>
      </c>
      <c r="H41" s="114">
        <v>345</v>
      </c>
      <c r="I41" s="140">
        <v>437</v>
      </c>
      <c r="J41" s="115">
        <v>12</v>
      </c>
      <c r="K41" s="116">
        <v>2.7459954233409611</v>
      </c>
    </row>
    <row r="42" spans="1:11" ht="14.1" customHeight="1" x14ac:dyDescent="0.2">
      <c r="A42" s="306">
        <v>52</v>
      </c>
      <c r="B42" s="307" t="s">
        <v>262</v>
      </c>
      <c r="C42" s="308"/>
      <c r="D42" s="113">
        <v>2.1550591327201052</v>
      </c>
      <c r="E42" s="115">
        <v>246</v>
      </c>
      <c r="F42" s="114">
        <v>255</v>
      </c>
      <c r="G42" s="114">
        <v>269</v>
      </c>
      <c r="H42" s="114">
        <v>261</v>
      </c>
      <c r="I42" s="140">
        <v>300</v>
      </c>
      <c r="J42" s="115">
        <v>-54</v>
      </c>
      <c r="K42" s="116">
        <v>-18</v>
      </c>
    </row>
    <row r="43" spans="1:11" ht="14.1" customHeight="1" x14ac:dyDescent="0.2">
      <c r="A43" s="306" t="s">
        <v>263</v>
      </c>
      <c r="B43" s="307" t="s">
        <v>264</v>
      </c>
      <c r="C43" s="308"/>
      <c r="D43" s="113">
        <v>1.9185282522996059</v>
      </c>
      <c r="E43" s="115">
        <v>219</v>
      </c>
      <c r="F43" s="114">
        <v>234</v>
      </c>
      <c r="G43" s="114">
        <v>249</v>
      </c>
      <c r="H43" s="114">
        <v>233</v>
      </c>
      <c r="I43" s="140">
        <v>277</v>
      </c>
      <c r="J43" s="115">
        <v>-58</v>
      </c>
      <c r="K43" s="116">
        <v>-20.938628158844764</v>
      </c>
    </row>
    <row r="44" spans="1:11" ht="14.1" customHeight="1" x14ac:dyDescent="0.2">
      <c r="A44" s="306">
        <v>53</v>
      </c>
      <c r="B44" s="307" t="s">
        <v>265</v>
      </c>
      <c r="C44" s="308"/>
      <c r="D44" s="113">
        <v>0.52562417871222078</v>
      </c>
      <c r="E44" s="115">
        <v>60</v>
      </c>
      <c r="F44" s="114">
        <v>53</v>
      </c>
      <c r="G44" s="114">
        <v>85</v>
      </c>
      <c r="H44" s="114">
        <v>82</v>
      </c>
      <c r="I44" s="140">
        <v>71</v>
      </c>
      <c r="J44" s="115">
        <v>-11</v>
      </c>
      <c r="K44" s="116">
        <v>-15.492957746478874</v>
      </c>
    </row>
    <row r="45" spans="1:11" ht="14.1" customHeight="1" x14ac:dyDescent="0.2">
      <c r="A45" s="306" t="s">
        <v>266</v>
      </c>
      <c r="B45" s="307" t="s">
        <v>267</v>
      </c>
      <c r="C45" s="308"/>
      <c r="D45" s="113">
        <v>0.47306176084099871</v>
      </c>
      <c r="E45" s="115">
        <v>54</v>
      </c>
      <c r="F45" s="114">
        <v>50</v>
      </c>
      <c r="G45" s="114">
        <v>81</v>
      </c>
      <c r="H45" s="114">
        <v>76</v>
      </c>
      <c r="I45" s="140">
        <v>67</v>
      </c>
      <c r="J45" s="115">
        <v>-13</v>
      </c>
      <c r="K45" s="116">
        <v>-19.402985074626866</v>
      </c>
    </row>
    <row r="46" spans="1:11" ht="14.1" customHeight="1" x14ac:dyDescent="0.2">
      <c r="A46" s="306">
        <v>54</v>
      </c>
      <c r="B46" s="307" t="s">
        <v>268</v>
      </c>
      <c r="C46" s="308"/>
      <c r="D46" s="113">
        <v>4.4064826982041172</v>
      </c>
      <c r="E46" s="115">
        <v>503</v>
      </c>
      <c r="F46" s="114">
        <v>516</v>
      </c>
      <c r="G46" s="114">
        <v>576</v>
      </c>
      <c r="H46" s="114">
        <v>533</v>
      </c>
      <c r="I46" s="140">
        <v>517</v>
      </c>
      <c r="J46" s="115">
        <v>-14</v>
      </c>
      <c r="K46" s="116">
        <v>-2.7079303675048356</v>
      </c>
    </row>
    <row r="47" spans="1:11" ht="14.1" customHeight="1" x14ac:dyDescent="0.2">
      <c r="A47" s="306">
        <v>61</v>
      </c>
      <c r="B47" s="307" t="s">
        <v>269</v>
      </c>
      <c r="C47" s="308"/>
      <c r="D47" s="113">
        <v>2.2339027595269383</v>
      </c>
      <c r="E47" s="115">
        <v>255</v>
      </c>
      <c r="F47" s="114">
        <v>234</v>
      </c>
      <c r="G47" s="114">
        <v>288</v>
      </c>
      <c r="H47" s="114">
        <v>249</v>
      </c>
      <c r="I47" s="140">
        <v>260</v>
      </c>
      <c r="J47" s="115">
        <v>-5</v>
      </c>
      <c r="K47" s="116">
        <v>-1.9230769230769231</v>
      </c>
    </row>
    <row r="48" spans="1:11" ht="14.1" customHeight="1" x14ac:dyDescent="0.2">
      <c r="A48" s="306">
        <v>62</v>
      </c>
      <c r="B48" s="307" t="s">
        <v>270</v>
      </c>
      <c r="C48" s="308"/>
      <c r="D48" s="113">
        <v>7.6303109943057379</v>
      </c>
      <c r="E48" s="115">
        <v>871</v>
      </c>
      <c r="F48" s="114">
        <v>893</v>
      </c>
      <c r="G48" s="114">
        <v>1007</v>
      </c>
      <c r="H48" s="114">
        <v>747</v>
      </c>
      <c r="I48" s="140">
        <v>872</v>
      </c>
      <c r="J48" s="115">
        <v>-1</v>
      </c>
      <c r="K48" s="116">
        <v>-0.11467889908256881</v>
      </c>
    </row>
    <row r="49" spans="1:11" ht="14.1" customHeight="1" x14ac:dyDescent="0.2">
      <c r="A49" s="306">
        <v>63</v>
      </c>
      <c r="B49" s="307" t="s">
        <v>271</v>
      </c>
      <c r="C49" s="308"/>
      <c r="D49" s="113">
        <v>6.1147612790188353</v>
      </c>
      <c r="E49" s="115">
        <v>698</v>
      </c>
      <c r="F49" s="114">
        <v>809</v>
      </c>
      <c r="G49" s="114">
        <v>754</v>
      </c>
      <c r="H49" s="114">
        <v>559</v>
      </c>
      <c r="I49" s="140">
        <v>637</v>
      </c>
      <c r="J49" s="115">
        <v>61</v>
      </c>
      <c r="K49" s="116">
        <v>9.5761381475667182</v>
      </c>
    </row>
    <row r="50" spans="1:11" ht="14.1" customHeight="1" x14ac:dyDescent="0.2">
      <c r="A50" s="306" t="s">
        <v>272</v>
      </c>
      <c r="B50" s="307" t="s">
        <v>273</v>
      </c>
      <c r="C50" s="308"/>
      <c r="D50" s="113">
        <v>0.78843626806833111</v>
      </c>
      <c r="E50" s="115">
        <v>90</v>
      </c>
      <c r="F50" s="114">
        <v>85</v>
      </c>
      <c r="G50" s="114">
        <v>141</v>
      </c>
      <c r="H50" s="114">
        <v>95</v>
      </c>
      <c r="I50" s="140">
        <v>118</v>
      </c>
      <c r="J50" s="115">
        <v>-28</v>
      </c>
      <c r="K50" s="116">
        <v>-23.728813559322035</v>
      </c>
    </row>
    <row r="51" spans="1:11" ht="14.1" customHeight="1" x14ac:dyDescent="0.2">
      <c r="A51" s="306" t="s">
        <v>274</v>
      </c>
      <c r="B51" s="307" t="s">
        <v>275</v>
      </c>
      <c r="C51" s="308"/>
      <c r="D51" s="113">
        <v>4.8620236530880421</v>
      </c>
      <c r="E51" s="115">
        <v>555</v>
      </c>
      <c r="F51" s="114">
        <v>531</v>
      </c>
      <c r="G51" s="114">
        <v>534</v>
      </c>
      <c r="H51" s="114">
        <v>418</v>
      </c>
      <c r="I51" s="140">
        <v>462</v>
      </c>
      <c r="J51" s="115">
        <v>93</v>
      </c>
      <c r="K51" s="116">
        <v>20.129870129870131</v>
      </c>
    </row>
    <row r="52" spans="1:11" ht="14.1" customHeight="1" x14ac:dyDescent="0.2">
      <c r="A52" s="306">
        <v>71</v>
      </c>
      <c r="B52" s="307" t="s">
        <v>276</v>
      </c>
      <c r="C52" s="308"/>
      <c r="D52" s="113">
        <v>10.46868155935173</v>
      </c>
      <c r="E52" s="115">
        <v>1195</v>
      </c>
      <c r="F52" s="114">
        <v>910</v>
      </c>
      <c r="G52" s="114">
        <v>1076</v>
      </c>
      <c r="H52" s="114">
        <v>888</v>
      </c>
      <c r="I52" s="140">
        <v>1002</v>
      </c>
      <c r="J52" s="115">
        <v>193</v>
      </c>
      <c r="K52" s="116">
        <v>19.261477045908183</v>
      </c>
    </row>
    <row r="53" spans="1:11" ht="14.1" customHeight="1" x14ac:dyDescent="0.2">
      <c r="A53" s="306" t="s">
        <v>277</v>
      </c>
      <c r="B53" s="307" t="s">
        <v>278</v>
      </c>
      <c r="C53" s="308"/>
      <c r="D53" s="113">
        <v>3.0836618484450287</v>
      </c>
      <c r="E53" s="115">
        <v>352</v>
      </c>
      <c r="F53" s="114">
        <v>292</v>
      </c>
      <c r="G53" s="114">
        <v>295</v>
      </c>
      <c r="H53" s="114">
        <v>230</v>
      </c>
      <c r="I53" s="140">
        <v>236</v>
      </c>
      <c r="J53" s="115">
        <v>116</v>
      </c>
      <c r="K53" s="116">
        <v>49.152542372881356</v>
      </c>
    </row>
    <row r="54" spans="1:11" ht="14.1" customHeight="1" x14ac:dyDescent="0.2">
      <c r="A54" s="306" t="s">
        <v>279</v>
      </c>
      <c r="B54" s="307" t="s">
        <v>280</v>
      </c>
      <c r="C54" s="308"/>
      <c r="D54" s="113">
        <v>6.5089794130530008</v>
      </c>
      <c r="E54" s="115">
        <v>743</v>
      </c>
      <c r="F54" s="114">
        <v>548</v>
      </c>
      <c r="G54" s="114">
        <v>685</v>
      </c>
      <c r="H54" s="114">
        <v>566</v>
      </c>
      <c r="I54" s="140">
        <v>643</v>
      </c>
      <c r="J54" s="115">
        <v>100</v>
      </c>
      <c r="K54" s="116">
        <v>15.552099533437014</v>
      </c>
    </row>
    <row r="55" spans="1:11" ht="14.1" customHeight="1" x14ac:dyDescent="0.2">
      <c r="A55" s="306">
        <v>72</v>
      </c>
      <c r="B55" s="307" t="s">
        <v>281</v>
      </c>
      <c r="C55" s="308"/>
      <c r="D55" s="113">
        <v>2.4178712220762155</v>
      </c>
      <c r="E55" s="115">
        <v>276</v>
      </c>
      <c r="F55" s="114">
        <v>202</v>
      </c>
      <c r="G55" s="114">
        <v>316</v>
      </c>
      <c r="H55" s="114">
        <v>220</v>
      </c>
      <c r="I55" s="140">
        <v>239</v>
      </c>
      <c r="J55" s="115">
        <v>37</v>
      </c>
      <c r="K55" s="116">
        <v>15.481171548117155</v>
      </c>
    </row>
    <row r="56" spans="1:11" ht="14.1" customHeight="1" x14ac:dyDescent="0.2">
      <c r="A56" s="306" t="s">
        <v>282</v>
      </c>
      <c r="B56" s="307" t="s">
        <v>283</v>
      </c>
      <c r="C56" s="308"/>
      <c r="D56" s="113">
        <v>1.1038107752956636</v>
      </c>
      <c r="E56" s="115">
        <v>126</v>
      </c>
      <c r="F56" s="114">
        <v>80</v>
      </c>
      <c r="G56" s="114">
        <v>138</v>
      </c>
      <c r="H56" s="114">
        <v>75</v>
      </c>
      <c r="I56" s="140">
        <v>104</v>
      </c>
      <c r="J56" s="115">
        <v>22</v>
      </c>
      <c r="K56" s="116">
        <v>21.153846153846153</v>
      </c>
    </row>
    <row r="57" spans="1:11" ht="14.1" customHeight="1" x14ac:dyDescent="0.2">
      <c r="A57" s="306" t="s">
        <v>284</v>
      </c>
      <c r="B57" s="307" t="s">
        <v>285</v>
      </c>
      <c r="C57" s="308"/>
      <c r="D57" s="113">
        <v>0.77967586508979414</v>
      </c>
      <c r="E57" s="115">
        <v>89</v>
      </c>
      <c r="F57" s="114">
        <v>74</v>
      </c>
      <c r="G57" s="114">
        <v>96</v>
      </c>
      <c r="H57" s="114">
        <v>102</v>
      </c>
      <c r="I57" s="140">
        <v>96</v>
      </c>
      <c r="J57" s="115">
        <v>-7</v>
      </c>
      <c r="K57" s="116">
        <v>-7.291666666666667</v>
      </c>
    </row>
    <row r="58" spans="1:11" ht="14.1" customHeight="1" x14ac:dyDescent="0.2">
      <c r="A58" s="306">
        <v>73</v>
      </c>
      <c r="B58" s="307" t="s">
        <v>286</v>
      </c>
      <c r="C58" s="308"/>
      <c r="D58" s="113">
        <v>2.9172141918528252</v>
      </c>
      <c r="E58" s="115">
        <v>333</v>
      </c>
      <c r="F58" s="114">
        <v>311</v>
      </c>
      <c r="G58" s="114">
        <v>370</v>
      </c>
      <c r="H58" s="114">
        <v>271</v>
      </c>
      <c r="I58" s="140">
        <v>363</v>
      </c>
      <c r="J58" s="115">
        <v>-30</v>
      </c>
      <c r="K58" s="116">
        <v>-8.2644628099173545</v>
      </c>
    </row>
    <row r="59" spans="1:11" ht="14.1" customHeight="1" x14ac:dyDescent="0.2">
      <c r="A59" s="306" t="s">
        <v>287</v>
      </c>
      <c r="B59" s="307" t="s">
        <v>288</v>
      </c>
      <c r="C59" s="308"/>
      <c r="D59" s="113">
        <v>2.1024967148488831</v>
      </c>
      <c r="E59" s="115">
        <v>240</v>
      </c>
      <c r="F59" s="114">
        <v>177</v>
      </c>
      <c r="G59" s="114">
        <v>234</v>
      </c>
      <c r="H59" s="114">
        <v>162</v>
      </c>
      <c r="I59" s="140">
        <v>248</v>
      </c>
      <c r="J59" s="115">
        <v>-8</v>
      </c>
      <c r="K59" s="116">
        <v>-3.225806451612903</v>
      </c>
    </row>
    <row r="60" spans="1:11" ht="14.1" customHeight="1" x14ac:dyDescent="0.2">
      <c r="A60" s="306">
        <v>81</v>
      </c>
      <c r="B60" s="307" t="s">
        <v>289</v>
      </c>
      <c r="C60" s="308"/>
      <c r="D60" s="113">
        <v>8.5063512921594402</v>
      </c>
      <c r="E60" s="115">
        <v>971</v>
      </c>
      <c r="F60" s="114">
        <v>814</v>
      </c>
      <c r="G60" s="114">
        <v>1083</v>
      </c>
      <c r="H60" s="114">
        <v>878</v>
      </c>
      <c r="I60" s="140">
        <v>897</v>
      </c>
      <c r="J60" s="115">
        <v>74</v>
      </c>
      <c r="K60" s="116">
        <v>8.2497212931995545</v>
      </c>
    </row>
    <row r="61" spans="1:11" ht="14.1" customHeight="1" x14ac:dyDescent="0.2">
      <c r="A61" s="306" t="s">
        <v>290</v>
      </c>
      <c r="B61" s="307" t="s">
        <v>291</v>
      </c>
      <c r="C61" s="308"/>
      <c r="D61" s="113">
        <v>2.0586946999561979</v>
      </c>
      <c r="E61" s="115">
        <v>235</v>
      </c>
      <c r="F61" s="114">
        <v>147</v>
      </c>
      <c r="G61" s="114">
        <v>287</v>
      </c>
      <c r="H61" s="114">
        <v>182</v>
      </c>
      <c r="I61" s="140">
        <v>197</v>
      </c>
      <c r="J61" s="115">
        <v>38</v>
      </c>
      <c r="K61" s="116">
        <v>19.289340101522843</v>
      </c>
    </row>
    <row r="62" spans="1:11" ht="14.1" customHeight="1" x14ac:dyDescent="0.2">
      <c r="A62" s="306" t="s">
        <v>292</v>
      </c>
      <c r="B62" s="307" t="s">
        <v>293</v>
      </c>
      <c r="C62" s="308"/>
      <c r="D62" s="113">
        <v>3.1099430573806397</v>
      </c>
      <c r="E62" s="115">
        <v>355</v>
      </c>
      <c r="F62" s="114">
        <v>419</v>
      </c>
      <c r="G62" s="114">
        <v>510</v>
      </c>
      <c r="H62" s="114">
        <v>429</v>
      </c>
      <c r="I62" s="140">
        <v>390</v>
      </c>
      <c r="J62" s="115">
        <v>-35</v>
      </c>
      <c r="K62" s="116">
        <v>-8.9743589743589745</v>
      </c>
    </row>
    <row r="63" spans="1:11" ht="14.1" customHeight="1" x14ac:dyDescent="0.2">
      <c r="A63" s="306"/>
      <c r="B63" s="307" t="s">
        <v>294</v>
      </c>
      <c r="C63" s="308"/>
      <c r="D63" s="113">
        <v>2.4967148488830486</v>
      </c>
      <c r="E63" s="115">
        <v>285</v>
      </c>
      <c r="F63" s="114">
        <v>351</v>
      </c>
      <c r="G63" s="114">
        <v>431</v>
      </c>
      <c r="H63" s="114">
        <v>366</v>
      </c>
      <c r="I63" s="140">
        <v>303</v>
      </c>
      <c r="J63" s="115">
        <v>-18</v>
      </c>
      <c r="K63" s="116">
        <v>-5.9405940594059405</v>
      </c>
    </row>
    <row r="64" spans="1:11" ht="14.1" customHeight="1" x14ac:dyDescent="0.2">
      <c r="A64" s="306" t="s">
        <v>295</v>
      </c>
      <c r="B64" s="307" t="s">
        <v>296</v>
      </c>
      <c r="C64" s="308"/>
      <c r="D64" s="113">
        <v>1.1826544021024967</v>
      </c>
      <c r="E64" s="115">
        <v>135</v>
      </c>
      <c r="F64" s="114">
        <v>103</v>
      </c>
      <c r="G64" s="114">
        <v>111</v>
      </c>
      <c r="H64" s="114">
        <v>97</v>
      </c>
      <c r="I64" s="140">
        <v>129</v>
      </c>
      <c r="J64" s="115">
        <v>6</v>
      </c>
      <c r="K64" s="116">
        <v>4.6511627906976747</v>
      </c>
    </row>
    <row r="65" spans="1:11" ht="14.1" customHeight="1" x14ac:dyDescent="0.2">
      <c r="A65" s="306" t="s">
        <v>297</v>
      </c>
      <c r="B65" s="307" t="s">
        <v>298</v>
      </c>
      <c r="C65" s="308"/>
      <c r="D65" s="113">
        <v>0.54314498466929484</v>
      </c>
      <c r="E65" s="115">
        <v>62</v>
      </c>
      <c r="F65" s="114">
        <v>45</v>
      </c>
      <c r="G65" s="114">
        <v>61</v>
      </c>
      <c r="H65" s="114">
        <v>63</v>
      </c>
      <c r="I65" s="140">
        <v>59</v>
      </c>
      <c r="J65" s="115">
        <v>3</v>
      </c>
      <c r="K65" s="116">
        <v>5.0847457627118642</v>
      </c>
    </row>
    <row r="66" spans="1:11" ht="14.1" customHeight="1" x14ac:dyDescent="0.2">
      <c r="A66" s="306">
        <v>82</v>
      </c>
      <c r="B66" s="307" t="s">
        <v>299</v>
      </c>
      <c r="C66" s="308"/>
      <c r="D66" s="113">
        <v>2.2251423565484014</v>
      </c>
      <c r="E66" s="115">
        <v>254</v>
      </c>
      <c r="F66" s="114">
        <v>376</v>
      </c>
      <c r="G66" s="114">
        <v>305</v>
      </c>
      <c r="H66" s="114">
        <v>301</v>
      </c>
      <c r="I66" s="140">
        <v>392</v>
      </c>
      <c r="J66" s="115">
        <v>-138</v>
      </c>
      <c r="K66" s="116">
        <v>-35.204081632653065</v>
      </c>
    </row>
    <row r="67" spans="1:11" ht="14.1" customHeight="1" x14ac:dyDescent="0.2">
      <c r="A67" s="306" t="s">
        <v>300</v>
      </c>
      <c r="B67" s="307" t="s">
        <v>301</v>
      </c>
      <c r="C67" s="308"/>
      <c r="D67" s="113">
        <v>1.2965396408234779</v>
      </c>
      <c r="E67" s="115">
        <v>148</v>
      </c>
      <c r="F67" s="114">
        <v>269</v>
      </c>
      <c r="G67" s="114">
        <v>186</v>
      </c>
      <c r="H67" s="114">
        <v>196</v>
      </c>
      <c r="I67" s="140">
        <v>270</v>
      </c>
      <c r="J67" s="115">
        <v>-122</v>
      </c>
      <c r="K67" s="116">
        <v>-45.185185185185183</v>
      </c>
    </row>
    <row r="68" spans="1:11" ht="14.1" customHeight="1" x14ac:dyDescent="0.2">
      <c r="A68" s="306" t="s">
        <v>302</v>
      </c>
      <c r="B68" s="307" t="s">
        <v>303</v>
      </c>
      <c r="C68" s="308"/>
      <c r="D68" s="113">
        <v>0.51686377573368369</v>
      </c>
      <c r="E68" s="115">
        <v>59</v>
      </c>
      <c r="F68" s="114">
        <v>60</v>
      </c>
      <c r="G68" s="114">
        <v>64</v>
      </c>
      <c r="H68" s="114">
        <v>74</v>
      </c>
      <c r="I68" s="140">
        <v>75</v>
      </c>
      <c r="J68" s="115">
        <v>-16</v>
      </c>
      <c r="K68" s="116">
        <v>-21.333333333333332</v>
      </c>
    </row>
    <row r="69" spans="1:11" ht="14.1" customHeight="1" x14ac:dyDescent="0.2">
      <c r="A69" s="306">
        <v>83</v>
      </c>
      <c r="B69" s="307" t="s">
        <v>304</v>
      </c>
      <c r="C69" s="308"/>
      <c r="D69" s="113">
        <v>8.348664038545774</v>
      </c>
      <c r="E69" s="115">
        <v>953</v>
      </c>
      <c r="F69" s="114">
        <v>791</v>
      </c>
      <c r="G69" s="114">
        <v>3238</v>
      </c>
      <c r="H69" s="114">
        <v>822</v>
      </c>
      <c r="I69" s="140">
        <v>939</v>
      </c>
      <c r="J69" s="115">
        <v>14</v>
      </c>
      <c r="K69" s="116">
        <v>1.490947816826411</v>
      </c>
    </row>
    <row r="70" spans="1:11" ht="14.1" customHeight="1" x14ac:dyDescent="0.2">
      <c r="A70" s="306" t="s">
        <v>305</v>
      </c>
      <c r="B70" s="307" t="s">
        <v>306</v>
      </c>
      <c r="C70" s="308"/>
      <c r="D70" s="113">
        <v>7.3850197109067013</v>
      </c>
      <c r="E70" s="115">
        <v>843</v>
      </c>
      <c r="F70" s="114">
        <v>707</v>
      </c>
      <c r="G70" s="114">
        <v>2971</v>
      </c>
      <c r="H70" s="114">
        <v>724</v>
      </c>
      <c r="I70" s="140">
        <v>796</v>
      </c>
      <c r="J70" s="115">
        <v>47</v>
      </c>
      <c r="K70" s="116">
        <v>5.9045226130653266</v>
      </c>
    </row>
    <row r="71" spans="1:11" ht="14.1" customHeight="1" x14ac:dyDescent="0.2">
      <c r="A71" s="306"/>
      <c r="B71" s="307" t="s">
        <v>307</v>
      </c>
      <c r="C71" s="308"/>
      <c r="D71" s="113">
        <v>4.0473061760841</v>
      </c>
      <c r="E71" s="115">
        <v>462</v>
      </c>
      <c r="F71" s="114">
        <v>342</v>
      </c>
      <c r="G71" s="114">
        <v>1672</v>
      </c>
      <c r="H71" s="114">
        <v>361</v>
      </c>
      <c r="I71" s="140">
        <v>427</v>
      </c>
      <c r="J71" s="115">
        <v>35</v>
      </c>
      <c r="K71" s="116">
        <v>8.1967213114754092</v>
      </c>
    </row>
    <row r="72" spans="1:11" ht="14.1" customHeight="1" x14ac:dyDescent="0.2">
      <c r="A72" s="306">
        <v>84</v>
      </c>
      <c r="B72" s="307" t="s">
        <v>308</v>
      </c>
      <c r="C72" s="308"/>
      <c r="D72" s="113">
        <v>6.4651773981603151</v>
      </c>
      <c r="E72" s="115">
        <v>738</v>
      </c>
      <c r="F72" s="114">
        <v>549</v>
      </c>
      <c r="G72" s="114">
        <v>882</v>
      </c>
      <c r="H72" s="114">
        <v>530</v>
      </c>
      <c r="I72" s="140">
        <v>808</v>
      </c>
      <c r="J72" s="115">
        <v>-70</v>
      </c>
      <c r="K72" s="116">
        <v>-8.6633663366336631</v>
      </c>
    </row>
    <row r="73" spans="1:11" ht="14.1" customHeight="1" x14ac:dyDescent="0.2">
      <c r="A73" s="306" t="s">
        <v>309</v>
      </c>
      <c r="B73" s="307" t="s">
        <v>310</v>
      </c>
      <c r="C73" s="308"/>
      <c r="D73" s="113">
        <v>0.41173893999123962</v>
      </c>
      <c r="E73" s="115">
        <v>47</v>
      </c>
      <c r="F73" s="114">
        <v>24</v>
      </c>
      <c r="G73" s="114">
        <v>193</v>
      </c>
      <c r="H73" s="114">
        <v>24</v>
      </c>
      <c r="I73" s="140">
        <v>38</v>
      </c>
      <c r="J73" s="115">
        <v>9</v>
      </c>
      <c r="K73" s="116">
        <v>23.684210526315791</v>
      </c>
    </row>
    <row r="74" spans="1:11" ht="14.1" customHeight="1" x14ac:dyDescent="0.2">
      <c r="A74" s="306" t="s">
        <v>311</v>
      </c>
      <c r="B74" s="307" t="s">
        <v>312</v>
      </c>
      <c r="C74" s="308"/>
      <c r="D74" s="113">
        <v>0.20148926850635129</v>
      </c>
      <c r="E74" s="115">
        <v>23</v>
      </c>
      <c r="F74" s="114">
        <v>19</v>
      </c>
      <c r="G74" s="114">
        <v>94</v>
      </c>
      <c r="H74" s="114">
        <v>8</v>
      </c>
      <c r="I74" s="140">
        <v>23</v>
      </c>
      <c r="J74" s="115">
        <v>0</v>
      </c>
      <c r="K74" s="116">
        <v>0</v>
      </c>
    </row>
    <row r="75" spans="1:11" ht="14.1" customHeight="1" x14ac:dyDescent="0.2">
      <c r="A75" s="306" t="s">
        <v>313</v>
      </c>
      <c r="B75" s="307" t="s">
        <v>314</v>
      </c>
      <c r="C75" s="308"/>
      <c r="D75" s="113">
        <v>5.0547525186158566</v>
      </c>
      <c r="E75" s="115">
        <v>577</v>
      </c>
      <c r="F75" s="114">
        <v>423</v>
      </c>
      <c r="G75" s="114">
        <v>501</v>
      </c>
      <c r="H75" s="114">
        <v>432</v>
      </c>
      <c r="I75" s="140">
        <v>666</v>
      </c>
      <c r="J75" s="115">
        <v>-89</v>
      </c>
      <c r="K75" s="116">
        <v>-13.363363363363364</v>
      </c>
    </row>
    <row r="76" spans="1:11" ht="14.1" customHeight="1" x14ac:dyDescent="0.2">
      <c r="A76" s="306">
        <v>91</v>
      </c>
      <c r="B76" s="307" t="s">
        <v>315</v>
      </c>
      <c r="C76" s="308"/>
      <c r="D76" s="113">
        <v>0.37669732807709155</v>
      </c>
      <c r="E76" s="115">
        <v>43</v>
      </c>
      <c r="F76" s="114">
        <v>24</v>
      </c>
      <c r="G76" s="114">
        <v>49</v>
      </c>
      <c r="H76" s="114">
        <v>31</v>
      </c>
      <c r="I76" s="140">
        <v>45</v>
      </c>
      <c r="J76" s="115">
        <v>-2</v>
      </c>
      <c r="K76" s="116">
        <v>-4.4444444444444446</v>
      </c>
    </row>
    <row r="77" spans="1:11" ht="14.1" customHeight="1" x14ac:dyDescent="0.2">
      <c r="A77" s="306">
        <v>92</v>
      </c>
      <c r="B77" s="307" t="s">
        <v>316</v>
      </c>
      <c r="C77" s="308"/>
      <c r="D77" s="113">
        <v>3.0135786246167324</v>
      </c>
      <c r="E77" s="115">
        <v>344</v>
      </c>
      <c r="F77" s="114">
        <v>160</v>
      </c>
      <c r="G77" s="114">
        <v>236</v>
      </c>
      <c r="H77" s="114">
        <v>179</v>
      </c>
      <c r="I77" s="140">
        <v>200</v>
      </c>
      <c r="J77" s="115">
        <v>144</v>
      </c>
      <c r="K77" s="116">
        <v>72</v>
      </c>
    </row>
    <row r="78" spans="1:11" ht="14.1" customHeight="1" x14ac:dyDescent="0.2">
      <c r="A78" s="306">
        <v>93</v>
      </c>
      <c r="B78" s="307" t="s">
        <v>317</v>
      </c>
      <c r="C78" s="308"/>
      <c r="D78" s="113">
        <v>0.20148926850635129</v>
      </c>
      <c r="E78" s="115">
        <v>23</v>
      </c>
      <c r="F78" s="114">
        <v>12</v>
      </c>
      <c r="G78" s="114">
        <v>26</v>
      </c>
      <c r="H78" s="114">
        <v>9</v>
      </c>
      <c r="I78" s="140">
        <v>19</v>
      </c>
      <c r="J78" s="115">
        <v>4</v>
      </c>
      <c r="K78" s="116">
        <v>21.05263157894737</v>
      </c>
    </row>
    <row r="79" spans="1:11" ht="14.1" customHeight="1" x14ac:dyDescent="0.2">
      <c r="A79" s="306">
        <v>94</v>
      </c>
      <c r="B79" s="307" t="s">
        <v>318</v>
      </c>
      <c r="C79" s="308"/>
      <c r="D79" s="113">
        <v>0.59570740254051691</v>
      </c>
      <c r="E79" s="115">
        <v>68</v>
      </c>
      <c r="F79" s="114">
        <v>35</v>
      </c>
      <c r="G79" s="114">
        <v>138</v>
      </c>
      <c r="H79" s="114">
        <v>65</v>
      </c>
      <c r="I79" s="140">
        <v>77</v>
      </c>
      <c r="J79" s="115">
        <v>-9</v>
      </c>
      <c r="K79" s="116">
        <v>-11.688311688311689</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0.13140604467805519</v>
      </c>
      <c r="E81" s="143">
        <v>15</v>
      </c>
      <c r="F81" s="144">
        <v>8</v>
      </c>
      <c r="G81" s="144">
        <v>20</v>
      </c>
      <c r="H81" s="144">
        <v>13</v>
      </c>
      <c r="I81" s="145">
        <v>10</v>
      </c>
      <c r="J81" s="143">
        <v>5</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102878</v>
      </c>
      <c r="C10" s="114">
        <v>49185</v>
      </c>
      <c r="D10" s="114">
        <v>53693</v>
      </c>
      <c r="E10" s="114">
        <v>73182</v>
      </c>
      <c r="F10" s="114">
        <v>28528</v>
      </c>
      <c r="G10" s="114">
        <v>12324</v>
      </c>
      <c r="H10" s="114">
        <v>26371</v>
      </c>
      <c r="I10" s="115">
        <v>28296</v>
      </c>
      <c r="J10" s="114">
        <v>19951</v>
      </c>
      <c r="K10" s="114">
        <v>8345</v>
      </c>
      <c r="L10" s="423">
        <v>8398</v>
      </c>
      <c r="M10" s="424">
        <v>9055</v>
      </c>
    </row>
    <row r="11" spans="1:13" ht="11.1" customHeight="1" x14ac:dyDescent="0.2">
      <c r="A11" s="422" t="s">
        <v>387</v>
      </c>
      <c r="B11" s="115">
        <v>103902</v>
      </c>
      <c r="C11" s="114">
        <v>49901</v>
      </c>
      <c r="D11" s="114">
        <v>54001</v>
      </c>
      <c r="E11" s="114">
        <v>73670</v>
      </c>
      <c r="F11" s="114">
        <v>29074</v>
      </c>
      <c r="G11" s="114">
        <v>12262</v>
      </c>
      <c r="H11" s="114">
        <v>26795</v>
      </c>
      <c r="I11" s="115">
        <v>29427</v>
      </c>
      <c r="J11" s="114">
        <v>20751</v>
      </c>
      <c r="K11" s="114">
        <v>8676</v>
      </c>
      <c r="L11" s="423">
        <v>7514</v>
      </c>
      <c r="M11" s="424">
        <v>6782</v>
      </c>
    </row>
    <row r="12" spans="1:13" ht="11.1" customHeight="1" x14ac:dyDescent="0.2">
      <c r="A12" s="422" t="s">
        <v>388</v>
      </c>
      <c r="B12" s="115">
        <v>105507</v>
      </c>
      <c r="C12" s="114">
        <v>50572</v>
      </c>
      <c r="D12" s="114">
        <v>54935</v>
      </c>
      <c r="E12" s="114">
        <v>74914</v>
      </c>
      <c r="F12" s="114">
        <v>29329</v>
      </c>
      <c r="G12" s="114">
        <v>13295</v>
      </c>
      <c r="H12" s="114">
        <v>27217</v>
      </c>
      <c r="I12" s="115">
        <v>28822</v>
      </c>
      <c r="J12" s="114">
        <v>19900</v>
      </c>
      <c r="K12" s="114">
        <v>8922</v>
      </c>
      <c r="L12" s="423">
        <v>12458</v>
      </c>
      <c r="M12" s="424">
        <v>11236</v>
      </c>
    </row>
    <row r="13" spans="1:13" s="110" customFormat="1" ht="11.1" customHeight="1" x14ac:dyDescent="0.2">
      <c r="A13" s="422" t="s">
        <v>389</v>
      </c>
      <c r="B13" s="115">
        <v>105732</v>
      </c>
      <c r="C13" s="114">
        <v>50481</v>
      </c>
      <c r="D13" s="114">
        <v>55251</v>
      </c>
      <c r="E13" s="114">
        <v>74596</v>
      </c>
      <c r="F13" s="114">
        <v>29857</v>
      </c>
      <c r="G13" s="114">
        <v>12899</v>
      </c>
      <c r="H13" s="114">
        <v>27600</v>
      </c>
      <c r="I13" s="115">
        <v>29890</v>
      </c>
      <c r="J13" s="114">
        <v>20852</v>
      </c>
      <c r="K13" s="114">
        <v>9038</v>
      </c>
      <c r="L13" s="423">
        <v>7833</v>
      </c>
      <c r="M13" s="424">
        <v>7981</v>
      </c>
    </row>
    <row r="14" spans="1:13" ht="15" customHeight="1" x14ac:dyDescent="0.2">
      <c r="A14" s="422" t="s">
        <v>390</v>
      </c>
      <c r="B14" s="115">
        <v>105907</v>
      </c>
      <c r="C14" s="114">
        <v>50735</v>
      </c>
      <c r="D14" s="114">
        <v>55172</v>
      </c>
      <c r="E14" s="114">
        <v>72372</v>
      </c>
      <c r="F14" s="114">
        <v>32329</v>
      </c>
      <c r="G14" s="114">
        <v>12316</v>
      </c>
      <c r="H14" s="114">
        <v>28139</v>
      </c>
      <c r="I14" s="115">
        <v>29309</v>
      </c>
      <c r="J14" s="114">
        <v>20209</v>
      </c>
      <c r="K14" s="114">
        <v>9100</v>
      </c>
      <c r="L14" s="423">
        <v>8294</v>
      </c>
      <c r="M14" s="424">
        <v>8610</v>
      </c>
    </row>
    <row r="15" spans="1:13" ht="11.1" customHeight="1" x14ac:dyDescent="0.2">
      <c r="A15" s="422" t="s">
        <v>387</v>
      </c>
      <c r="B15" s="115">
        <v>106700</v>
      </c>
      <c r="C15" s="114">
        <v>51217</v>
      </c>
      <c r="D15" s="114">
        <v>55483</v>
      </c>
      <c r="E15" s="114">
        <v>72321</v>
      </c>
      <c r="F15" s="114">
        <v>33257</v>
      </c>
      <c r="G15" s="114">
        <v>12155</v>
      </c>
      <c r="H15" s="114">
        <v>28573</v>
      </c>
      <c r="I15" s="115">
        <v>30189</v>
      </c>
      <c r="J15" s="114">
        <v>20931</v>
      </c>
      <c r="K15" s="114">
        <v>9258</v>
      </c>
      <c r="L15" s="423">
        <v>8112</v>
      </c>
      <c r="M15" s="424">
        <v>7499</v>
      </c>
    </row>
    <row r="16" spans="1:13" ht="11.1" customHeight="1" x14ac:dyDescent="0.2">
      <c r="A16" s="422" t="s">
        <v>388</v>
      </c>
      <c r="B16" s="115">
        <v>108639</v>
      </c>
      <c r="C16" s="114">
        <v>52110</v>
      </c>
      <c r="D16" s="114">
        <v>56529</v>
      </c>
      <c r="E16" s="114">
        <v>74115</v>
      </c>
      <c r="F16" s="114">
        <v>33538</v>
      </c>
      <c r="G16" s="114">
        <v>13686</v>
      </c>
      <c r="H16" s="114">
        <v>29032</v>
      </c>
      <c r="I16" s="115">
        <v>29565</v>
      </c>
      <c r="J16" s="114">
        <v>20035</v>
      </c>
      <c r="K16" s="114">
        <v>9530</v>
      </c>
      <c r="L16" s="423">
        <v>13180</v>
      </c>
      <c r="M16" s="424">
        <v>11328</v>
      </c>
    </row>
    <row r="17" spans="1:13" s="110" customFormat="1" ht="11.1" customHeight="1" x14ac:dyDescent="0.2">
      <c r="A17" s="422" t="s">
        <v>389</v>
      </c>
      <c r="B17" s="115">
        <v>109452</v>
      </c>
      <c r="C17" s="114">
        <v>52235</v>
      </c>
      <c r="D17" s="114">
        <v>57217</v>
      </c>
      <c r="E17" s="114">
        <v>75157</v>
      </c>
      <c r="F17" s="114">
        <v>34198</v>
      </c>
      <c r="G17" s="114">
        <v>13766</v>
      </c>
      <c r="H17" s="114">
        <v>29415</v>
      </c>
      <c r="I17" s="115">
        <v>30440</v>
      </c>
      <c r="J17" s="114">
        <v>20860</v>
      </c>
      <c r="K17" s="114">
        <v>9580</v>
      </c>
      <c r="L17" s="423">
        <v>8538</v>
      </c>
      <c r="M17" s="424">
        <v>8119</v>
      </c>
    </row>
    <row r="18" spans="1:13" ht="15" customHeight="1" x14ac:dyDescent="0.2">
      <c r="A18" s="422" t="s">
        <v>391</v>
      </c>
      <c r="B18" s="115">
        <v>109831</v>
      </c>
      <c r="C18" s="114">
        <v>52424</v>
      </c>
      <c r="D18" s="114">
        <v>57407</v>
      </c>
      <c r="E18" s="114">
        <v>74697</v>
      </c>
      <c r="F18" s="114">
        <v>34958</v>
      </c>
      <c r="G18" s="114">
        <v>13593</v>
      </c>
      <c r="H18" s="114">
        <v>29818</v>
      </c>
      <c r="I18" s="115">
        <v>29253</v>
      </c>
      <c r="J18" s="114">
        <v>19886</v>
      </c>
      <c r="K18" s="114">
        <v>9367</v>
      </c>
      <c r="L18" s="423">
        <v>9636</v>
      </c>
      <c r="M18" s="424">
        <v>9148</v>
      </c>
    </row>
    <row r="19" spans="1:13" ht="11.1" customHeight="1" x14ac:dyDescent="0.2">
      <c r="A19" s="422" t="s">
        <v>387</v>
      </c>
      <c r="B19" s="115">
        <v>110278</v>
      </c>
      <c r="C19" s="114">
        <v>52692</v>
      </c>
      <c r="D19" s="114">
        <v>57586</v>
      </c>
      <c r="E19" s="114">
        <v>74504</v>
      </c>
      <c r="F19" s="114">
        <v>35599</v>
      </c>
      <c r="G19" s="114">
        <v>13232</v>
      </c>
      <c r="H19" s="114">
        <v>30317</v>
      </c>
      <c r="I19" s="115">
        <v>30140</v>
      </c>
      <c r="J19" s="114">
        <v>20712</v>
      </c>
      <c r="K19" s="114">
        <v>9428</v>
      </c>
      <c r="L19" s="423">
        <v>8200</v>
      </c>
      <c r="M19" s="424">
        <v>7886</v>
      </c>
    </row>
    <row r="20" spans="1:13" ht="11.1" customHeight="1" x14ac:dyDescent="0.2">
      <c r="A20" s="422" t="s">
        <v>388</v>
      </c>
      <c r="B20" s="115">
        <v>112020</v>
      </c>
      <c r="C20" s="114">
        <v>53517</v>
      </c>
      <c r="D20" s="114">
        <v>58503</v>
      </c>
      <c r="E20" s="114">
        <v>75967</v>
      </c>
      <c r="F20" s="114">
        <v>35776</v>
      </c>
      <c r="G20" s="114">
        <v>14568</v>
      </c>
      <c r="H20" s="114">
        <v>30760</v>
      </c>
      <c r="I20" s="115">
        <v>29641</v>
      </c>
      <c r="J20" s="114">
        <v>19781</v>
      </c>
      <c r="K20" s="114">
        <v>9860</v>
      </c>
      <c r="L20" s="423">
        <v>13802</v>
      </c>
      <c r="M20" s="424">
        <v>12252</v>
      </c>
    </row>
    <row r="21" spans="1:13" s="110" customFormat="1" ht="11.1" customHeight="1" x14ac:dyDescent="0.2">
      <c r="A21" s="422" t="s">
        <v>389</v>
      </c>
      <c r="B21" s="115">
        <v>112736</v>
      </c>
      <c r="C21" s="114">
        <v>53608</v>
      </c>
      <c r="D21" s="114">
        <v>59128</v>
      </c>
      <c r="E21" s="114">
        <v>76286</v>
      </c>
      <c r="F21" s="114">
        <v>36393</v>
      </c>
      <c r="G21" s="114">
        <v>14647</v>
      </c>
      <c r="H21" s="114">
        <v>31190</v>
      </c>
      <c r="I21" s="115">
        <v>30818</v>
      </c>
      <c r="J21" s="114">
        <v>20860</v>
      </c>
      <c r="K21" s="114">
        <v>9958</v>
      </c>
      <c r="L21" s="423">
        <v>8396</v>
      </c>
      <c r="M21" s="424">
        <v>8124</v>
      </c>
    </row>
    <row r="22" spans="1:13" ht="15" customHeight="1" x14ac:dyDescent="0.2">
      <c r="A22" s="422" t="s">
        <v>392</v>
      </c>
      <c r="B22" s="115">
        <v>111899</v>
      </c>
      <c r="C22" s="114">
        <v>53062</v>
      </c>
      <c r="D22" s="114">
        <v>58837</v>
      </c>
      <c r="E22" s="114">
        <v>75291</v>
      </c>
      <c r="F22" s="114">
        <v>36370</v>
      </c>
      <c r="G22" s="114">
        <v>13844</v>
      </c>
      <c r="H22" s="114">
        <v>31371</v>
      </c>
      <c r="I22" s="115">
        <v>29843</v>
      </c>
      <c r="J22" s="114">
        <v>20187</v>
      </c>
      <c r="K22" s="114">
        <v>9656</v>
      </c>
      <c r="L22" s="423">
        <v>8153</v>
      </c>
      <c r="M22" s="424">
        <v>9086</v>
      </c>
    </row>
    <row r="23" spans="1:13" ht="11.1" customHeight="1" x14ac:dyDescent="0.2">
      <c r="A23" s="422" t="s">
        <v>387</v>
      </c>
      <c r="B23" s="115">
        <v>112164</v>
      </c>
      <c r="C23" s="114">
        <v>53324</v>
      </c>
      <c r="D23" s="114">
        <v>58840</v>
      </c>
      <c r="E23" s="114">
        <v>75060</v>
      </c>
      <c r="F23" s="114">
        <v>36831</v>
      </c>
      <c r="G23" s="114">
        <v>13388</v>
      </c>
      <c r="H23" s="114">
        <v>31823</v>
      </c>
      <c r="I23" s="115">
        <v>30969</v>
      </c>
      <c r="J23" s="114">
        <v>21110</v>
      </c>
      <c r="K23" s="114">
        <v>9859</v>
      </c>
      <c r="L23" s="423">
        <v>7344</v>
      </c>
      <c r="M23" s="424">
        <v>7236</v>
      </c>
    </row>
    <row r="24" spans="1:13" ht="11.1" customHeight="1" x14ac:dyDescent="0.2">
      <c r="A24" s="422" t="s">
        <v>388</v>
      </c>
      <c r="B24" s="115">
        <v>114062</v>
      </c>
      <c r="C24" s="114">
        <v>54053</v>
      </c>
      <c r="D24" s="114">
        <v>60009</v>
      </c>
      <c r="E24" s="114">
        <v>75452</v>
      </c>
      <c r="F24" s="114">
        <v>37333</v>
      </c>
      <c r="G24" s="114">
        <v>14443</v>
      </c>
      <c r="H24" s="114">
        <v>32310</v>
      </c>
      <c r="I24" s="115">
        <v>30202</v>
      </c>
      <c r="J24" s="114">
        <v>20143</v>
      </c>
      <c r="K24" s="114">
        <v>10059</v>
      </c>
      <c r="L24" s="423">
        <v>13197</v>
      </c>
      <c r="M24" s="424">
        <v>11712</v>
      </c>
    </row>
    <row r="25" spans="1:13" s="110" customFormat="1" ht="11.1" customHeight="1" x14ac:dyDescent="0.2">
      <c r="A25" s="422" t="s">
        <v>389</v>
      </c>
      <c r="B25" s="115">
        <v>114400</v>
      </c>
      <c r="C25" s="114">
        <v>54073</v>
      </c>
      <c r="D25" s="114">
        <v>60327</v>
      </c>
      <c r="E25" s="114">
        <v>75226</v>
      </c>
      <c r="F25" s="114">
        <v>37900</v>
      </c>
      <c r="G25" s="114">
        <v>14453</v>
      </c>
      <c r="H25" s="114">
        <v>32620</v>
      </c>
      <c r="I25" s="115">
        <v>31082</v>
      </c>
      <c r="J25" s="114">
        <v>21011</v>
      </c>
      <c r="K25" s="114">
        <v>10071</v>
      </c>
      <c r="L25" s="423">
        <v>8481</v>
      </c>
      <c r="M25" s="424">
        <v>8228</v>
      </c>
    </row>
    <row r="26" spans="1:13" ht="15" customHeight="1" x14ac:dyDescent="0.2">
      <c r="A26" s="422" t="s">
        <v>393</v>
      </c>
      <c r="B26" s="115">
        <v>113993</v>
      </c>
      <c r="C26" s="114">
        <v>53966</v>
      </c>
      <c r="D26" s="114">
        <v>60027</v>
      </c>
      <c r="E26" s="114">
        <v>74824</v>
      </c>
      <c r="F26" s="114">
        <v>37889</v>
      </c>
      <c r="G26" s="114">
        <v>13774</v>
      </c>
      <c r="H26" s="114">
        <v>33011</v>
      </c>
      <c r="I26" s="115">
        <v>30360</v>
      </c>
      <c r="J26" s="114">
        <v>20487</v>
      </c>
      <c r="K26" s="114">
        <v>9873</v>
      </c>
      <c r="L26" s="423">
        <v>8801</v>
      </c>
      <c r="M26" s="424">
        <v>9343</v>
      </c>
    </row>
    <row r="27" spans="1:13" ht="11.1" customHeight="1" x14ac:dyDescent="0.2">
      <c r="A27" s="422" t="s">
        <v>387</v>
      </c>
      <c r="B27" s="115">
        <v>114633</v>
      </c>
      <c r="C27" s="114">
        <v>54365</v>
      </c>
      <c r="D27" s="114">
        <v>60268</v>
      </c>
      <c r="E27" s="114">
        <v>74814</v>
      </c>
      <c r="F27" s="114">
        <v>38545</v>
      </c>
      <c r="G27" s="114">
        <v>13555</v>
      </c>
      <c r="H27" s="114">
        <v>33437</v>
      </c>
      <c r="I27" s="115">
        <v>31593</v>
      </c>
      <c r="J27" s="114">
        <v>21424</v>
      </c>
      <c r="K27" s="114">
        <v>10169</v>
      </c>
      <c r="L27" s="423">
        <v>7960</v>
      </c>
      <c r="M27" s="424">
        <v>7477</v>
      </c>
    </row>
    <row r="28" spans="1:13" ht="11.1" customHeight="1" x14ac:dyDescent="0.2">
      <c r="A28" s="422" t="s">
        <v>388</v>
      </c>
      <c r="B28" s="115">
        <v>115935</v>
      </c>
      <c r="C28" s="114">
        <v>54932</v>
      </c>
      <c r="D28" s="114">
        <v>61003</v>
      </c>
      <c r="E28" s="114">
        <v>77054</v>
      </c>
      <c r="F28" s="114">
        <v>38775</v>
      </c>
      <c r="G28" s="114">
        <v>14573</v>
      </c>
      <c r="H28" s="114">
        <v>33710</v>
      </c>
      <c r="I28" s="115">
        <v>30817</v>
      </c>
      <c r="J28" s="114">
        <v>20437</v>
      </c>
      <c r="K28" s="114">
        <v>10380</v>
      </c>
      <c r="L28" s="423">
        <v>13395</v>
      </c>
      <c r="M28" s="424">
        <v>12184</v>
      </c>
    </row>
    <row r="29" spans="1:13" s="110" customFormat="1" ht="11.1" customHeight="1" x14ac:dyDescent="0.2">
      <c r="A29" s="422" t="s">
        <v>389</v>
      </c>
      <c r="B29" s="115">
        <v>116072</v>
      </c>
      <c r="C29" s="114">
        <v>54786</v>
      </c>
      <c r="D29" s="114">
        <v>61286</v>
      </c>
      <c r="E29" s="114">
        <v>76752</v>
      </c>
      <c r="F29" s="114">
        <v>39284</v>
      </c>
      <c r="G29" s="114">
        <v>14733</v>
      </c>
      <c r="H29" s="114">
        <v>33804</v>
      </c>
      <c r="I29" s="115">
        <v>31579</v>
      </c>
      <c r="J29" s="114">
        <v>21193</v>
      </c>
      <c r="K29" s="114">
        <v>10386</v>
      </c>
      <c r="L29" s="423">
        <v>8422</v>
      </c>
      <c r="M29" s="424">
        <v>8181</v>
      </c>
    </row>
    <row r="30" spans="1:13" ht="15" customHeight="1" x14ac:dyDescent="0.2">
      <c r="A30" s="422" t="s">
        <v>394</v>
      </c>
      <c r="B30" s="115">
        <v>116709</v>
      </c>
      <c r="C30" s="114">
        <v>55260</v>
      </c>
      <c r="D30" s="114">
        <v>61449</v>
      </c>
      <c r="E30" s="114">
        <v>77065</v>
      </c>
      <c r="F30" s="114">
        <v>39618</v>
      </c>
      <c r="G30" s="114">
        <v>14352</v>
      </c>
      <c r="H30" s="114">
        <v>34309</v>
      </c>
      <c r="I30" s="115">
        <v>30319</v>
      </c>
      <c r="J30" s="114">
        <v>20122</v>
      </c>
      <c r="K30" s="114">
        <v>10197</v>
      </c>
      <c r="L30" s="423">
        <v>9507</v>
      </c>
      <c r="M30" s="424">
        <v>9563</v>
      </c>
    </row>
    <row r="31" spans="1:13" ht="11.1" customHeight="1" x14ac:dyDescent="0.2">
      <c r="A31" s="422" t="s">
        <v>387</v>
      </c>
      <c r="B31" s="115">
        <v>116994</v>
      </c>
      <c r="C31" s="114">
        <v>55571</v>
      </c>
      <c r="D31" s="114">
        <v>61423</v>
      </c>
      <c r="E31" s="114">
        <v>76771</v>
      </c>
      <c r="F31" s="114">
        <v>40206</v>
      </c>
      <c r="G31" s="114">
        <v>13927</v>
      </c>
      <c r="H31" s="114">
        <v>34831</v>
      </c>
      <c r="I31" s="115">
        <v>31182</v>
      </c>
      <c r="J31" s="114">
        <v>20844</v>
      </c>
      <c r="K31" s="114">
        <v>10338</v>
      </c>
      <c r="L31" s="423">
        <v>8712</v>
      </c>
      <c r="M31" s="424">
        <v>8499</v>
      </c>
    </row>
    <row r="32" spans="1:13" ht="11.1" customHeight="1" x14ac:dyDescent="0.2">
      <c r="A32" s="422" t="s">
        <v>388</v>
      </c>
      <c r="B32" s="115">
        <v>118766</v>
      </c>
      <c r="C32" s="114">
        <v>56229</v>
      </c>
      <c r="D32" s="114">
        <v>62537</v>
      </c>
      <c r="E32" s="114">
        <v>78147</v>
      </c>
      <c r="F32" s="114">
        <v>40608</v>
      </c>
      <c r="G32" s="114">
        <v>15124</v>
      </c>
      <c r="H32" s="114">
        <v>35222</v>
      </c>
      <c r="I32" s="115">
        <v>29974</v>
      </c>
      <c r="J32" s="114">
        <v>19393</v>
      </c>
      <c r="K32" s="114">
        <v>10581</v>
      </c>
      <c r="L32" s="423">
        <v>14243</v>
      </c>
      <c r="M32" s="424">
        <v>12757</v>
      </c>
    </row>
    <row r="33" spans="1:13" s="110" customFormat="1" ht="11.1" customHeight="1" x14ac:dyDescent="0.2">
      <c r="A33" s="422" t="s">
        <v>389</v>
      </c>
      <c r="B33" s="115">
        <v>119364</v>
      </c>
      <c r="C33" s="114">
        <v>56420</v>
      </c>
      <c r="D33" s="114">
        <v>62944</v>
      </c>
      <c r="E33" s="114">
        <v>78102</v>
      </c>
      <c r="F33" s="114">
        <v>41252</v>
      </c>
      <c r="G33" s="114">
        <v>15364</v>
      </c>
      <c r="H33" s="114">
        <v>35451</v>
      </c>
      <c r="I33" s="115">
        <v>30533</v>
      </c>
      <c r="J33" s="114">
        <v>20034</v>
      </c>
      <c r="K33" s="114">
        <v>10499</v>
      </c>
      <c r="L33" s="423">
        <v>9774</v>
      </c>
      <c r="M33" s="424">
        <v>9061</v>
      </c>
    </row>
    <row r="34" spans="1:13" ht="15" customHeight="1" x14ac:dyDescent="0.2">
      <c r="A34" s="422" t="s">
        <v>395</v>
      </c>
      <c r="B34" s="115">
        <v>119009</v>
      </c>
      <c r="C34" s="114">
        <v>56243</v>
      </c>
      <c r="D34" s="114">
        <v>62766</v>
      </c>
      <c r="E34" s="114">
        <v>77823</v>
      </c>
      <c r="F34" s="114">
        <v>41179</v>
      </c>
      <c r="G34" s="114">
        <v>14651</v>
      </c>
      <c r="H34" s="114">
        <v>35889</v>
      </c>
      <c r="I34" s="115">
        <v>29833</v>
      </c>
      <c r="J34" s="114">
        <v>19500</v>
      </c>
      <c r="K34" s="114">
        <v>10333</v>
      </c>
      <c r="L34" s="423">
        <v>9356</v>
      </c>
      <c r="M34" s="424">
        <v>9699</v>
      </c>
    </row>
    <row r="35" spans="1:13" ht="11.1" customHeight="1" x14ac:dyDescent="0.2">
      <c r="A35" s="422" t="s">
        <v>387</v>
      </c>
      <c r="B35" s="115">
        <v>119486</v>
      </c>
      <c r="C35" s="114">
        <v>56543</v>
      </c>
      <c r="D35" s="114">
        <v>62943</v>
      </c>
      <c r="E35" s="114">
        <v>77685</v>
      </c>
      <c r="F35" s="114">
        <v>41795</v>
      </c>
      <c r="G35" s="114">
        <v>14315</v>
      </c>
      <c r="H35" s="114">
        <v>36425</v>
      </c>
      <c r="I35" s="115">
        <v>30624</v>
      </c>
      <c r="J35" s="114">
        <v>20132</v>
      </c>
      <c r="K35" s="114">
        <v>10492</v>
      </c>
      <c r="L35" s="423">
        <v>8373</v>
      </c>
      <c r="M35" s="424">
        <v>7980</v>
      </c>
    </row>
    <row r="36" spans="1:13" ht="11.1" customHeight="1" x14ac:dyDescent="0.2">
      <c r="A36" s="422" t="s">
        <v>388</v>
      </c>
      <c r="B36" s="115">
        <v>121182</v>
      </c>
      <c r="C36" s="114">
        <v>57345</v>
      </c>
      <c r="D36" s="114">
        <v>63837</v>
      </c>
      <c r="E36" s="114">
        <v>78938</v>
      </c>
      <c r="F36" s="114">
        <v>42242</v>
      </c>
      <c r="G36" s="114">
        <v>15260</v>
      </c>
      <c r="H36" s="114">
        <v>36763</v>
      </c>
      <c r="I36" s="115">
        <v>29747</v>
      </c>
      <c r="J36" s="114">
        <v>19063</v>
      </c>
      <c r="K36" s="114">
        <v>10684</v>
      </c>
      <c r="L36" s="423">
        <v>14312</v>
      </c>
      <c r="M36" s="424">
        <v>12854</v>
      </c>
    </row>
    <row r="37" spans="1:13" s="110" customFormat="1" ht="11.1" customHeight="1" x14ac:dyDescent="0.2">
      <c r="A37" s="422" t="s">
        <v>389</v>
      </c>
      <c r="B37" s="115">
        <v>122124</v>
      </c>
      <c r="C37" s="114">
        <v>57657</v>
      </c>
      <c r="D37" s="114">
        <v>64467</v>
      </c>
      <c r="E37" s="114">
        <v>79055</v>
      </c>
      <c r="F37" s="114">
        <v>43069</v>
      </c>
      <c r="G37" s="114">
        <v>15544</v>
      </c>
      <c r="H37" s="114">
        <v>37088</v>
      </c>
      <c r="I37" s="115">
        <v>30591</v>
      </c>
      <c r="J37" s="114">
        <v>19815</v>
      </c>
      <c r="K37" s="114">
        <v>10776</v>
      </c>
      <c r="L37" s="423">
        <v>9188</v>
      </c>
      <c r="M37" s="424">
        <v>8273</v>
      </c>
    </row>
    <row r="38" spans="1:13" ht="15" customHeight="1" x14ac:dyDescent="0.2">
      <c r="A38" s="425" t="s">
        <v>396</v>
      </c>
      <c r="B38" s="115">
        <v>122259</v>
      </c>
      <c r="C38" s="114">
        <v>57796</v>
      </c>
      <c r="D38" s="114">
        <v>64463</v>
      </c>
      <c r="E38" s="114">
        <v>79174</v>
      </c>
      <c r="F38" s="114">
        <v>43085</v>
      </c>
      <c r="G38" s="114">
        <v>14911</v>
      </c>
      <c r="H38" s="114">
        <v>37512</v>
      </c>
      <c r="I38" s="115">
        <v>29838</v>
      </c>
      <c r="J38" s="114">
        <v>19279</v>
      </c>
      <c r="K38" s="114">
        <v>10559</v>
      </c>
      <c r="L38" s="423">
        <v>9592</v>
      </c>
      <c r="M38" s="424">
        <v>9561</v>
      </c>
    </row>
    <row r="39" spans="1:13" ht="11.1" customHeight="1" x14ac:dyDescent="0.2">
      <c r="A39" s="422" t="s">
        <v>387</v>
      </c>
      <c r="B39" s="115">
        <v>123082</v>
      </c>
      <c r="C39" s="114">
        <v>58295</v>
      </c>
      <c r="D39" s="114">
        <v>64787</v>
      </c>
      <c r="E39" s="114">
        <v>79187</v>
      </c>
      <c r="F39" s="114">
        <v>43895</v>
      </c>
      <c r="G39" s="114">
        <v>14726</v>
      </c>
      <c r="H39" s="114">
        <v>38033</v>
      </c>
      <c r="I39" s="115">
        <v>30992</v>
      </c>
      <c r="J39" s="114">
        <v>20118</v>
      </c>
      <c r="K39" s="114">
        <v>10874</v>
      </c>
      <c r="L39" s="423">
        <v>8747</v>
      </c>
      <c r="M39" s="424">
        <v>8052</v>
      </c>
    </row>
    <row r="40" spans="1:13" ht="11.1" customHeight="1" x14ac:dyDescent="0.2">
      <c r="A40" s="425" t="s">
        <v>388</v>
      </c>
      <c r="B40" s="115">
        <v>124995</v>
      </c>
      <c r="C40" s="114">
        <v>59104</v>
      </c>
      <c r="D40" s="114">
        <v>65891</v>
      </c>
      <c r="E40" s="114">
        <v>80606</v>
      </c>
      <c r="F40" s="114">
        <v>44389</v>
      </c>
      <c r="G40" s="114">
        <v>15682</v>
      </c>
      <c r="H40" s="114">
        <v>38287</v>
      </c>
      <c r="I40" s="115">
        <v>30433</v>
      </c>
      <c r="J40" s="114">
        <v>19173</v>
      </c>
      <c r="K40" s="114">
        <v>11260</v>
      </c>
      <c r="L40" s="423">
        <v>15198</v>
      </c>
      <c r="M40" s="424">
        <v>13619</v>
      </c>
    </row>
    <row r="41" spans="1:13" s="110" customFormat="1" ht="11.1" customHeight="1" x14ac:dyDescent="0.2">
      <c r="A41" s="422" t="s">
        <v>389</v>
      </c>
      <c r="B41" s="115">
        <v>126025</v>
      </c>
      <c r="C41" s="114">
        <v>59553</v>
      </c>
      <c r="D41" s="114">
        <v>66472</v>
      </c>
      <c r="E41" s="114">
        <v>80829</v>
      </c>
      <c r="F41" s="114">
        <v>45196</v>
      </c>
      <c r="G41" s="114">
        <v>15813</v>
      </c>
      <c r="H41" s="114">
        <v>38752</v>
      </c>
      <c r="I41" s="115">
        <v>30960</v>
      </c>
      <c r="J41" s="114">
        <v>19746</v>
      </c>
      <c r="K41" s="114">
        <v>11214</v>
      </c>
      <c r="L41" s="423">
        <v>9975</v>
      </c>
      <c r="M41" s="424">
        <v>9123</v>
      </c>
    </row>
    <row r="42" spans="1:13" ht="15" customHeight="1" x14ac:dyDescent="0.2">
      <c r="A42" s="422" t="s">
        <v>397</v>
      </c>
      <c r="B42" s="115">
        <v>125237</v>
      </c>
      <c r="C42" s="114">
        <v>59161</v>
      </c>
      <c r="D42" s="114">
        <v>66076</v>
      </c>
      <c r="E42" s="114">
        <v>80180</v>
      </c>
      <c r="F42" s="114">
        <v>45057</v>
      </c>
      <c r="G42" s="114">
        <v>15085</v>
      </c>
      <c r="H42" s="114">
        <v>38956</v>
      </c>
      <c r="I42" s="115">
        <v>30522</v>
      </c>
      <c r="J42" s="114">
        <v>19255</v>
      </c>
      <c r="K42" s="114">
        <v>11267</v>
      </c>
      <c r="L42" s="423">
        <v>10091</v>
      </c>
      <c r="M42" s="424">
        <v>10597</v>
      </c>
    </row>
    <row r="43" spans="1:13" ht="11.1" customHeight="1" x14ac:dyDescent="0.2">
      <c r="A43" s="422" t="s">
        <v>387</v>
      </c>
      <c r="B43" s="115">
        <v>125982</v>
      </c>
      <c r="C43" s="114">
        <v>59758</v>
      </c>
      <c r="D43" s="114">
        <v>66224</v>
      </c>
      <c r="E43" s="114">
        <v>80391</v>
      </c>
      <c r="F43" s="114">
        <v>45591</v>
      </c>
      <c r="G43" s="114">
        <v>14747</v>
      </c>
      <c r="H43" s="114">
        <v>39460</v>
      </c>
      <c r="I43" s="115">
        <v>31668</v>
      </c>
      <c r="J43" s="114">
        <v>20094</v>
      </c>
      <c r="K43" s="114">
        <v>11574</v>
      </c>
      <c r="L43" s="423">
        <v>9291</v>
      </c>
      <c r="M43" s="424">
        <v>8869</v>
      </c>
    </row>
    <row r="44" spans="1:13" ht="11.1" customHeight="1" x14ac:dyDescent="0.2">
      <c r="A44" s="422" t="s">
        <v>388</v>
      </c>
      <c r="B44" s="115">
        <v>127746</v>
      </c>
      <c r="C44" s="114">
        <v>60602</v>
      </c>
      <c r="D44" s="114">
        <v>67144</v>
      </c>
      <c r="E44" s="114">
        <v>81762</v>
      </c>
      <c r="F44" s="114">
        <v>45984</v>
      </c>
      <c r="G44" s="114">
        <v>15541</v>
      </c>
      <c r="H44" s="114">
        <v>39891</v>
      </c>
      <c r="I44" s="115">
        <v>30901</v>
      </c>
      <c r="J44" s="114">
        <v>19029</v>
      </c>
      <c r="K44" s="114">
        <v>11872</v>
      </c>
      <c r="L44" s="423">
        <v>15304</v>
      </c>
      <c r="M44" s="424">
        <v>14173</v>
      </c>
    </row>
    <row r="45" spans="1:13" s="110" customFormat="1" ht="11.1" customHeight="1" x14ac:dyDescent="0.2">
      <c r="A45" s="422" t="s">
        <v>389</v>
      </c>
      <c r="B45" s="115">
        <v>128574</v>
      </c>
      <c r="C45" s="114">
        <v>60810</v>
      </c>
      <c r="D45" s="114">
        <v>67764</v>
      </c>
      <c r="E45" s="114">
        <v>81910</v>
      </c>
      <c r="F45" s="114">
        <v>46664</v>
      </c>
      <c r="G45" s="114">
        <v>15892</v>
      </c>
      <c r="H45" s="114">
        <v>40122</v>
      </c>
      <c r="I45" s="115">
        <v>31650</v>
      </c>
      <c r="J45" s="114">
        <v>19692</v>
      </c>
      <c r="K45" s="114">
        <v>11958</v>
      </c>
      <c r="L45" s="423">
        <v>9904</v>
      </c>
      <c r="M45" s="424">
        <v>9193</v>
      </c>
    </row>
    <row r="46" spans="1:13" ht="15" customHeight="1" x14ac:dyDescent="0.2">
      <c r="A46" s="422" t="s">
        <v>398</v>
      </c>
      <c r="B46" s="115">
        <v>128770</v>
      </c>
      <c r="C46" s="114">
        <v>61137</v>
      </c>
      <c r="D46" s="114">
        <v>67633</v>
      </c>
      <c r="E46" s="114">
        <v>82103</v>
      </c>
      <c r="F46" s="114">
        <v>46667</v>
      </c>
      <c r="G46" s="114">
        <v>15491</v>
      </c>
      <c r="H46" s="114">
        <v>40593</v>
      </c>
      <c r="I46" s="115">
        <v>30986</v>
      </c>
      <c r="J46" s="114">
        <v>19083</v>
      </c>
      <c r="K46" s="114">
        <v>11903</v>
      </c>
      <c r="L46" s="423">
        <v>10709</v>
      </c>
      <c r="M46" s="424">
        <v>10537</v>
      </c>
    </row>
    <row r="47" spans="1:13" ht="11.1" customHeight="1" x14ac:dyDescent="0.2">
      <c r="A47" s="422" t="s">
        <v>387</v>
      </c>
      <c r="B47" s="115">
        <v>129151</v>
      </c>
      <c r="C47" s="114">
        <v>61422</v>
      </c>
      <c r="D47" s="114">
        <v>67729</v>
      </c>
      <c r="E47" s="114">
        <v>81921</v>
      </c>
      <c r="F47" s="114">
        <v>47230</v>
      </c>
      <c r="G47" s="114">
        <v>15127</v>
      </c>
      <c r="H47" s="114">
        <v>40842</v>
      </c>
      <c r="I47" s="115">
        <v>31824</v>
      </c>
      <c r="J47" s="114">
        <v>19756</v>
      </c>
      <c r="K47" s="114">
        <v>12068</v>
      </c>
      <c r="L47" s="423">
        <v>9323</v>
      </c>
      <c r="M47" s="424">
        <v>9102</v>
      </c>
    </row>
    <row r="48" spans="1:13" ht="11.1" customHeight="1" x14ac:dyDescent="0.2">
      <c r="A48" s="422" t="s">
        <v>388</v>
      </c>
      <c r="B48" s="115">
        <v>130470</v>
      </c>
      <c r="C48" s="114">
        <v>62029</v>
      </c>
      <c r="D48" s="114">
        <v>68441</v>
      </c>
      <c r="E48" s="114">
        <v>82912</v>
      </c>
      <c r="F48" s="114">
        <v>47558</v>
      </c>
      <c r="G48" s="114">
        <v>15704</v>
      </c>
      <c r="H48" s="114">
        <v>41060</v>
      </c>
      <c r="I48" s="115">
        <v>30967</v>
      </c>
      <c r="J48" s="114">
        <v>18680</v>
      </c>
      <c r="K48" s="114">
        <v>12287</v>
      </c>
      <c r="L48" s="423">
        <v>15381</v>
      </c>
      <c r="M48" s="424">
        <v>14117</v>
      </c>
    </row>
    <row r="49" spans="1:17" s="110" customFormat="1" ht="11.1" customHeight="1" x14ac:dyDescent="0.2">
      <c r="A49" s="422" t="s">
        <v>389</v>
      </c>
      <c r="B49" s="115">
        <v>131340</v>
      </c>
      <c r="C49" s="114">
        <v>62394</v>
      </c>
      <c r="D49" s="114">
        <v>68946</v>
      </c>
      <c r="E49" s="114">
        <v>83145</v>
      </c>
      <c r="F49" s="114">
        <v>48195</v>
      </c>
      <c r="G49" s="114">
        <v>16005</v>
      </c>
      <c r="H49" s="114">
        <v>41186</v>
      </c>
      <c r="I49" s="115">
        <v>31428</v>
      </c>
      <c r="J49" s="114">
        <v>19095</v>
      </c>
      <c r="K49" s="114">
        <v>12333</v>
      </c>
      <c r="L49" s="423">
        <v>10362</v>
      </c>
      <c r="M49" s="424">
        <v>9688</v>
      </c>
    </row>
    <row r="50" spans="1:17" ht="15" customHeight="1" x14ac:dyDescent="0.2">
      <c r="A50" s="422" t="s">
        <v>399</v>
      </c>
      <c r="B50" s="143">
        <v>130609</v>
      </c>
      <c r="C50" s="144">
        <v>62014</v>
      </c>
      <c r="D50" s="144">
        <v>68595</v>
      </c>
      <c r="E50" s="144">
        <v>82559</v>
      </c>
      <c r="F50" s="144">
        <v>48050</v>
      </c>
      <c r="G50" s="144">
        <v>15320</v>
      </c>
      <c r="H50" s="144">
        <v>41023</v>
      </c>
      <c r="I50" s="143">
        <v>30105</v>
      </c>
      <c r="J50" s="144">
        <v>18279</v>
      </c>
      <c r="K50" s="144">
        <v>11826</v>
      </c>
      <c r="L50" s="426">
        <v>10627</v>
      </c>
      <c r="M50" s="427">
        <v>11415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1.4281276694882348</v>
      </c>
      <c r="C6" s="480">
        <f>'Tabelle 3.3'!J11</f>
        <v>-2.8432195184922224</v>
      </c>
      <c r="D6" s="481">
        <f t="shared" ref="D6:E9" si="0">IF(OR(AND(B6&gt;=-50,B6&lt;=50),ISNUMBER(B6)=FALSE),B6,"")</f>
        <v>1.4281276694882348</v>
      </c>
      <c r="E6" s="481">
        <f t="shared" si="0"/>
        <v>-2.8432195184922224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1.4281276694882348</v>
      </c>
      <c r="C14" s="480">
        <f>'Tabelle 3.3'!J11</f>
        <v>-2.8432195184922224</v>
      </c>
      <c r="D14" s="481">
        <f>IF(OR(AND(B14&gt;=-50,B14&lt;=50),ISNUMBER(B14)=FALSE),B14,"")</f>
        <v>1.4281276694882348</v>
      </c>
      <c r="E14" s="481">
        <f>IF(OR(AND(C14&gt;=-50,C14&lt;=50),ISNUMBER(C14)=FALSE),C14,"")</f>
        <v>-2.8432195184922224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-6.2176165803108807</v>
      </c>
      <c r="C15" s="480">
        <f>'Tabelle 3.3'!J12</f>
        <v>-24.242424242424242</v>
      </c>
      <c r="D15" s="481">
        <f t="shared" ref="D15:E45" si="3">IF(OR(AND(B15&gt;=-50,B15&lt;=50),ISNUMBER(B15)=FALSE),B15,"")</f>
        <v>-6.2176165803108807</v>
      </c>
      <c r="E15" s="481">
        <f t="shared" si="3"/>
        <v>-24.242424242424242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4.7262247838616718</v>
      </c>
      <c r="C16" s="480">
        <f>'Tabelle 3.3'!J13</f>
        <v>2.4793388429752068</v>
      </c>
      <c r="D16" s="481">
        <f t="shared" si="3"/>
        <v>4.7262247838616718</v>
      </c>
      <c r="E16" s="481">
        <f t="shared" si="3"/>
        <v>2.4793388429752068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1.501322187153459</v>
      </c>
      <c r="C17" s="480">
        <f>'Tabelle 3.3'!J14</f>
        <v>-0.58548009367681497</v>
      </c>
      <c r="D17" s="481">
        <f t="shared" si="3"/>
        <v>1.501322187153459</v>
      </c>
      <c r="E17" s="481">
        <f t="shared" si="3"/>
        <v>-0.58548009367681497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2.1302871256560665</v>
      </c>
      <c r="C18" s="480">
        <f>'Tabelle 3.3'!J15</f>
        <v>10.149253731343284</v>
      </c>
      <c r="D18" s="481">
        <f t="shared" si="3"/>
        <v>2.1302871256560665</v>
      </c>
      <c r="E18" s="481">
        <f t="shared" si="3"/>
        <v>10.149253731343284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3.6962171527577246</v>
      </c>
      <c r="C19" s="480">
        <f>'Tabelle 3.3'!J16</f>
        <v>-7.8299776286353469</v>
      </c>
      <c r="D19" s="481">
        <f t="shared" si="3"/>
        <v>3.6962171527577246</v>
      </c>
      <c r="E19" s="481">
        <f t="shared" si="3"/>
        <v>-7.8299776286353469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-9.5635430038510911</v>
      </c>
      <c r="C20" s="480">
        <f>'Tabelle 3.3'!J17</f>
        <v>-5.5555555555555554</v>
      </c>
      <c r="D20" s="481">
        <f t="shared" si="3"/>
        <v>-9.5635430038510911</v>
      </c>
      <c r="E20" s="481">
        <f t="shared" si="3"/>
        <v>-5.5555555555555554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1.1866235167206041</v>
      </c>
      <c r="C21" s="480">
        <f>'Tabelle 3.3'!J18</f>
        <v>2.8571428571428572</v>
      </c>
      <c r="D21" s="481">
        <f t="shared" si="3"/>
        <v>1.1866235167206041</v>
      </c>
      <c r="E21" s="481">
        <f t="shared" si="3"/>
        <v>2.8571428571428572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-1.7819590481460985</v>
      </c>
      <c r="C22" s="480">
        <f>'Tabelle 3.3'!J19</f>
        <v>-4.8418756815703379</v>
      </c>
      <c r="D22" s="481">
        <f t="shared" si="3"/>
        <v>-1.7819590481460985</v>
      </c>
      <c r="E22" s="481">
        <f t="shared" si="3"/>
        <v>-4.8418756815703379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-4.3609022556390977</v>
      </c>
      <c r="C23" s="480">
        <f>'Tabelle 3.3'!J20</f>
        <v>-7.3731011485735456</v>
      </c>
      <c r="D23" s="481">
        <f t="shared" si="3"/>
        <v>-4.3609022556390977</v>
      </c>
      <c r="E23" s="481">
        <f t="shared" si="3"/>
        <v>-7.3731011485735456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-1.8955349620893007</v>
      </c>
      <c r="C24" s="480">
        <f>'Tabelle 3.3'!J21</f>
        <v>-9.284565916398714</v>
      </c>
      <c r="D24" s="481">
        <f t="shared" si="3"/>
        <v>-1.8955349620893007</v>
      </c>
      <c r="E24" s="481">
        <f t="shared" si="3"/>
        <v>-9.284565916398714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5.4908192090395485</v>
      </c>
      <c r="C25" s="480">
        <f>'Tabelle 3.3'!J22</f>
        <v>8.317929759704251</v>
      </c>
      <c r="D25" s="481">
        <f t="shared" si="3"/>
        <v>5.4908192090395485</v>
      </c>
      <c r="E25" s="481">
        <f t="shared" si="3"/>
        <v>8.317929759704251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-1.3513513513513513</v>
      </c>
      <c r="C26" s="480">
        <f>'Tabelle 3.3'!J23</f>
        <v>0.5494505494505495</v>
      </c>
      <c r="D26" s="481">
        <f t="shared" si="3"/>
        <v>-1.3513513513513513</v>
      </c>
      <c r="E26" s="481">
        <f t="shared" si="3"/>
        <v>0.5494505494505495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5.7020404360383861</v>
      </c>
      <c r="C27" s="480">
        <f>'Tabelle 3.3'!J24</f>
        <v>6.7230443974630019</v>
      </c>
      <c r="D27" s="481">
        <f t="shared" si="3"/>
        <v>5.7020404360383861</v>
      </c>
      <c r="E27" s="481">
        <f t="shared" si="3"/>
        <v>6.7230443974630019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6.4965745334278289</v>
      </c>
      <c r="C28" s="480">
        <f>'Tabelle 3.3'!J25</f>
        <v>-1.3458401305057097</v>
      </c>
      <c r="D28" s="481">
        <f t="shared" si="3"/>
        <v>6.4965745334278289</v>
      </c>
      <c r="E28" s="481">
        <f t="shared" si="3"/>
        <v>-1.3458401305057097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-6.9976359338061469</v>
      </c>
      <c r="C29" s="480">
        <f>'Tabelle 3.3'!J26</f>
        <v>-5.7692307692307692</v>
      </c>
      <c r="D29" s="481">
        <f t="shared" si="3"/>
        <v>-6.9976359338061469</v>
      </c>
      <c r="E29" s="481">
        <f t="shared" si="3"/>
        <v>-5.7692307692307692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2.8371238226510451</v>
      </c>
      <c r="C30" s="480">
        <f>'Tabelle 3.3'!J27</f>
        <v>4.3624161073825505</v>
      </c>
      <c r="D30" s="481">
        <f t="shared" si="3"/>
        <v>2.8371238226510451</v>
      </c>
      <c r="E30" s="481">
        <f t="shared" si="3"/>
        <v>4.3624161073825505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1.8258271550293239</v>
      </c>
      <c r="C31" s="480">
        <f>'Tabelle 3.3'!J28</f>
        <v>-5.6629834254143647</v>
      </c>
      <c r="D31" s="481">
        <f t="shared" si="3"/>
        <v>1.8258271550293239</v>
      </c>
      <c r="E31" s="481">
        <f t="shared" si="3"/>
        <v>-5.6629834254143647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2.2240215924426452</v>
      </c>
      <c r="C32" s="480">
        <f>'Tabelle 3.3'!J29</f>
        <v>-0.88348978464936501</v>
      </c>
      <c r="D32" s="481">
        <f t="shared" si="3"/>
        <v>2.2240215924426452</v>
      </c>
      <c r="E32" s="481">
        <f t="shared" si="3"/>
        <v>-0.88348978464936501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1.7933950572282569</v>
      </c>
      <c r="C33" s="480">
        <f>'Tabelle 3.3'!J30</f>
        <v>-2.9708853238265003</v>
      </c>
      <c r="D33" s="481">
        <f t="shared" si="3"/>
        <v>1.7933950572282569</v>
      </c>
      <c r="E33" s="481">
        <f t="shared" si="3"/>
        <v>-2.9708853238265003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1.4901753923249375</v>
      </c>
      <c r="C34" s="480">
        <f>'Tabelle 3.3'!J31</f>
        <v>0.7184672698243747</v>
      </c>
      <c r="D34" s="481">
        <f t="shared" si="3"/>
        <v>1.4901753923249375</v>
      </c>
      <c r="E34" s="481">
        <f t="shared" si="3"/>
        <v>0.7184672698243747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-6.2176165803108807</v>
      </c>
      <c r="C37" s="480">
        <f>'Tabelle 3.3'!J34</f>
        <v>-24.242424242424242</v>
      </c>
      <c r="D37" s="481">
        <f t="shared" si="3"/>
        <v>-6.2176165803108807</v>
      </c>
      <c r="E37" s="481">
        <f t="shared" si="3"/>
        <v>-24.242424242424242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1.7592916229756494</v>
      </c>
      <c r="C38" s="480">
        <f>'Tabelle 3.3'!J35</f>
        <v>0.91205211726384361</v>
      </c>
      <c r="D38" s="481">
        <f t="shared" si="3"/>
        <v>1.7592916229756494</v>
      </c>
      <c r="E38" s="481">
        <f t="shared" si="3"/>
        <v>0.91205211726384361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1.3903474522264407</v>
      </c>
      <c r="C39" s="480">
        <f>'Tabelle 3.3'!J36</f>
        <v>-2.9913221031138337</v>
      </c>
      <c r="D39" s="481">
        <f t="shared" si="3"/>
        <v>1.3903474522264407</v>
      </c>
      <c r="E39" s="481">
        <f t="shared" si="3"/>
        <v>-2.9913221031138337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1.3903474522264407</v>
      </c>
      <c r="C45" s="480">
        <f>'Tabelle 3.3'!J36</f>
        <v>-2.9913221031138337</v>
      </c>
      <c r="D45" s="481">
        <f t="shared" si="3"/>
        <v>1.3903474522264407</v>
      </c>
      <c r="E45" s="481">
        <f t="shared" si="3"/>
        <v>-2.9913221031138337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113993</v>
      </c>
      <c r="C51" s="487">
        <v>20487</v>
      </c>
      <c r="D51" s="487">
        <v>9873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114633</v>
      </c>
      <c r="C52" s="487">
        <v>21424</v>
      </c>
      <c r="D52" s="487">
        <v>10169</v>
      </c>
      <c r="E52" s="488">
        <f t="shared" ref="E52:G70" si="11">IF($A$51=37802,IF(COUNTBLANK(B$51:B$70)&gt;0,#N/A,B52/B$51*100),IF(COUNTBLANK(B$51:B$75)&gt;0,#N/A,B52/B$51*100))</f>
        <v>100.56143798303405</v>
      </c>
      <c r="F52" s="488">
        <f t="shared" si="11"/>
        <v>104.57363205935471</v>
      </c>
      <c r="G52" s="488">
        <f t="shared" si="11"/>
        <v>102.998075559607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115935</v>
      </c>
      <c r="C53" s="487">
        <v>20437</v>
      </c>
      <c r="D53" s="487">
        <v>10380</v>
      </c>
      <c r="E53" s="488">
        <f t="shared" si="11"/>
        <v>101.70361337976894</v>
      </c>
      <c r="F53" s="488">
        <f t="shared" si="11"/>
        <v>99.75594279299068</v>
      </c>
      <c r="G53" s="488">
        <f t="shared" si="11"/>
        <v>105.13521725919173</v>
      </c>
      <c r="H53" s="489">
        <f>IF(ISERROR(L53)=TRUE,IF(MONTH(A53)=MONTH(MAX(A$51:A$75)),A53,""),"")</f>
        <v>41883</v>
      </c>
      <c r="I53" s="488">
        <f t="shared" si="12"/>
        <v>101.70361337976894</v>
      </c>
      <c r="J53" s="488">
        <f t="shared" si="10"/>
        <v>99.75594279299068</v>
      </c>
      <c r="K53" s="488">
        <f t="shared" si="10"/>
        <v>105.13521725919173</v>
      </c>
      <c r="L53" s="488" t="e">
        <f t="shared" si="13"/>
        <v>#N/A</v>
      </c>
    </row>
    <row r="54" spans="1:14" ht="15" customHeight="1" x14ac:dyDescent="0.2">
      <c r="A54" s="490" t="s">
        <v>462</v>
      </c>
      <c r="B54" s="487">
        <v>116072</v>
      </c>
      <c r="C54" s="487">
        <v>21193</v>
      </c>
      <c r="D54" s="487">
        <v>10386</v>
      </c>
      <c r="E54" s="488">
        <f t="shared" si="11"/>
        <v>101.82379619801216</v>
      </c>
      <c r="F54" s="488">
        <f t="shared" si="11"/>
        <v>103.44608776297164</v>
      </c>
      <c r="G54" s="488">
        <f t="shared" si="11"/>
        <v>105.19598906107565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116709</v>
      </c>
      <c r="C55" s="487">
        <v>20122</v>
      </c>
      <c r="D55" s="487">
        <v>10197</v>
      </c>
      <c r="E55" s="488">
        <f t="shared" si="11"/>
        <v>102.38260244050072</v>
      </c>
      <c r="F55" s="488">
        <f t="shared" si="11"/>
        <v>98.218382388831941</v>
      </c>
      <c r="G55" s="488">
        <f t="shared" si="11"/>
        <v>103.28167730173199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116994</v>
      </c>
      <c r="C56" s="487">
        <v>20844</v>
      </c>
      <c r="D56" s="487">
        <v>10338</v>
      </c>
      <c r="E56" s="488">
        <f t="shared" si="11"/>
        <v>102.63261779232057</v>
      </c>
      <c r="F56" s="488">
        <f t="shared" si="11"/>
        <v>101.74256845804656</v>
      </c>
      <c r="G56" s="488">
        <f t="shared" si="11"/>
        <v>104.70981464600426</v>
      </c>
      <c r="H56" s="489" t="str">
        <f t="shared" si="14"/>
        <v/>
      </c>
      <c r="I56" s="488" t="str">
        <f t="shared" si="12"/>
        <v/>
      </c>
      <c r="J56" s="488" t="str">
        <f t="shared" si="10"/>
        <v/>
      </c>
      <c r="K56" s="488" t="str">
        <f t="shared" si="10"/>
        <v/>
      </c>
      <c r="L56" s="488" t="e">
        <f t="shared" si="13"/>
        <v>#N/A</v>
      </c>
    </row>
    <row r="57" spans="1:14" ht="15" customHeight="1" x14ac:dyDescent="0.2">
      <c r="A57" s="490">
        <v>42248</v>
      </c>
      <c r="B57" s="487">
        <v>118766</v>
      </c>
      <c r="C57" s="487">
        <v>19393</v>
      </c>
      <c r="D57" s="487">
        <v>10581</v>
      </c>
      <c r="E57" s="488">
        <f t="shared" si="11"/>
        <v>104.1870992078461</v>
      </c>
      <c r="F57" s="488">
        <f t="shared" si="11"/>
        <v>94.660028310636008</v>
      </c>
      <c r="G57" s="488">
        <f t="shared" si="11"/>
        <v>107.17107262230326</v>
      </c>
      <c r="H57" s="489">
        <f t="shared" si="14"/>
        <v>42248</v>
      </c>
      <c r="I57" s="488">
        <f t="shared" si="12"/>
        <v>104.1870992078461</v>
      </c>
      <c r="J57" s="488">
        <f t="shared" si="10"/>
        <v>94.660028310636008</v>
      </c>
      <c r="K57" s="488">
        <f t="shared" si="10"/>
        <v>107.17107262230326</v>
      </c>
      <c r="L57" s="488" t="e">
        <f t="shared" si="13"/>
        <v>#N/A</v>
      </c>
    </row>
    <row r="58" spans="1:14" ht="15" customHeight="1" x14ac:dyDescent="0.2">
      <c r="A58" s="490" t="s">
        <v>465</v>
      </c>
      <c r="B58" s="487">
        <v>119364</v>
      </c>
      <c r="C58" s="487">
        <v>20034</v>
      </c>
      <c r="D58" s="487">
        <v>10499</v>
      </c>
      <c r="E58" s="488">
        <f t="shared" si="11"/>
        <v>104.71169282324352</v>
      </c>
      <c r="F58" s="488">
        <f t="shared" si="11"/>
        <v>97.788841704495539</v>
      </c>
      <c r="G58" s="488">
        <f t="shared" si="11"/>
        <v>106.34052466322292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119009</v>
      </c>
      <c r="C59" s="487">
        <v>19500</v>
      </c>
      <c r="D59" s="487">
        <v>10333</v>
      </c>
      <c r="E59" s="488">
        <f t="shared" si="11"/>
        <v>104.40027019202932</v>
      </c>
      <c r="F59" s="488">
        <f t="shared" si="11"/>
        <v>95.182310733635973</v>
      </c>
      <c r="G59" s="488">
        <f t="shared" si="11"/>
        <v>104.65917147776764</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119486</v>
      </c>
      <c r="C60" s="487">
        <v>20132</v>
      </c>
      <c r="D60" s="487">
        <v>10492</v>
      </c>
      <c r="E60" s="488">
        <f t="shared" si="11"/>
        <v>104.81871693875939</v>
      </c>
      <c r="F60" s="488">
        <f t="shared" si="11"/>
        <v>98.267193830233808</v>
      </c>
      <c r="G60" s="488">
        <f t="shared" si="11"/>
        <v>106.26962422769168</v>
      </c>
      <c r="H60" s="489" t="str">
        <f t="shared" si="14"/>
        <v/>
      </c>
      <c r="I60" s="488" t="str">
        <f t="shared" si="12"/>
        <v/>
      </c>
      <c r="J60" s="488" t="str">
        <f t="shared" si="10"/>
        <v/>
      </c>
      <c r="K60" s="488" t="str">
        <f t="shared" si="10"/>
        <v/>
      </c>
      <c r="L60" s="488" t="e">
        <f t="shared" si="13"/>
        <v>#N/A</v>
      </c>
    </row>
    <row r="61" spans="1:14" ht="15" customHeight="1" x14ac:dyDescent="0.2">
      <c r="A61" s="490">
        <v>42614</v>
      </c>
      <c r="B61" s="487">
        <v>121182</v>
      </c>
      <c r="C61" s="487">
        <v>19063</v>
      </c>
      <c r="D61" s="487">
        <v>10684</v>
      </c>
      <c r="E61" s="488">
        <f t="shared" si="11"/>
        <v>106.30652759379961</v>
      </c>
      <c r="F61" s="488">
        <f t="shared" si="11"/>
        <v>93.049250744374476</v>
      </c>
      <c r="G61" s="488">
        <f t="shared" si="11"/>
        <v>108.21432188797731</v>
      </c>
      <c r="H61" s="489">
        <f t="shared" si="14"/>
        <v>42614</v>
      </c>
      <c r="I61" s="488">
        <f t="shared" si="12"/>
        <v>106.30652759379961</v>
      </c>
      <c r="J61" s="488">
        <f t="shared" si="10"/>
        <v>93.049250744374476</v>
      </c>
      <c r="K61" s="488">
        <f t="shared" si="10"/>
        <v>108.21432188797731</v>
      </c>
      <c r="L61" s="488" t="e">
        <f t="shared" si="13"/>
        <v>#N/A</v>
      </c>
    </row>
    <row r="62" spans="1:14" ht="15" customHeight="1" x14ac:dyDescent="0.2">
      <c r="A62" s="490" t="s">
        <v>468</v>
      </c>
      <c r="B62" s="487">
        <v>122124</v>
      </c>
      <c r="C62" s="487">
        <v>19815</v>
      </c>
      <c r="D62" s="487">
        <v>10776</v>
      </c>
      <c r="E62" s="488">
        <f t="shared" si="11"/>
        <v>107.13289412507785</v>
      </c>
      <c r="F62" s="488">
        <f t="shared" si="11"/>
        <v>96.719871137794698</v>
      </c>
      <c r="G62" s="488">
        <f t="shared" si="11"/>
        <v>109.14615618353085</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122259</v>
      </c>
      <c r="C63" s="487">
        <v>19279</v>
      </c>
      <c r="D63" s="487">
        <v>10559</v>
      </c>
      <c r="E63" s="488">
        <f t="shared" si="11"/>
        <v>107.2513224496241</v>
      </c>
      <c r="F63" s="488">
        <f t="shared" si="11"/>
        <v>94.103577878654761</v>
      </c>
      <c r="G63" s="488">
        <f t="shared" si="11"/>
        <v>106.9482426820622</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123082</v>
      </c>
      <c r="C64" s="487">
        <v>20118</v>
      </c>
      <c r="D64" s="487">
        <v>10874</v>
      </c>
      <c r="E64" s="488">
        <f t="shared" si="11"/>
        <v>107.97329660593194</v>
      </c>
      <c r="F64" s="488">
        <f t="shared" si="11"/>
        <v>98.1988578122712</v>
      </c>
      <c r="G64" s="488">
        <f t="shared" si="11"/>
        <v>110.13876228096831</v>
      </c>
      <c r="H64" s="489" t="str">
        <f t="shared" si="14"/>
        <v/>
      </c>
      <c r="I64" s="488" t="str">
        <f t="shared" si="12"/>
        <v/>
      </c>
      <c r="J64" s="488" t="str">
        <f t="shared" si="10"/>
        <v/>
      </c>
      <c r="K64" s="488" t="str">
        <f t="shared" si="10"/>
        <v/>
      </c>
      <c r="L64" s="488" t="e">
        <f t="shared" si="13"/>
        <v>#N/A</v>
      </c>
    </row>
    <row r="65" spans="1:12" ht="15" customHeight="1" x14ac:dyDescent="0.2">
      <c r="A65" s="490">
        <v>42979</v>
      </c>
      <c r="B65" s="487">
        <v>124995</v>
      </c>
      <c r="C65" s="487">
        <v>19173</v>
      </c>
      <c r="D65" s="487">
        <v>11260</v>
      </c>
      <c r="E65" s="488">
        <f t="shared" si="11"/>
        <v>109.65146982709464</v>
      </c>
      <c r="F65" s="488">
        <f t="shared" si="11"/>
        <v>93.586176599794996</v>
      </c>
      <c r="G65" s="488">
        <f t="shared" si="11"/>
        <v>114.04841486883419</v>
      </c>
      <c r="H65" s="489">
        <f t="shared" si="14"/>
        <v>42979</v>
      </c>
      <c r="I65" s="488">
        <f t="shared" si="12"/>
        <v>109.65146982709464</v>
      </c>
      <c r="J65" s="488">
        <f t="shared" si="10"/>
        <v>93.586176599794996</v>
      </c>
      <c r="K65" s="488">
        <f t="shared" si="10"/>
        <v>114.04841486883419</v>
      </c>
      <c r="L65" s="488" t="e">
        <f t="shared" si="13"/>
        <v>#N/A</v>
      </c>
    </row>
    <row r="66" spans="1:12" ht="15" customHeight="1" x14ac:dyDescent="0.2">
      <c r="A66" s="490" t="s">
        <v>471</v>
      </c>
      <c r="B66" s="487">
        <v>126025</v>
      </c>
      <c r="C66" s="487">
        <v>19746</v>
      </c>
      <c r="D66" s="487">
        <v>11214</v>
      </c>
      <c r="E66" s="488">
        <f t="shared" si="11"/>
        <v>110.55503408104006</v>
      </c>
      <c r="F66" s="488">
        <f t="shared" si="11"/>
        <v>96.38307219212183</v>
      </c>
      <c r="G66" s="488">
        <f t="shared" si="11"/>
        <v>113.58249772105742</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125237</v>
      </c>
      <c r="C67" s="487">
        <v>19255</v>
      </c>
      <c r="D67" s="487">
        <v>11267</v>
      </c>
      <c r="E67" s="488">
        <f t="shared" si="11"/>
        <v>109.86376356442939</v>
      </c>
      <c r="F67" s="488">
        <f t="shared" si="11"/>
        <v>93.986430419290272</v>
      </c>
      <c r="G67" s="488">
        <f t="shared" si="11"/>
        <v>114.11931530436543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125982</v>
      </c>
      <c r="C68" s="487">
        <v>20094</v>
      </c>
      <c r="D68" s="487">
        <v>11574</v>
      </c>
      <c r="E68" s="488">
        <f t="shared" si="11"/>
        <v>110.51731246655496</v>
      </c>
      <c r="F68" s="488">
        <f t="shared" si="11"/>
        <v>98.081710352906725</v>
      </c>
      <c r="G68" s="488">
        <f t="shared" si="11"/>
        <v>117.22880583409298</v>
      </c>
      <c r="H68" s="489" t="str">
        <f t="shared" si="14"/>
        <v/>
      </c>
      <c r="I68" s="488" t="str">
        <f t="shared" si="12"/>
        <v/>
      </c>
      <c r="J68" s="488" t="str">
        <f t="shared" si="12"/>
        <v/>
      </c>
      <c r="K68" s="488" t="str">
        <f t="shared" si="12"/>
        <v/>
      </c>
      <c r="L68" s="488" t="e">
        <f t="shared" si="13"/>
        <v>#N/A</v>
      </c>
    </row>
    <row r="69" spans="1:12" ht="15" customHeight="1" x14ac:dyDescent="0.2">
      <c r="A69" s="490">
        <v>43344</v>
      </c>
      <c r="B69" s="487">
        <v>127746</v>
      </c>
      <c r="C69" s="487">
        <v>19029</v>
      </c>
      <c r="D69" s="487">
        <v>11872</v>
      </c>
      <c r="E69" s="488">
        <f t="shared" si="11"/>
        <v>112.06477590729256</v>
      </c>
      <c r="F69" s="488">
        <f t="shared" si="11"/>
        <v>92.883291843608134</v>
      </c>
      <c r="G69" s="488">
        <f t="shared" si="11"/>
        <v>120.24713866099464</v>
      </c>
      <c r="H69" s="489">
        <f t="shared" si="14"/>
        <v>43344</v>
      </c>
      <c r="I69" s="488">
        <f t="shared" si="12"/>
        <v>112.06477590729256</v>
      </c>
      <c r="J69" s="488">
        <f t="shared" si="12"/>
        <v>92.883291843608134</v>
      </c>
      <c r="K69" s="488">
        <f t="shared" si="12"/>
        <v>120.24713866099464</v>
      </c>
      <c r="L69" s="488" t="e">
        <f t="shared" si="13"/>
        <v>#N/A</v>
      </c>
    </row>
    <row r="70" spans="1:12" ht="15" customHeight="1" x14ac:dyDescent="0.2">
      <c r="A70" s="490" t="s">
        <v>474</v>
      </c>
      <c r="B70" s="487">
        <v>128574</v>
      </c>
      <c r="C70" s="487">
        <v>19692</v>
      </c>
      <c r="D70" s="487">
        <v>11958</v>
      </c>
      <c r="E70" s="488">
        <f t="shared" si="11"/>
        <v>112.79113629784285</v>
      </c>
      <c r="F70" s="488">
        <f t="shared" si="11"/>
        <v>96.119490408551769</v>
      </c>
      <c r="G70" s="488">
        <f t="shared" si="11"/>
        <v>121.11820115466423</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128770</v>
      </c>
      <c r="C71" s="487">
        <v>19083</v>
      </c>
      <c r="D71" s="487">
        <v>11903</v>
      </c>
      <c r="E71" s="491">
        <f t="shared" ref="E71:G75" si="15">IF($A$51=37802,IF(COUNTBLANK(B$51:B$70)&gt;0,#N/A,IF(ISBLANK(B71)=FALSE,B71/B$51*100,#N/A)),IF(COUNTBLANK(B$51:B$75)&gt;0,#N/A,B71/B$51*100))</f>
        <v>112.96307668014703</v>
      </c>
      <c r="F71" s="491">
        <f t="shared" si="15"/>
        <v>93.146873627178209</v>
      </c>
      <c r="G71" s="491">
        <f t="shared" si="15"/>
        <v>120.56112630406157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129151</v>
      </c>
      <c r="C72" s="487">
        <v>19756</v>
      </c>
      <c r="D72" s="487">
        <v>12068</v>
      </c>
      <c r="E72" s="491">
        <f t="shared" si="15"/>
        <v>113.29730772942199</v>
      </c>
      <c r="F72" s="491">
        <f t="shared" si="15"/>
        <v>96.431883633523697</v>
      </c>
      <c r="G72" s="491">
        <f t="shared" si="15"/>
        <v>122.23235085586954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130470</v>
      </c>
      <c r="C73" s="487">
        <v>18680</v>
      </c>
      <c r="D73" s="487">
        <v>12287</v>
      </c>
      <c r="E73" s="491">
        <f t="shared" si="15"/>
        <v>114.4543963225812</v>
      </c>
      <c r="F73" s="491">
        <f t="shared" si="15"/>
        <v>91.179772538683068</v>
      </c>
      <c r="G73" s="491">
        <f t="shared" si="15"/>
        <v>124.45052162463284</v>
      </c>
      <c r="H73" s="492">
        <f>IF(A$51=37802,IF(ISERROR(L73)=TRUE,IF(ISBLANK(A73)=FALSE,IF(MONTH(A73)=MONTH(MAX(A$51:A$75)),A73,""),""),""),IF(ISERROR(L73)=TRUE,IF(MONTH(A73)=MONTH(MAX(A$51:A$75)),A73,""),""))</f>
        <v>43709</v>
      </c>
      <c r="I73" s="488">
        <f t="shared" si="12"/>
        <v>114.4543963225812</v>
      </c>
      <c r="J73" s="488">
        <f t="shared" si="12"/>
        <v>91.179772538683068</v>
      </c>
      <c r="K73" s="488">
        <f t="shared" si="12"/>
        <v>124.45052162463284</v>
      </c>
      <c r="L73" s="488" t="e">
        <f t="shared" si="13"/>
        <v>#N/A</v>
      </c>
    </row>
    <row r="74" spans="1:12" ht="15" customHeight="1" x14ac:dyDescent="0.2">
      <c r="A74" s="490" t="s">
        <v>477</v>
      </c>
      <c r="B74" s="487">
        <v>131340</v>
      </c>
      <c r="C74" s="487">
        <v>19095</v>
      </c>
      <c r="D74" s="487">
        <v>12333</v>
      </c>
      <c r="E74" s="491">
        <f t="shared" si="15"/>
        <v>115.21760108076813</v>
      </c>
      <c r="F74" s="491">
        <f t="shared" si="15"/>
        <v>93.205447356860446</v>
      </c>
      <c r="G74" s="491">
        <f t="shared" si="15"/>
        <v>124.91643877240961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130609</v>
      </c>
      <c r="C75" s="493">
        <v>18279</v>
      </c>
      <c r="D75" s="493">
        <v>11826</v>
      </c>
      <c r="E75" s="491">
        <f t="shared" si="15"/>
        <v>114.57633363452142</v>
      </c>
      <c r="F75" s="491">
        <f t="shared" si="15"/>
        <v>89.222433738468297</v>
      </c>
      <c r="G75" s="491">
        <f t="shared" si="15"/>
        <v>119.78122151321786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114.4543963225812</v>
      </c>
      <c r="J77" s="488">
        <f>IF(J75&lt;&gt;"",J75,IF(J74&lt;&gt;"",J74,IF(J73&lt;&gt;"",J73,IF(J72&lt;&gt;"",J72,IF(J71&lt;&gt;"",J71,IF(J70&lt;&gt;"",J70,""))))))</f>
        <v>91.179772538683068</v>
      </c>
      <c r="K77" s="488">
        <f>IF(K75&lt;&gt;"",K75,IF(K74&lt;&gt;"",K74,IF(K73&lt;&gt;"",K73,IF(K72&lt;&gt;"",K72,IF(K71&lt;&gt;"",K71,IF(K70&lt;&gt;"",K70,""))))))</f>
        <v>124.45052162463284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+14,5%</v>
      </c>
      <c r="J79" s="488" t="str">
        <f>"GeB - ausschließlich: "&amp;IF(J77&gt;100,"+","")&amp;TEXT(J77-100,"0,0")&amp;"%"</f>
        <v>GeB - ausschließlich: -8,8%</v>
      </c>
      <c r="K79" s="488" t="str">
        <f>"GeB - im Nebenjob: "&amp;IF(K77&gt;100,"+","")&amp;TEXT(K77-100,"0,0")&amp;"%"</f>
        <v>GeB - im Nebenjob: +24,5%</v>
      </c>
    </row>
    <row r="81" spans="9:9" ht="15" customHeight="1" x14ac:dyDescent="0.2">
      <c r="I81" s="488" t="str">
        <f>IF(ISERROR(HLOOKUP(1,I$78:K$79,2,FALSE)),"",HLOOKUP(1,I$78:K$79,2,FALSE))</f>
        <v>GeB - im Nebenjob: +24,5%</v>
      </c>
    </row>
    <row r="82" spans="9:9" ht="15" customHeight="1" x14ac:dyDescent="0.2">
      <c r="I82" s="488" t="str">
        <f>IF(ISERROR(HLOOKUP(2,I$78:K$79,2,FALSE)),"",HLOOKUP(2,I$78:K$79,2,FALSE))</f>
        <v>SvB: +14,5%</v>
      </c>
    </row>
    <row r="83" spans="9:9" ht="15" customHeight="1" x14ac:dyDescent="0.2">
      <c r="I83" s="488" t="str">
        <f>IF(ISERROR(HLOOKUP(3,I$78:K$79,2,FALSE)),"",HLOOKUP(3,I$78:K$79,2,FALSE))</f>
        <v>GeB - ausschließlich: -8,8%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130609</v>
      </c>
      <c r="E12" s="114">
        <v>131340</v>
      </c>
      <c r="F12" s="114">
        <v>130470</v>
      </c>
      <c r="G12" s="114">
        <v>129151</v>
      </c>
      <c r="H12" s="114">
        <v>128770</v>
      </c>
      <c r="I12" s="115">
        <v>1839</v>
      </c>
      <c r="J12" s="116">
        <v>1.4281276694882348</v>
      </c>
      <c r="N12" s="117"/>
    </row>
    <row r="13" spans="1:15" s="110" customFormat="1" ht="13.5" customHeight="1" x14ac:dyDescent="0.2">
      <c r="A13" s="118" t="s">
        <v>105</v>
      </c>
      <c r="B13" s="119" t="s">
        <v>106</v>
      </c>
      <c r="C13" s="113">
        <v>47.480648347357381</v>
      </c>
      <c r="D13" s="114">
        <v>62014</v>
      </c>
      <c r="E13" s="114">
        <v>62394</v>
      </c>
      <c r="F13" s="114">
        <v>62029</v>
      </c>
      <c r="G13" s="114">
        <v>61422</v>
      </c>
      <c r="H13" s="114">
        <v>61137</v>
      </c>
      <c r="I13" s="115">
        <v>877</v>
      </c>
      <c r="J13" s="116">
        <v>1.434483209840195</v>
      </c>
    </row>
    <row r="14" spans="1:15" s="110" customFormat="1" ht="13.5" customHeight="1" x14ac:dyDescent="0.2">
      <c r="A14" s="120"/>
      <c r="B14" s="119" t="s">
        <v>107</v>
      </c>
      <c r="C14" s="113">
        <v>52.519351652642619</v>
      </c>
      <c r="D14" s="114">
        <v>68595</v>
      </c>
      <c r="E14" s="114">
        <v>68946</v>
      </c>
      <c r="F14" s="114">
        <v>68441</v>
      </c>
      <c r="G14" s="114">
        <v>67729</v>
      </c>
      <c r="H14" s="114">
        <v>67633</v>
      </c>
      <c r="I14" s="115">
        <v>962</v>
      </c>
      <c r="J14" s="116">
        <v>1.4223825647243209</v>
      </c>
    </row>
    <row r="15" spans="1:15" s="110" customFormat="1" ht="13.5" customHeight="1" x14ac:dyDescent="0.2">
      <c r="A15" s="118" t="s">
        <v>105</v>
      </c>
      <c r="B15" s="121" t="s">
        <v>108</v>
      </c>
      <c r="C15" s="113">
        <v>11.729666408899845</v>
      </c>
      <c r="D15" s="114">
        <v>15320</v>
      </c>
      <c r="E15" s="114">
        <v>16005</v>
      </c>
      <c r="F15" s="114">
        <v>15704</v>
      </c>
      <c r="G15" s="114">
        <v>15127</v>
      </c>
      <c r="H15" s="114">
        <v>15491</v>
      </c>
      <c r="I15" s="115">
        <v>-171</v>
      </c>
      <c r="J15" s="116">
        <v>-1.1038667613452973</v>
      </c>
    </row>
    <row r="16" spans="1:15" s="110" customFormat="1" ht="13.5" customHeight="1" x14ac:dyDescent="0.2">
      <c r="A16" s="118"/>
      <c r="B16" s="121" t="s">
        <v>109</v>
      </c>
      <c r="C16" s="113">
        <v>67.707432106516393</v>
      </c>
      <c r="D16" s="114">
        <v>88432</v>
      </c>
      <c r="E16" s="114">
        <v>88497</v>
      </c>
      <c r="F16" s="114">
        <v>88201</v>
      </c>
      <c r="G16" s="114">
        <v>87803</v>
      </c>
      <c r="H16" s="114">
        <v>87415</v>
      </c>
      <c r="I16" s="115">
        <v>1017</v>
      </c>
      <c r="J16" s="116">
        <v>1.1634158897214437</v>
      </c>
    </row>
    <row r="17" spans="1:10" s="110" customFormat="1" ht="13.5" customHeight="1" x14ac:dyDescent="0.2">
      <c r="A17" s="118"/>
      <c r="B17" s="121" t="s">
        <v>110</v>
      </c>
      <c r="C17" s="113">
        <v>19.088271099235122</v>
      </c>
      <c r="D17" s="114">
        <v>24931</v>
      </c>
      <c r="E17" s="114">
        <v>24903</v>
      </c>
      <c r="F17" s="114">
        <v>24684</v>
      </c>
      <c r="G17" s="114">
        <v>24434</v>
      </c>
      <c r="H17" s="114">
        <v>24169</v>
      </c>
      <c r="I17" s="115">
        <v>762</v>
      </c>
      <c r="J17" s="116">
        <v>3.1527990400926806</v>
      </c>
    </row>
    <row r="18" spans="1:10" s="110" customFormat="1" ht="13.5" customHeight="1" x14ac:dyDescent="0.2">
      <c r="A18" s="120"/>
      <c r="B18" s="121" t="s">
        <v>111</v>
      </c>
      <c r="C18" s="113">
        <v>1.474630385348636</v>
      </c>
      <c r="D18" s="114">
        <v>1926</v>
      </c>
      <c r="E18" s="114">
        <v>1935</v>
      </c>
      <c r="F18" s="114">
        <v>1881</v>
      </c>
      <c r="G18" s="114">
        <v>1787</v>
      </c>
      <c r="H18" s="114">
        <v>1695</v>
      </c>
      <c r="I18" s="115">
        <v>231</v>
      </c>
      <c r="J18" s="116">
        <v>13.628318584070797</v>
      </c>
    </row>
    <row r="19" spans="1:10" s="110" customFormat="1" ht="13.5" customHeight="1" x14ac:dyDescent="0.2">
      <c r="A19" s="120"/>
      <c r="B19" s="121" t="s">
        <v>112</v>
      </c>
      <c r="C19" s="113">
        <v>0.45938641288119503</v>
      </c>
      <c r="D19" s="114">
        <v>600</v>
      </c>
      <c r="E19" s="114">
        <v>606</v>
      </c>
      <c r="F19" s="114">
        <v>598</v>
      </c>
      <c r="G19" s="114">
        <v>503</v>
      </c>
      <c r="H19" s="114">
        <v>459</v>
      </c>
      <c r="I19" s="115">
        <v>141</v>
      </c>
      <c r="J19" s="116">
        <v>30.718954248366014</v>
      </c>
    </row>
    <row r="20" spans="1:10" s="110" customFormat="1" ht="13.5" customHeight="1" x14ac:dyDescent="0.2">
      <c r="A20" s="118" t="s">
        <v>113</v>
      </c>
      <c r="B20" s="122" t="s">
        <v>114</v>
      </c>
      <c r="C20" s="113">
        <v>63.210804768430968</v>
      </c>
      <c r="D20" s="114">
        <v>82559</v>
      </c>
      <c r="E20" s="114">
        <v>83145</v>
      </c>
      <c r="F20" s="114">
        <v>82912</v>
      </c>
      <c r="G20" s="114">
        <v>81921</v>
      </c>
      <c r="H20" s="114">
        <v>82103</v>
      </c>
      <c r="I20" s="115">
        <v>456</v>
      </c>
      <c r="J20" s="116">
        <v>0.55539992448509801</v>
      </c>
    </row>
    <row r="21" spans="1:10" s="110" customFormat="1" ht="13.5" customHeight="1" x14ac:dyDescent="0.2">
      <c r="A21" s="120"/>
      <c r="B21" s="122" t="s">
        <v>115</v>
      </c>
      <c r="C21" s="113">
        <v>36.789195231569032</v>
      </c>
      <c r="D21" s="114">
        <v>48050</v>
      </c>
      <c r="E21" s="114">
        <v>48195</v>
      </c>
      <c r="F21" s="114">
        <v>47558</v>
      </c>
      <c r="G21" s="114">
        <v>47230</v>
      </c>
      <c r="H21" s="114">
        <v>46667</v>
      </c>
      <c r="I21" s="115">
        <v>1383</v>
      </c>
      <c r="J21" s="116">
        <v>2.9635502603552832</v>
      </c>
    </row>
    <row r="22" spans="1:10" s="110" customFormat="1" ht="13.5" customHeight="1" x14ac:dyDescent="0.2">
      <c r="A22" s="118" t="s">
        <v>113</v>
      </c>
      <c r="B22" s="122" t="s">
        <v>116</v>
      </c>
      <c r="C22" s="113">
        <v>84.940547741732956</v>
      </c>
      <c r="D22" s="114">
        <v>110940</v>
      </c>
      <c r="E22" s="114">
        <v>111901</v>
      </c>
      <c r="F22" s="114">
        <v>111114</v>
      </c>
      <c r="G22" s="114">
        <v>110261</v>
      </c>
      <c r="H22" s="114">
        <v>110228</v>
      </c>
      <c r="I22" s="115">
        <v>712</v>
      </c>
      <c r="J22" s="116">
        <v>0.64593388249809491</v>
      </c>
    </row>
    <row r="23" spans="1:10" s="110" customFormat="1" ht="13.5" customHeight="1" x14ac:dyDescent="0.2">
      <c r="A23" s="123"/>
      <c r="B23" s="124" t="s">
        <v>117</v>
      </c>
      <c r="C23" s="125">
        <v>15.032654717515639</v>
      </c>
      <c r="D23" s="114">
        <v>19634</v>
      </c>
      <c r="E23" s="114">
        <v>19402</v>
      </c>
      <c r="F23" s="114">
        <v>19317</v>
      </c>
      <c r="G23" s="114">
        <v>18848</v>
      </c>
      <c r="H23" s="114">
        <v>18500</v>
      </c>
      <c r="I23" s="115">
        <v>1134</v>
      </c>
      <c r="J23" s="116">
        <v>6.1297297297297293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30105</v>
      </c>
      <c r="E26" s="114">
        <v>31428</v>
      </c>
      <c r="F26" s="114">
        <v>30967</v>
      </c>
      <c r="G26" s="114">
        <v>31824</v>
      </c>
      <c r="H26" s="140">
        <v>30986</v>
      </c>
      <c r="I26" s="115">
        <v>-881</v>
      </c>
      <c r="J26" s="116">
        <v>-2.8432195184922224</v>
      </c>
    </row>
    <row r="27" spans="1:10" s="110" customFormat="1" ht="13.5" customHeight="1" x14ac:dyDescent="0.2">
      <c r="A27" s="118" t="s">
        <v>105</v>
      </c>
      <c r="B27" s="119" t="s">
        <v>106</v>
      </c>
      <c r="C27" s="113">
        <v>42.627470519847201</v>
      </c>
      <c r="D27" s="115">
        <v>12833</v>
      </c>
      <c r="E27" s="114">
        <v>13332</v>
      </c>
      <c r="F27" s="114">
        <v>13268</v>
      </c>
      <c r="G27" s="114">
        <v>13621</v>
      </c>
      <c r="H27" s="140">
        <v>13249</v>
      </c>
      <c r="I27" s="115">
        <v>-416</v>
      </c>
      <c r="J27" s="116">
        <v>-3.1398596120461923</v>
      </c>
    </row>
    <row r="28" spans="1:10" s="110" customFormat="1" ht="13.5" customHeight="1" x14ac:dyDescent="0.2">
      <c r="A28" s="120"/>
      <c r="B28" s="119" t="s">
        <v>107</v>
      </c>
      <c r="C28" s="113">
        <v>57.372529480152799</v>
      </c>
      <c r="D28" s="115">
        <v>17272</v>
      </c>
      <c r="E28" s="114">
        <v>18096</v>
      </c>
      <c r="F28" s="114">
        <v>17699</v>
      </c>
      <c r="G28" s="114">
        <v>18203</v>
      </c>
      <c r="H28" s="140">
        <v>17737</v>
      </c>
      <c r="I28" s="115">
        <v>-465</v>
      </c>
      <c r="J28" s="116">
        <v>-2.6216383830411005</v>
      </c>
    </row>
    <row r="29" spans="1:10" s="110" customFormat="1" ht="13.5" customHeight="1" x14ac:dyDescent="0.2">
      <c r="A29" s="118" t="s">
        <v>105</v>
      </c>
      <c r="B29" s="121" t="s">
        <v>108</v>
      </c>
      <c r="C29" s="113">
        <v>25.786414216907492</v>
      </c>
      <c r="D29" s="115">
        <v>7763</v>
      </c>
      <c r="E29" s="114">
        <v>8265</v>
      </c>
      <c r="F29" s="114">
        <v>7903</v>
      </c>
      <c r="G29" s="114">
        <v>8623</v>
      </c>
      <c r="H29" s="140">
        <v>8021</v>
      </c>
      <c r="I29" s="115">
        <v>-258</v>
      </c>
      <c r="J29" s="116">
        <v>-3.2165565390849022</v>
      </c>
    </row>
    <row r="30" spans="1:10" s="110" customFormat="1" ht="13.5" customHeight="1" x14ac:dyDescent="0.2">
      <c r="A30" s="118"/>
      <c r="B30" s="121" t="s">
        <v>109</v>
      </c>
      <c r="C30" s="113">
        <v>48.63643912971267</v>
      </c>
      <c r="D30" s="115">
        <v>14642</v>
      </c>
      <c r="E30" s="114">
        <v>15257</v>
      </c>
      <c r="F30" s="114">
        <v>15189</v>
      </c>
      <c r="G30" s="114">
        <v>15413</v>
      </c>
      <c r="H30" s="140">
        <v>15278</v>
      </c>
      <c r="I30" s="115">
        <v>-636</v>
      </c>
      <c r="J30" s="116">
        <v>-4.162848540384867</v>
      </c>
    </row>
    <row r="31" spans="1:10" s="110" customFormat="1" ht="13.5" customHeight="1" x14ac:dyDescent="0.2">
      <c r="A31" s="118"/>
      <c r="B31" s="121" t="s">
        <v>110</v>
      </c>
      <c r="C31" s="113">
        <v>13.356585284836406</v>
      </c>
      <c r="D31" s="115">
        <v>4021</v>
      </c>
      <c r="E31" s="114">
        <v>4153</v>
      </c>
      <c r="F31" s="114">
        <v>4120</v>
      </c>
      <c r="G31" s="114">
        <v>4062</v>
      </c>
      <c r="H31" s="140">
        <v>4065</v>
      </c>
      <c r="I31" s="115">
        <v>-44</v>
      </c>
      <c r="J31" s="116">
        <v>-1.0824108241082411</v>
      </c>
    </row>
    <row r="32" spans="1:10" s="110" customFormat="1" ht="13.5" customHeight="1" x14ac:dyDescent="0.2">
      <c r="A32" s="120"/>
      <c r="B32" s="121" t="s">
        <v>111</v>
      </c>
      <c r="C32" s="113">
        <v>12.22056136854343</v>
      </c>
      <c r="D32" s="115">
        <v>3679</v>
      </c>
      <c r="E32" s="114">
        <v>3753</v>
      </c>
      <c r="F32" s="114">
        <v>3755</v>
      </c>
      <c r="G32" s="114">
        <v>3726</v>
      </c>
      <c r="H32" s="140">
        <v>3622</v>
      </c>
      <c r="I32" s="115">
        <v>57</v>
      </c>
      <c r="J32" s="116">
        <v>1.5737161789066814</v>
      </c>
    </row>
    <row r="33" spans="1:10" s="110" customFormat="1" ht="13.5" customHeight="1" x14ac:dyDescent="0.2">
      <c r="A33" s="120"/>
      <c r="B33" s="121" t="s">
        <v>112</v>
      </c>
      <c r="C33" s="113">
        <v>1.1160936721474839</v>
      </c>
      <c r="D33" s="115">
        <v>336</v>
      </c>
      <c r="E33" s="114">
        <v>356</v>
      </c>
      <c r="F33" s="114">
        <v>372</v>
      </c>
      <c r="G33" s="114">
        <v>331</v>
      </c>
      <c r="H33" s="140">
        <v>319</v>
      </c>
      <c r="I33" s="115">
        <v>17</v>
      </c>
      <c r="J33" s="116">
        <v>5.3291536050156738</v>
      </c>
    </row>
    <row r="34" spans="1:10" s="110" customFormat="1" ht="13.5" customHeight="1" x14ac:dyDescent="0.2">
      <c r="A34" s="118" t="s">
        <v>113</v>
      </c>
      <c r="B34" s="122" t="s">
        <v>116</v>
      </c>
      <c r="C34" s="113">
        <v>82.850024912805182</v>
      </c>
      <c r="D34" s="115">
        <v>24942</v>
      </c>
      <c r="E34" s="114">
        <v>26104</v>
      </c>
      <c r="F34" s="114">
        <v>25741</v>
      </c>
      <c r="G34" s="114">
        <v>26630</v>
      </c>
      <c r="H34" s="140">
        <v>25967</v>
      </c>
      <c r="I34" s="115">
        <v>-1025</v>
      </c>
      <c r="J34" s="116">
        <v>-3.9473177494512264</v>
      </c>
    </row>
    <row r="35" spans="1:10" s="110" customFormat="1" ht="13.5" customHeight="1" x14ac:dyDescent="0.2">
      <c r="A35" s="118"/>
      <c r="B35" s="119" t="s">
        <v>117</v>
      </c>
      <c r="C35" s="113">
        <v>16.99053313403089</v>
      </c>
      <c r="D35" s="115">
        <v>5115</v>
      </c>
      <c r="E35" s="114">
        <v>5288</v>
      </c>
      <c r="F35" s="114">
        <v>5195</v>
      </c>
      <c r="G35" s="114">
        <v>5162</v>
      </c>
      <c r="H35" s="140">
        <v>4987</v>
      </c>
      <c r="I35" s="115">
        <v>128</v>
      </c>
      <c r="J35" s="116">
        <v>2.5666733507118509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18279</v>
      </c>
      <c r="E37" s="114">
        <v>19095</v>
      </c>
      <c r="F37" s="114">
        <v>18680</v>
      </c>
      <c r="G37" s="114">
        <v>19756</v>
      </c>
      <c r="H37" s="140">
        <v>19083</v>
      </c>
      <c r="I37" s="115">
        <v>-804</v>
      </c>
      <c r="J37" s="116">
        <v>-4.2131740292406858</v>
      </c>
    </row>
    <row r="38" spans="1:10" s="110" customFormat="1" ht="13.5" customHeight="1" x14ac:dyDescent="0.2">
      <c r="A38" s="118" t="s">
        <v>105</v>
      </c>
      <c r="B38" s="119" t="s">
        <v>106</v>
      </c>
      <c r="C38" s="113">
        <v>41.862246293560915</v>
      </c>
      <c r="D38" s="115">
        <v>7652</v>
      </c>
      <c r="E38" s="114">
        <v>7876</v>
      </c>
      <c r="F38" s="114">
        <v>7816</v>
      </c>
      <c r="G38" s="114">
        <v>8305</v>
      </c>
      <c r="H38" s="140">
        <v>8025</v>
      </c>
      <c r="I38" s="115">
        <v>-373</v>
      </c>
      <c r="J38" s="116">
        <v>-4.64797507788162</v>
      </c>
    </row>
    <row r="39" spans="1:10" s="110" customFormat="1" ht="13.5" customHeight="1" x14ac:dyDescent="0.2">
      <c r="A39" s="120"/>
      <c r="B39" s="119" t="s">
        <v>107</v>
      </c>
      <c r="C39" s="113">
        <v>58.137753706439085</v>
      </c>
      <c r="D39" s="115">
        <v>10627</v>
      </c>
      <c r="E39" s="114">
        <v>11219</v>
      </c>
      <c r="F39" s="114">
        <v>10864</v>
      </c>
      <c r="G39" s="114">
        <v>11451</v>
      </c>
      <c r="H39" s="140">
        <v>11058</v>
      </c>
      <c r="I39" s="115">
        <v>-431</v>
      </c>
      <c r="J39" s="116">
        <v>-3.8976306746247062</v>
      </c>
    </row>
    <row r="40" spans="1:10" s="110" customFormat="1" ht="13.5" customHeight="1" x14ac:dyDescent="0.2">
      <c r="A40" s="118" t="s">
        <v>105</v>
      </c>
      <c r="B40" s="121" t="s">
        <v>108</v>
      </c>
      <c r="C40" s="113">
        <v>34.908911866075826</v>
      </c>
      <c r="D40" s="115">
        <v>6381</v>
      </c>
      <c r="E40" s="114">
        <v>6752</v>
      </c>
      <c r="F40" s="114">
        <v>6386</v>
      </c>
      <c r="G40" s="114">
        <v>7186</v>
      </c>
      <c r="H40" s="140">
        <v>6624</v>
      </c>
      <c r="I40" s="115">
        <v>-243</v>
      </c>
      <c r="J40" s="116">
        <v>-3.6684782608695654</v>
      </c>
    </row>
    <row r="41" spans="1:10" s="110" customFormat="1" ht="13.5" customHeight="1" x14ac:dyDescent="0.2">
      <c r="A41" s="118"/>
      <c r="B41" s="121" t="s">
        <v>109</v>
      </c>
      <c r="C41" s="113">
        <v>34.815908966573666</v>
      </c>
      <c r="D41" s="115">
        <v>6364</v>
      </c>
      <c r="E41" s="114">
        <v>6678</v>
      </c>
      <c r="F41" s="114">
        <v>6612</v>
      </c>
      <c r="G41" s="114">
        <v>6931</v>
      </c>
      <c r="H41" s="140">
        <v>6874</v>
      </c>
      <c r="I41" s="115">
        <v>-510</v>
      </c>
      <c r="J41" s="116">
        <v>-7.4192609834157697</v>
      </c>
    </row>
    <row r="42" spans="1:10" s="110" customFormat="1" ht="13.5" customHeight="1" x14ac:dyDescent="0.2">
      <c r="A42" s="118"/>
      <c r="B42" s="121" t="s">
        <v>110</v>
      </c>
      <c r="C42" s="113">
        <v>11.078286558345642</v>
      </c>
      <c r="D42" s="115">
        <v>2025</v>
      </c>
      <c r="E42" s="114">
        <v>2098</v>
      </c>
      <c r="F42" s="114">
        <v>2112</v>
      </c>
      <c r="G42" s="114">
        <v>2089</v>
      </c>
      <c r="H42" s="140">
        <v>2125</v>
      </c>
      <c r="I42" s="115">
        <v>-100</v>
      </c>
      <c r="J42" s="116">
        <v>-4.7058823529411766</v>
      </c>
    </row>
    <row r="43" spans="1:10" s="110" customFormat="1" ht="13.5" customHeight="1" x14ac:dyDescent="0.2">
      <c r="A43" s="120"/>
      <c r="B43" s="121" t="s">
        <v>111</v>
      </c>
      <c r="C43" s="113">
        <v>19.19689260900487</v>
      </c>
      <c r="D43" s="115">
        <v>3509</v>
      </c>
      <c r="E43" s="114">
        <v>3567</v>
      </c>
      <c r="F43" s="114">
        <v>3570</v>
      </c>
      <c r="G43" s="114">
        <v>3550</v>
      </c>
      <c r="H43" s="140">
        <v>3460</v>
      </c>
      <c r="I43" s="115">
        <v>49</v>
      </c>
      <c r="J43" s="116">
        <v>1.4161849710982659</v>
      </c>
    </row>
    <row r="44" spans="1:10" s="110" customFormat="1" ht="13.5" customHeight="1" x14ac:dyDescent="0.2">
      <c r="A44" s="120"/>
      <c r="B44" s="121" t="s">
        <v>112</v>
      </c>
      <c r="C44" s="113">
        <v>1.6029323267137152</v>
      </c>
      <c r="D44" s="115">
        <v>293</v>
      </c>
      <c r="E44" s="114">
        <v>302</v>
      </c>
      <c r="F44" s="114">
        <v>317</v>
      </c>
      <c r="G44" s="114">
        <v>280</v>
      </c>
      <c r="H44" s="140">
        <v>280</v>
      </c>
      <c r="I44" s="115">
        <v>13</v>
      </c>
      <c r="J44" s="116">
        <v>4.6428571428571432</v>
      </c>
    </row>
    <row r="45" spans="1:10" s="110" customFormat="1" ht="13.5" customHeight="1" x14ac:dyDescent="0.2">
      <c r="A45" s="118" t="s">
        <v>113</v>
      </c>
      <c r="B45" s="122" t="s">
        <v>116</v>
      </c>
      <c r="C45" s="113">
        <v>84.867881175118995</v>
      </c>
      <c r="D45" s="115">
        <v>15513</v>
      </c>
      <c r="E45" s="114">
        <v>16235</v>
      </c>
      <c r="F45" s="114">
        <v>15877</v>
      </c>
      <c r="G45" s="114">
        <v>16850</v>
      </c>
      <c r="H45" s="140">
        <v>16255</v>
      </c>
      <c r="I45" s="115">
        <v>-742</v>
      </c>
      <c r="J45" s="116">
        <v>-4.5647493079052603</v>
      </c>
    </row>
    <row r="46" spans="1:10" s="110" customFormat="1" ht="13.5" customHeight="1" x14ac:dyDescent="0.2">
      <c r="A46" s="118"/>
      <c r="B46" s="119" t="s">
        <v>117</v>
      </c>
      <c r="C46" s="113">
        <v>14.874993161551508</v>
      </c>
      <c r="D46" s="115">
        <v>2719</v>
      </c>
      <c r="E46" s="114">
        <v>2825</v>
      </c>
      <c r="F46" s="114">
        <v>2773</v>
      </c>
      <c r="G46" s="114">
        <v>2875</v>
      </c>
      <c r="H46" s="140">
        <v>2796</v>
      </c>
      <c r="I46" s="115">
        <v>-77</v>
      </c>
      <c r="J46" s="116">
        <v>-2.7539341917024323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11826</v>
      </c>
      <c r="E48" s="114">
        <v>12333</v>
      </c>
      <c r="F48" s="114">
        <v>12287</v>
      </c>
      <c r="G48" s="114">
        <v>12068</v>
      </c>
      <c r="H48" s="140">
        <v>11903</v>
      </c>
      <c r="I48" s="115">
        <v>-77</v>
      </c>
      <c r="J48" s="116">
        <v>-0.64689574056960431</v>
      </c>
    </row>
    <row r="49" spans="1:12" s="110" customFormat="1" ht="13.5" customHeight="1" x14ac:dyDescent="0.2">
      <c r="A49" s="118" t="s">
        <v>105</v>
      </c>
      <c r="B49" s="119" t="s">
        <v>106</v>
      </c>
      <c r="C49" s="113">
        <v>43.81024860476915</v>
      </c>
      <c r="D49" s="115">
        <v>5181</v>
      </c>
      <c r="E49" s="114">
        <v>5456</v>
      </c>
      <c r="F49" s="114">
        <v>5452</v>
      </c>
      <c r="G49" s="114">
        <v>5316</v>
      </c>
      <c r="H49" s="140">
        <v>5224</v>
      </c>
      <c r="I49" s="115">
        <v>-43</v>
      </c>
      <c r="J49" s="116">
        <v>-0.82312404287901986</v>
      </c>
    </row>
    <row r="50" spans="1:12" s="110" customFormat="1" ht="13.5" customHeight="1" x14ac:dyDescent="0.2">
      <c r="A50" s="120"/>
      <c r="B50" s="119" t="s">
        <v>107</v>
      </c>
      <c r="C50" s="113">
        <v>56.18975139523085</v>
      </c>
      <c r="D50" s="115">
        <v>6645</v>
      </c>
      <c r="E50" s="114">
        <v>6877</v>
      </c>
      <c r="F50" s="114">
        <v>6835</v>
      </c>
      <c r="G50" s="114">
        <v>6752</v>
      </c>
      <c r="H50" s="140">
        <v>6679</v>
      </c>
      <c r="I50" s="115">
        <v>-34</v>
      </c>
      <c r="J50" s="116">
        <v>-0.50905824225183416</v>
      </c>
    </row>
    <row r="51" spans="1:12" s="110" customFormat="1" ht="13.5" customHeight="1" x14ac:dyDescent="0.2">
      <c r="A51" s="118" t="s">
        <v>105</v>
      </c>
      <c r="B51" s="121" t="s">
        <v>108</v>
      </c>
      <c r="C51" s="113">
        <v>11.686115339083376</v>
      </c>
      <c r="D51" s="115">
        <v>1382</v>
      </c>
      <c r="E51" s="114">
        <v>1513</v>
      </c>
      <c r="F51" s="114">
        <v>1517</v>
      </c>
      <c r="G51" s="114">
        <v>1437</v>
      </c>
      <c r="H51" s="140">
        <v>1397</v>
      </c>
      <c r="I51" s="115">
        <v>-15</v>
      </c>
      <c r="J51" s="116">
        <v>-1.0737294201861132</v>
      </c>
    </row>
    <row r="52" spans="1:12" s="110" customFormat="1" ht="13.5" customHeight="1" x14ac:dyDescent="0.2">
      <c r="A52" s="118"/>
      <c r="B52" s="121" t="s">
        <v>109</v>
      </c>
      <c r="C52" s="113">
        <v>69.998308811094205</v>
      </c>
      <c r="D52" s="115">
        <v>8278</v>
      </c>
      <c r="E52" s="114">
        <v>8579</v>
      </c>
      <c r="F52" s="114">
        <v>8577</v>
      </c>
      <c r="G52" s="114">
        <v>8482</v>
      </c>
      <c r="H52" s="140">
        <v>8404</v>
      </c>
      <c r="I52" s="115">
        <v>-126</v>
      </c>
      <c r="J52" s="116">
        <v>-1.4992860542598763</v>
      </c>
    </row>
    <row r="53" spans="1:12" s="110" customFormat="1" ht="13.5" customHeight="1" x14ac:dyDescent="0.2">
      <c r="A53" s="118"/>
      <c r="B53" s="121" t="s">
        <v>110</v>
      </c>
      <c r="C53" s="113">
        <v>16.878065279891764</v>
      </c>
      <c r="D53" s="115">
        <v>1996</v>
      </c>
      <c r="E53" s="114">
        <v>2055</v>
      </c>
      <c r="F53" s="114">
        <v>2008</v>
      </c>
      <c r="G53" s="114">
        <v>1973</v>
      </c>
      <c r="H53" s="140">
        <v>1940</v>
      </c>
      <c r="I53" s="115">
        <v>56</v>
      </c>
      <c r="J53" s="116">
        <v>2.8865979381443299</v>
      </c>
    </row>
    <row r="54" spans="1:12" s="110" customFormat="1" ht="13.5" customHeight="1" x14ac:dyDescent="0.2">
      <c r="A54" s="120"/>
      <c r="B54" s="121" t="s">
        <v>111</v>
      </c>
      <c r="C54" s="113">
        <v>1.4375105699306612</v>
      </c>
      <c r="D54" s="115">
        <v>170</v>
      </c>
      <c r="E54" s="114">
        <v>186</v>
      </c>
      <c r="F54" s="114">
        <v>185</v>
      </c>
      <c r="G54" s="114">
        <v>176</v>
      </c>
      <c r="H54" s="140">
        <v>162</v>
      </c>
      <c r="I54" s="115">
        <v>8</v>
      </c>
      <c r="J54" s="116">
        <v>4.9382716049382713</v>
      </c>
    </row>
    <row r="55" spans="1:12" s="110" customFormat="1" ht="13.5" customHeight="1" x14ac:dyDescent="0.2">
      <c r="A55" s="120"/>
      <c r="B55" s="121" t="s">
        <v>112</v>
      </c>
      <c r="C55" s="113">
        <v>0.36360561474716724</v>
      </c>
      <c r="D55" s="115">
        <v>43</v>
      </c>
      <c r="E55" s="114">
        <v>54</v>
      </c>
      <c r="F55" s="114">
        <v>55</v>
      </c>
      <c r="G55" s="114">
        <v>51</v>
      </c>
      <c r="H55" s="140">
        <v>39</v>
      </c>
      <c r="I55" s="115">
        <v>4</v>
      </c>
      <c r="J55" s="116">
        <v>10.256410256410257</v>
      </c>
    </row>
    <row r="56" spans="1:12" s="110" customFormat="1" ht="13.5" customHeight="1" x14ac:dyDescent="0.2">
      <c r="A56" s="118" t="s">
        <v>113</v>
      </c>
      <c r="B56" s="122" t="s">
        <v>116</v>
      </c>
      <c r="C56" s="113">
        <v>79.731100963977681</v>
      </c>
      <c r="D56" s="115">
        <v>9429</v>
      </c>
      <c r="E56" s="114">
        <v>9869</v>
      </c>
      <c r="F56" s="114">
        <v>9864</v>
      </c>
      <c r="G56" s="114">
        <v>9780</v>
      </c>
      <c r="H56" s="140">
        <v>9712</v>
      </c>
      <c r="I56" s="115">
        <v>-283</v>
      </c>
      <c r="J56" s="116">
        <v>-2.9139209225700164</v>
      </c>
    </row>
    <row r="57" spans="1:12" s="110" customFormat="1" ht="13.5" customHeight="1" x14ac:dyDescent="0.2">
      <c r="A57" s="142"/>
      <c r="B57" s="124" t="s">
        <v>117</v>
      </c>
      <c r="C57" s="125">
        <v>20.260443091493318</v>
      </c>
      <c r="D57" s="143">
        <v>2396</v>
      </c>
      <c r="E57" s="144">
        <v>2463</v>
      </c>
      <c r="F57" s="144">
        <v>2422</v>
      </c>
      <c r="G57" s="144">
        <v>2287</v>
      </c>
      <c r="H57" s="145">
        <v>2191</v>
      </c>
      <c r="I57" s="143">
        <v>205</v>
      </c>
      <c r="J57" s="146">
        <v>9.3564582382473755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130609</v>
      </c>
      <c r="E12" s="236">
        <v>131340</v>
      </c>
      <c r="F12" s="114">
        <v>130470</v>
      </c>
      <c r="G12" s="114">
        <v>129151</v>
      </c>
      <c r="H12" s="140">
        <v>128770</v>
      </c>
      <c r="I12" s="115">
        <v>1839</v>
      </c>
      <c r="J12" s="116">
        <v>1.4281276694882348</v>
      </c>
    </row>
    <row r="13" spans="1:15" s="110" customFormat="1" ht="12" customHeight="1" x14ac:dyDescent="0.2">
      <c r="A13" s="118" t="s">
        <v>105</v>
      </c>
      <c r="B13" s="119" t="s">
        <v>106</v>
      </c>
      <c r="C13" s="113">
        <v>47.480648347357381</v>
      </c>
      <c r="D13" s="115">
        <v>62014</v>
      </c>
      <c r="E13" s="114">
        <v>62394</v>
      </c>
      <c r="F13" s="114">
        <v>62029</v>
      </c>
      <c r="G13" s="114">
        <v>61422</v>
      </c>
      <c r="H13" s="140">
        <v>61137</v>
      </c>
      <c r="I13" s="115">
        <v>877</v>
      </c>
      <c r="J13" s="116">
        <v>1.434483209840195</v>
      </c>
    </row>
    <row r="14" spans="1:15" s="110" customFormat="1" ht="12" customHeight="1" x14ac:dyDescent="0.2">
      <c r="A14" s="118"/>
      <c r="B14" s="119" t="s">
        <v>107</v>
      </c>
      <c r="C14" s="113">
        <v>52.519351652642619</v>
      </c>
      <c r="D14" s="115">
        <v>68595</v>
      </c>
      <c r="E14" s="114">
        <v>68946</v>
      </c>
      <c r="F14" s="114">
        <v>68441</v>
      </c>
      <c r="G14" s="114">
        <v>67729</v>
      </c>
      <c r="H14" s="140">
        <v>67633</v>
      </c>
      <c r="I14" s="115">
        <v>962</v>
      </c>
      <c r="J14" s="116">
        <v>1.4223825647243209</v>
      </c>
    </row>
    <row r="15" spans="1:15" s="110" customFormat="1" ht="12" customHeight="1" x14ac:dyDescent="0.2">
      <c r="A15" s="118" t="s">
        <v>105</v>
      </c>
      <c r="B15" s="121" t="s">
        <v>108</v>
      </c>
      <c r="C15" s="113">
        <v>11.729666408899845</v>
      </c>
      <c r="D15" s="115">
        <v>15320</v>
      </c>
      <c r="E15" s="114">
        <v>16005</v>
      </c>
      <c r="F15" s="114">
        <v>15704</v>
      </c>
      <c r="G15" s="114">
        <v>15127</v>
      </c>
      <c r="H15" s="140">
        <v>15491</v>
      </c>
      <c r="I15" s="115">
        <v>-171</v>
      </c>
      <c r="J15" s="116">
        <v>-1.1038667613452973</v>
      </c>
    </row>
    <row r="16" spans="1:15" s="110" customFormat="1" ht="12" customHeight="1" x14ac:dyDescent="0.2">
      <c r="A16" s="118"/>
      <c r="B16" s="121" t="s">
        <v>109</v>
      </c>
      <c r="C16" s="113">
        <v>67.707432106516393</v>
      </c>
      <c r="D16" s="115">
        <v>88432</v>
      </c>
      <c r="E16" s="114">
        <v>88497</v>
      </c>
      <c r="F16" s="114">
        <v>88201</v>
      </c>
      <c r="G16" s="114">
        <v>87803</v>
      </c>
      <c r="H16" s="140">
        <v>87415</v>
      </c>
      <c r="I16" s="115">
        <v>1017</v>
      </c>
      <c r="J16" s="116">
        <v>1.1634158897214437</v>
      </c>
    </row>
    <row r="17" spans="1:10" s="110" customFormat="1" ht="12" customHeight="1" x14ac:dyDescent="0.2">
      <c r="A17" s="118"/>
      <c r="B17" s="121" t="s">
        <v>110</v>
      </c>
      <c r="C17" s="113">
        <v>19.088271099235122</v>
      </c>
      <c r="D17" s="115">
        <v>24931</v>
      </c>
      <c r="E17" s="114">
        <v>24903</v>
      </c>
      <c r="F17" s="114">
        <v>24684</v>
      </c>
      <c r="G17" s="114">
        <v>24434</v>
      </c>
      <c r="H17" s="140">
        <v>24169</v>
      </c>
      <c r="I17" s="115">
        <v>762</v>
      </c>
      <c r="J17" s="116">
        <v>3.1527990400926806</v>
      </c>
    </row>
    <row r="18" spans="1:10" s="110" customFormat="1" ht="12" customHeight="1" x14ac:dyDescent="0.2">
      <c r="A18" s="120"/>
      <c r="B18" s="121" t="s">
        <v>111</v>
      </c>
      <c r="C18" s="113">
        <v>1.474630385348636</v>
      </c>
      <c r="D18" s="115">
        <v>1926</v>
      </c>
      <c r="E18" s="114">
        <v>1935</v>
      </c>
      <c r="F18" s="114">
        <v>1881</v>
      </c>
      <c r="G18" s="114">
        <v>1787</v>
      </c>
      <c r="H18" s="140">
        <v>1695</v>
      </c>
      <c r="I18" s="115">
        <v>231</v>
      </c>
      <c r="J18" s="116">
        <v>13.628318584070797</v>
      </c>
    </row>
    <row r="19" spans="1:10" s="110" customFormat="1" ht="12" customHeight="1" x14ac:dyDescent="0.2">
      <c r="A19" s="120"/>
      <c r="B19" s="121" t="s">
        <v>112</v>
      </c>
      <c r="C19" s="113">
        <v>0.45938641288119503</v>
      </c>
      <c r="D19" s="115">
        <v>600</v>
      </c>
      <c r="E19" s="114">
        <v>606</v>
      </c>
      <c r="F19" s="114">
        <v>598</v>
      </c>
      <c r="G19" s="114">
        <v>503</v>
      </c>
      <c r="H19" s="140">
        <v>459</v>
      </c>
      <c r="I19" s="115">
        <v>141</v>
      </c>
      <c r="J19" s="116">
        <v>30.718954248366014</v>
      </c>
    </row>
    <row r="20" spans="1:10" s="110" customFormat="1" ht="12" customHeight="1" x14ac:dyDescent="0.2">
      <c r="A20" s="118" t="s">
        <v>113</v>
      </c>
      <c r="B20" s="119" t="s">
        <v>181</v>
      </c>
      <c r="C20" s="113">
        <v>63.210804768430968</v>
      </c>
      <c r="D20" s="115">
        <v>82559</v>
      </c>
      <c r="E20" s="114">
        <v>83145</v>
      </c>
      <c r="F20" s="114">
        <v>82912</v>
      </c>
      <c r="G20" s="114">
        <v>81921</v>
      </c>
      <c r="H20" s="140">
        <v>82103</v>
      </c>
      <c r="I20" s="115">
        <v>456</v>
      </c>
      <c r="J20" s="116">
        <v>0.55539992448509801</v>
      </c>
    </row>
    <row r="21" spans="1:10" s="110" customFormat="1" ht="12" customHeight="1" x14ac:dyDescent="0.2">
      <c r="A21" s="118"/>
      <c r="B21" s="119" t="s">
        <v>182</v>
      </c>
      <c r="C21" s="113">
        <v>36.789195231569032</v>
      </c>
      <c r="D21" s="115">
        <v>48050</v>
      </c>
      <c r="E21" s="114">
        <v>48195</v>
      </c>
      <c r="F21" s="114">
        <v>47558</v>
      </c>
      <c r="G21" s="114">
        <v>47230</v>
      </c>
      <c r="H21" s="140">
        <v>46667</v>
      </c>
      <c r="I21" s="115">
        <v>1383</v>
      </c>
      <c r="J21" s="116">
        <v>2.9635502603552832</v>
      </c>
    </row>
    <row r="22" spans="1:10" s="110" customFormat="1" ht="12" customHeight="1" x14ac:dyDescent="0.2">
      <c r="A22" s="118" t="s">
        <v>113</v>
      </c>
      <c r="B22" s="119" t="s">
        <v>116</v>
      </c>
      <c r="C22" s="113">
        <v>84.940547741732956</v>
      </c>
      <c r="D22" s="115">
        <v>110940</v>
      </c>
      <c r="E22" s="114">
        <v>111901</v>
      </c>
      <c r="F22" s="114">
        <v>111114</v>
      </c>
      <c r="G22" s="114">
        <v>110261</v>
      </c>
      <c r="H22" s="140">
        <v>110228</v>
      </c>
      <c r="I22" s="115">
        <v>712</v>
      </c>
      <c r="J22" s="116">
        <v>0.64593388249809491</v>
      </c>
    </row>
    <row r="23" spans="1:10" s="110" customFormat="1" ht="12" customHeight="1" x14ac:dyDescent="0.2">
      <c r="A23" s="118"/>
      <c r="B23" s="119" t="s">
        <v>117</v>
      </c>
      <c r="C23" s="113">
        <v>15.032654717515639</v>
      </c>
      <c r="D23" s="115">
        <v>19634</v>
      </c>
      <c r="E23" s="114">
        <v>19402</v>
      </c>
      <c r="F23" s="114">
        <v>19317</v>
      </c>
      <c r="G23" s="114">
        <v>18848</v>
      </c>
      <c r="H23" s="140">
        <v>18500</v>
      </c>
      <c r="I23" s="115">
        <v>1134</v>
      </c>
      <c r="J23" s="116">
        <v>6.1297297297297293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85496</v>
      </c>
      <c r="E64" s="236">
        <v>85842</v>
      </c>
      <c r="F64" s="236">
        <v>85572</v>
      </c>
      <c r="G64" s="236">
        <v>84827</v>
      </c>
      <c r="H64" s="140">
        <v>84145</v>
      </c>
      <c r="I64" s="115">
        <v>1351</v>
      </c>
      <c r="J64" s="116">
        <v>1.6055618277972548</v>
      </c>
    </row>
    <row r="65" spans="1:12" s="110" customFormat="1" ht="12" customHeight="1" x14ac:dyDescent="0.2">
      <c r="A65" s="118" t="s">
        <v>105</v>
      </c>
      <c r="B65" s="119" t="s">
        <v>106</v>
      </c>
      <c r="C65" s="113">
        <v>50.359081126602412</v>
      </c>
      <c r="D65" s="235">
        <v>43055</v>
      </c>
      <c r="E65" s="236">
        <v>43205</v>
      </c>
      <c r="F65" s="236">
        <v>43095</v>
      </c>
      <c r="G65" s="236">
        <v>42581</v>
      </c>
      <c r="H65" s="140">
        <v>42246</v>
      </c>
      <c r="I65" s="115">
        <v>809</v>
      </c>
      <c r="J65" s="116">
        <v>1.9149741987407092</v>
      </c>
    </row>
    <row r="66" spans="1:12" s="110" customFormat="1" ht="12" customHeight="1" x14ac:dyDescent="0.2">
      <c r="A66" s="118"/>
      <c r="B66" s="119" t="s">
        <v>107</v>
      </c>
      <c r="C66" s="113">
        <v>49.640918873397588</v>
      </c>
      <c r="D66" s="235">
        <v>42441</v>
      </c>
      <c r="E66" s="236">
        <v>42637</v>
      </c>
      <c r="F66" s="236">
        <v>42477</v>
      </c>
      <c r="G66" s="236">
        <v>42246</v>
      </c>
      <c r="H66" s="140">
        <v>41899</v>
      </c>
      <c r="I66" s="115">
        <v>542</v>
      </c>
      <c r="J66" s="116">
        <v>1.2935869591159694</v>
      </c>
    </row>
    <row r="67" spans="1:12" s="110" customFormat="1" ht="12" customHeight="1" x14ac:dyDescent="0.2">
      <c r="A67" s="118" t="s">
        <v>105</v>
      </c>
      <c r="B67" s="121" t="s">
        <v>108</v>
      </c>
      <c r="C67" s="113">
        <v>9.667118929540564</v>
      </c>
      <c r="D67" s="235">
        <v>8265</v>
      </c>
      <c r="E67" s="236">
        <v>8562</v>
      </c>
      <c r="F67" s="236">
        <v>8520</v>
      </c>
      <c r="G67" s="236">
        <v>8251</v>
      </c>
      <c r="H67" s="140">
        <v>8238</v>
      </c>
      <c r="I67" s="115">
        <v>27</v>
      </c>
      <c r="J67" s="116">
        <v>0.32774945375091041</v>
      </c>
    </row>
    <row r="68" spans="1:12" s="110" customFormat="1" ht="12" customHeight="1" x14ac:dyDescent="0.2">
      <c r="A68" s="118"/>
      <c r="B68" s="121" t="s">
        <v>109</v>
      </c>
      <c r="C68" s="113">
        <v>72.043136521006829</v>
      </c>
      <c r="D68" s="235">
        <v>61594</v>
      </c>
      <c r="E68" s="236">
        <v>61765</v>
      </c>
      <c r="F68" s="236">
        <v>61701</v>
      </c>
      <c r="G68" s="236">
        <v>61436</v>
      </c>
      <c r="H68" s="140">
        <v>61030</v>
      </c>
      <c r="I68" s="115">
        <v>564</v>
      </c>
      <c r="J68" s="116">
        <v>0.92413567098148452</v>
      </c>
    </row>
    <row r="69" spans="1:12" s="110" customFormat="1" ht="12" customHeight="1" x14ac:dyDescent="0.2">
      <c r="A69" s="118"/>
      <c r="B69" s="121" t="s">
        <v>110</v>
      </c>
      <c r="C69" s="113">
        <v>16.76452699541499</v>
      </c>
      <c r="D69" s="235">
        <v>14333</v>
      </c>
      <c r="E69" s="236">
        <v>14203</v>
      </c>
      <c r="F69" s="236">
        <v>14092</v>
      </c>
      <c r="G69" s="236">
        <v>13948</v>
      </c>
      <c r="H69" s="140">
        <v>13745</v>
      </c>
      <c r="I69" s="115">
        <v>588</v>
      </c>
      <c r="J69" s="116">
        <v>4.2779192433612225</v>
      </c>
    </row>
    <row r="70" spans="1:12" s="110" customFormat="1" ht="12" customHeight="1" x14ac:dyDescent="0.2">
      <c r="A70" s="120"/>
      <c r="B70" s="121" t="s">
        <v>111</v>
      </c>
      <c r="C70" s="113">
        <v>1.5252175540376158</v>
      </c>
      <c r="D70" s="235">
        <v>1304</v>
      </c>
      <c r="E70" s="236">
        <v>1312</v>
      </c>
      <c r="F70" s="236">
        <v>1259</v>
      </c>
      <c r="G70" s="236">
        <v>1192</v>
      </c>
      <c r="H70" s="140">
        <v>1132</v>
      </c>
      <c r="I70" s="115">
        <v>172</v>
      </c>
      <c r="J70" s="116">
        <v>15.19434628975265</v>
      </c>
    </row>
    <row r="71" spans="1:12" s="110" customFormat="1" ht="12" customHeight="1" x14ac:dyDescent="0.2">
      <c r="A71" s="120"/>
      <c r="B71" s="121" t="s">
        <v>112</v>
      </c>
      <c r="C71" s="113">
        <v>0.45499204641152802</v>
      </c>
      <c r="D71" s="235">
        <v>389</v>
      </c>
      <c r="E71" s="236">
        <v>404</v>
      </c>
      <c r="F71" s="236">
        <v>395</v>
      </c>
      <c r="G71" s="236">
        <v>337</v>
      </c>
      <c r="H71" s="140">
        <v>306</v>
      </c>
      <c r="I71" s="115">
        <v>83</v>
      </c>
      <c r="J71" s="116">
        <v>27.124183006535947</v>
      </c>
    </row>
    <row r="72" spans="1:12" s="110" customFormat="1" ht="12" customHeight="1" x14ac:dyDescent="0.2">
      <c r="A72" s="118" t="s">
        <v>113</v>
      </c>
      <c r="B72" s="119" t="s">
        <v>181</v>
      </c>
      <c r="C72" s="113">
        <v>60.437915224104053</v>
      </c>
      <c r="D72" s="235">
        <v>51672</v>
      </c>
      <c r="E72" s="236">
        <v>51991</v>
      </c>
      <c r="F72" s="236">
        <v>52144</v>
      </c>
      <c r="G72" s="236">
        <v>51572</v>
      </c>
      <c r="H72" s="140">
        <v>51469</v>
      </c>
      <c r="I72" s="115">
        <v>203</v>
      </c>
      <c r="J72" s="116">
        <v>0.39441217043268761</v>
      </c>
    </row>
    <row r="73" spans="1:12" s="110" customFormat="1" ht="12" customHeight="1" x14ac:dyDescent="0.2">
      <c r="A73" s="118"/>
      <c r="B73" s="119" t="s">
        <v>182</v>
      </c>
      <c r="C73" s="113">
        <v>39.562084775895947</v>
      </c>
      <c r="D73" s="115">
        <v>33824</v>
      </c>
      <c r="E73" s="114">
        <v>33851</v>
      </c>
      <c r="F73" s="114">
        <v>33428</v>
      </c>
      <c r="G73" s="114">
        <v>33255</v>
      </c>
      <c r="H73" s="140">
        <v>32676</v>
      </c>
      <c r="I73" s="115">
        <v>1148</v>
      </c>
      <c r="J73" s="116">
        <v>3.5132819194515852</v>
      </c>
    </row>
    <row r="74" spans="1:12" s="110" customFormat="1" ht="12" customHeight="1" x14ac:dyDescent="0.2">
      <c r="A74" s="118" t="s">
        <v>113</v>
      </c>
      <c r="B74" s="119" t="s">
        <v>116</v>
      </c>
      <c r="C74" s="113">
        <v>81.323102835220368</v>
      </c>
      <c r="D74" s="115">
        <v>69528</v>
      </c>
      <c r="E74" s="114">
        <v>69954</v>
      </c>
      <c r="F74" s="114">
        <v>69724</v>
      </c>
      <c r="G74" s="114">
        <v>69352</v>
      </c>
      <c r="H74" s="140">
        <v>69062</v>
      </c>
      <c r="I74" s="115">
        <v>466</v>
      </c>
      <c r="J74" s="116">
        <v>0.67475601633314997</v>
      </c>
    </row>
    <row r="75" spans="1:12" s="110" customFormat="1" ht="12" customHeight="1" x14ac:dyDescent="0.2">
      <c r="A75" s="142"/>
      <c r="B75" s="124" t="s">
        <v>117</v>
      </c>
      <c r="C75" s="125">
        <v>18.645316739964443</v>
      </c>
      <c r="D75" s="143">
        <v>15941</v>
      </c>
      <c r="E75" s="144">
        <v>15857</v>
      </c>
      <c r="F75" s="144">
        <v>15819</v>
      </c>
      <c r="G75" s="144">
        <v>15443</v>
      </c>
      <c r="H75" s="145">
        <v>15053</v>
      </c>
      <c r="I75" s="143">
        <v>888</v>
      </c>
      <c r="J75" s="146">
        <v>5.8991563143559427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130609</v>
      </c>
      <c r="G11" s="114">
        <v>131340</v>
      </c>
      <c r="H11" s="114">
        <v>130470</v>
      </c>
      <c r="I11" s="114">
        <v>129151</v>
      </c>
      <c r="J11" s="140">
        <v>128770</v>
      </c>
      <c r="K11" s="114">
        <v>1839</v>
      </c>
      <c r="L11" s="116">
        <v>1.4281276694882348</v>
      </c>
    </row>
    <row r="12" spans="1:17" s="110" customFormat="1" ht="24.95" customHeight="1" x14ac:dyDescent="0.2">
      <c r="A12" s="604" t="s">
        <v>185</v>
      </c>
      <c r="B12" s="605"/>
      <c r="C12" s="605"/>
      <c r="D12" s="606"/>
      <c r="E12" s="113">
        <v>47.480648347357381</v>
      </c>
      <c r="F12" s="115">
        <v>62014</v>
      </c>
      <c r="G12" s="114">
        <v>62394</v>
      </c>
      <c r="H12" s="114">
        <v>62029</v>
      </c>
      <c r="I12" s="114">
        <v>61422</v>
      </c>
      <c r="J12" s="140">
        <v>61137</v>
      </c>
      <c r="K12" s="114">
        <v>877</v>
      </c>
      <c r="L12" s="116">
        <v>1.434483209840195</v>
      </c>
    </row>
    <row r="13" spans="1:17" s="110" customFormat="1" ht="15" customHeight="1" x14ac:dyDescent="0.2">
      <c r="A13" s="120"/>
      <c r="B13" s="612" t="s">
        <v>107</v>
      </c>
      <c r="C13" s="612"/>
      <c r="E13" s="113">
        <v>52.519351652642619</v>
      </c>
      <c r="F13" s="115">
        <v>68595</v>
      </c>
      <c r="G13" s="114">
        <v>68946</v>
      </c>
      <c r="H13" s="114">
        <v>68441</v>
      </c>
      <c r="I13" s="114">
        <v>67729</v>
      </c>
      <c r="J13" s="140">
        <v>67633</v>
      </c>
      <c r="K13" s="114">
        <v>962</v>
      </c>
      <c r="L13" s="116">
        <v>1.4223825647243209</v>
      </c>
    </row>
    <row r="14" spans="1:17" s="110" customFormat="1" ht="24.95" customHeight="1" x14ac:dyDescent="0.2">
      <c r="A14" s="604" t="s">
        <v>186</v>
      </c>
      <c r="B14" s="605"/>
      <c r="C14" s="605"/>
      <c r="D14" s="606"/>
      <c r="E14" s="113">
        <v>11.729666408899845</v>
      </c>
      <c r="F14" s="115">
        <v>15320</v>
      </c>
      <c r="G14" s="114">
        <v>16005</v>
      </c>
      <c r="H14" s="114">
        <v>15704</v>
      </c>
      <c r="I14" s="114">
        <v>15127</v>
      </c>
      <c r="J14" s="140">
        <v>15491</v>
      </c>
      <c r="K14" s="114">
        <v>-171</v>
      </c>
      <c r="L14" s="116">
        <v>-1.1038667613452973</v>
      </c>
    </row>
    <row r="15" spans="1:17" s="110" customFormat="1" ht="15" customHeight="1" x14ac:dyDescent="0.2">
      <c r="A15" s="120"/>
      <c r="B15" s="119"/>
      <c r="C15" s="258" t="s">
        <v>106</v>
      </c>
      <c r="E15" s="113">
        <v>45.796344647519582</v>
      </c>
      <c r="F15" s="115">
        <v>7016</v>
      </c>
      <c r="G15" s="114">
        <v>7328</v>
      </c>
      <c r="H15" s="114">
        <v>7200</v>
      </c>
      <c r="I15" s="114">
        <v>6938</v>
      </c>
      <c r="J15" s="140">
        <v>7110</v>
      </c>
      <c r="K15" s="114">
        <v>-94</v>
      </c>
      <c r="L15" s="116">
        <v>-1.3220815752461321</v>
      </c>
    </row>
    <row r="16" spans="1:17" s="110" customFormat="1" ht="15" customHeight="1" x14ac:dyDescent="0.2">
      <c r="A16" s="120"/>
      <c r="B16" s="119"/>
      <c r="C16" s="258" t="s">
        <v>107</v>
      </c>
      <c r="E16" s="113">
        <v>54.203655352480418</v>
      </c>
      <c r="F16" s="115">
        <v>8304</v>
      </c>
      <c r="G16" s="114">
        <v>8677</v>
      </c>
      <c r="H16" s="114">
        <v>8504</v>
      </c>
      <c r="I16" s="114">
        <v>8189</v>
      </c>
      <c r="J16" s="140">
        <v>8381</v>
      </c>
      <c r="K16" s="114">
        <v>-77</v>
      </c>
      <c r="L16" s="116">
        <v>-0.91874477985920533</v>
      </c>
    </row>
    <row r="17" spans="1:12" s="110" customFormat="1" ht="15" customHeight="1" x14ac:dyDescent="0.2">
      <c r="A17" s="120"/>
      <c r="B17" s="121" t="s">
        <v>109</v>
      </c>
      <c r="C17" s="258"/>
      <c r="E17" s="113">
        <v>67.707432106516393</v>
      </c>
      <c r="F17" s="115">
        <v>88432</v>
      </c>
      <c r="G17" s="114">
        <v>88497</v>
      </c>
      <c r="H17" s="114">
        <v>88201</v>
      </c>
      <c r="I17" s="114">
        <v>87803</v>
      </c>
      <c r="J17" s="140">
        <v>87415</v>
      </c>
      <c r="K17" s="114">
        <v>1017</v>
      </c>
      <c r="L17" s="116">
        <v>1.1634158897214437</v>
      </c>
    </row>
    <row r="18" spans="1:12" s="110" customFormat="1" ht="15" customHeight="1" x14ac:dyDescent="0.2">
      <c r="A18" s="120"/>
      <c r="B18" s="119"/>
      <c r="C18" s="258" t="s">
        <v>106</v>
      </c>
      <c r="E18" s="113">
        <v>47.99506965804234</v>
      </c>
      <c r="F18" s="115">
        <v>42443</v>
      </c>
      <c r="G18" s="114">
        <v>42457</v>
      </c>
      <c r="H18" s="114">
        <v>42315</v>
      </c>
      <c r="I18" s="114">
        <v>42123</v>
      </c>
      <c r="J18" s="140">
        <v>41852</v>
      </c>
      <c r="K18" s="114">
        <v>591</v>
      </c>
      <c r="L18" s="116">
        <v>1.4121188951543535</v>
      </c>
    </row>
    <row r="19" spans="1:12" s="110" customFormat="1" ht="15" customHeight="1" x14ac:dyDescent="0.2">
      <c r="A19" s="120"/>
      <c r="B19" s="119"/>
      <c r="C19" s="258" t="s">
        <v>107</v>
      </c>
      <c r="E19" s="113">
        <v>52.00493034195766</v>
      </c>
      <c r="F19" s="115">
        <v>45989</v>
      </c>
      <c r="G19" s="114">
        <v>46040</v>
      </c>
      <c r="H19" s="114">
        <v>45886</v>
      </c>
      <c r="I19" s="114">
        <v>45680</v>
      </c>
      <c r="J19" s="140">
        <v>45563</v>
      </c>
      <c r="K19" s="114">
        <v>426</v>
      </c>
      <c r="L19" s="116">
        <v>0.93496916357570836</v>
      </c>
    </row>
    <row r="20" spans="1:12" s="110" customFormat="1" ht="15" customHeight="1" x14ac:dyDescent="0.2">
      <c r="A20" s="120"/>
      <c r="B20" s="121" t="s">
        <v>110</v>
      </c>
      <c r="C20" s="258"/>
      <c r="E20" s="113">
        <v>19.088271099235122</v>
      </c>
      <c r="F20" s="115">
        <v>24931</v>
      </c>
      <c r="G20" s="114">
        <v>24903</v>
      </c>
      <c r="H20" s="114">
        <v>24684</v>
      </c>
      <c r="I20" s="114">
        <v>24434</v>
      </c>
      <c r="J20" s="140">
        <v>24169</v>
      </c>
      <c r="K20" s="114">
        <v>762</v>
      </c>
      <c r="L20" s="116">
        <v>3.1527990400926806</v>
      </c>
    </row>
    <row r="21" spans="1:12" s="110" customFormat="1" ht="15" customHeight="1" x14ac:dyDescent="0.2">
      <c r="A21" s="120"/>
      <c r="B21" s="119"/>
      <c r="C21" s="258" t="s">
        <v>106</v>
      </c>
      <c r="E21" s="113">
        <v>46.167422084954474</v>
      </c>
      <c r="F21" s="115">
        <v>11510</v>
      </c>
      <c r="G21" s="114">
        <v>11562</v>
      </c>
      <c r="H21" s="114">
        <v>11490</v>
      </c>
      <c r="I21" s="114">
        <v>11361</v>
      </c>
      <c r="J21" s="140">
        <v>11230</v>
      </c>
      <c r="K21" s="114">
        <v>280</v>
      </c>
      <c r="L21" s="116">
        <v>2.4933214603739984</v>
      </c>
    </row>
    <row r="22" spans="1:12" s="110" customFormat="1" ht="15" customHeight="1" x14ac:dyDescent="0.2">
      <c r="A22" s="120"/>
      <c r="B22" s="119"/>
      <c r="C22" s="258" t="s">
        <v>107</v>
      </c>
      <c r="E22" s="113">
        <v>53.832577915045526</v>
      </c>
      <c r="F22" s="115">
        <v>13421</v>
      </c>
      <c r="G22" s="114">
        <v>13341</v>
      </c>
      <c r="H22" s="114">
        <v>13194</v>
      </c>
      <c r="I22" s="114">
        <v>13073</v>
      </c>
      <c r="J22" s="140">
        <v>12939</v>
      </c>
      <c r="K22" s="114">
        <v>482</v>
      </c>
      <c r="L22" s="116">
        <v>3.7251719607388516</v>
      </c>
    </row>
    <row r="23" spans="1:12" s="110" customFormat="1" ht="15" customHeight="1" x14ac:dyDescent="0.2">
      <c r="A23" s="120"/>
      <c r="B23" s="121" t="s">
        <v>111</v>
      </c>
      <c r="C23" s="258"/>
      <c r="E23" s="113">
        <v>1.474630385348636</v>
      </c>
      <c r="F23" s="115">
        <v>1926</v>
      </c>
      <c r="G23" s="114">
        <v>1935</v>
      </c>
      <c r="H23" s="114">
        <v>1881</v>
      </c>
      <c r="I23" s="114">
        <v>1787</v>
      </c>
      <c r="J23" s="140">
        <v>1695</v>
      </c>
      <c r="K23" s="114">
        <v>231</v>
      </c>
      <c r="L23" s="116">
        <v>13.628318584070797</v>
      </c>
    </row>
    <row r="24" spans="1:12" s="110" customFormat="1" ht="15" customHeight="1" x14ac:dyDescent="0.2">
      <c r="A24" s="120"/>
      <c r="B24" s="119"/>
      <c r="C24" s="258" t="s">
        <v>106</v>
      </c>
      <c r="E24" s="113">
        <v>54.257528556593975</v>
      </c>
      <c r="F24" s="115">
        <v>1045</v>
      </c>
      <c r="G24" s="114">
        <v>1047</v>
      </c>
      <c r="H24" s="114">
        <v>1024</v>
      </c>
      <c r="I24" s="114">
        <v>1000</v>
      </c>
      <c r="J24" s="140">
        <v>945</v>
      </c>
      <c r="K24" s="114">
        <v>100</v>
      </c>
      <c r="L24" s="116">
        <v>10.582010582010582</v>
      </c>
    </row>
    <row r="25" spans="1:12" s="110" customFormat="1" ht="15" customHeight="1" x14ac:dyDescent="0.2">
      <c r="A25" s="120"/>
      <c r="B25" s="119"/>
      <c r="C25" s="258" t="s">
        <v>107</v>
      </c>
      <c r="E25" s="113">
        <v>45.742471443406025</v>
      </c>
      <c r="F25" s="115">
        <v>881</v>
      </c>
      <c r="G25" s="114">
        <v>888</v>
      </c>
      <c r="H25" s="114">
        <v>857</v>
      </c>
      <c r="I25" s="114">
        <v>787</v>
      </c>
      <c r="J25" s="140">
        <v>750</v>
      </c>
      <c r="K25" s="114">
        <v>131</v>
      </c>
      <c r="L25" s="116">
        <v>17.466666666666665</v>
      </c>
    </row>
    <row r="26" spans="1:12" s="110" customFormat="1" ht="15" customHeight="1" x14ac:dyDescent="0.2">
      <c r="A26" s="120"/>
      <c r="C26" s="121" t="s">
        <v>187</v>
      </c>
      <c r="D26" s="110" t="s">
        <v>188</v>
      </c>
      <c r="E26" s="113">
        <v>0.45938641288119503</v>
      </c>
      <c r="F26" s="115">
        <v>600</v>
      </c>
      <c r="G26" s="114">
        <v>606</v>
      </c>
      <c r="H26" s="114">
        <v>598</v>
      </c>
      <c r="I26" s="114">
        <v>503</v>
      </c>
      <c r="J26" s="140">
        <v>459</v>
      </c>
      <c r="K26" s="114">
        <v>141</v>
      </c>
      <c r="L26" s="116">
        <v>30.718954248366014</v>
      </c>
    </row>
    <row r="27" spans="1:12" s="110" customFormat="1" ht="15" customHeight="1" x14ac:dyDescent="0.2">
      <c r="A27" s="120"/>
      <c r="B27" s="119"/>
      <c r="D27" s="259" t="s">
        <v>106</v>
      </c>
      <c r="E27" s="113">
        <v>49</v>
      </c>
      <c r="F27" s="115">
        <v>294</v>
      </c>
      <c r="G27" s="114">
        <v>274</v>
      </c>
      <c r="H27" s="114">
        <v>271</v>
      </c>
      <c r="I27" s="114">
        <v>242</v>
      </c>
      <c r="J27" s="140">
        <v>216</v>
      </c>
      <c r="K27" s="114">
        <v>78</v>
      </c>
      <c r="L27" s="116">
        <v>36.111111111111114</v>
      </c>
    </row>
    <row r="28" spans="1:12" s="110" customFormat="1" ht="15" customHeight="1" x14ac:dyDescent="0.2">
      <c r="A28" s="120"/>
      <c r="B28" s="119"/>
      <c r="D28" s="259" t="s">
        <v>107</v>
      </c>
      <c r="E28" s="113">
        <v>51</v>
      </c>
      <c r="F28" s="115">
        <v>306</v>
      </c>
      <c r="G28" s="114">
        <v>332</v>
      </c>
      <c r="H28" s="114">
        <v>327</v>
      </c>
      <c r="I28" s="114">
        <v>261</v>
      </c>
      <c r="J28" s="140">
        <v>243</v>
      </c>
      <c r="K28" s="114">
        <v>63</v>
      </c>
      <c r="L28" s="116">
        <v>25.925925925925927</v>
      </c>
    </row>
    <row r="29" spans="1:12" s="110" customFormat="1" ht="24.95" customHeight="1" x14ac:dyDescent="0.2">
      <c r="A29" s="604" t="s">
        <v>189</v>
      </c>
      <c r="B29" s="605"/>
      <c r="C29" s="605"/>
      <c r="D29" s="606"/>
      <c r="E29" s="113">
        <v>84.940547741732956</v>
      </c>
      <c r="F29" s="115">
        <v>110940</v>
      </c>
      <c r="G29" s="114">
        <v>111901</v>
      </c>
      <c r="H29" s="114">
        <v>111114</v>
      </c>
      <c r="I29" s="114">
        <v>110261</v>
      </c>
      <c r="J29" s="140">
        <v>110228</v>
      </c>
      <c r="K29" s="114">
        <v>712</v>
      </c>
      <c r="L29" s="116">
        <v>0.64593388249809491</v>
      </c>
    </row>
    <row r="30" spans="1:12" s="110" customFormat="1" ht="15" customHeight="1" x14ac:dyDescent="0.2">
      <c r="A30" s="120"/>
      <c r="B30" s="119"/>
      <c r="C30" s="258" t="s">
        <v>106</v>
      </c>
      <c r="E30" s="113">
        <v>46.44222102037137</v>
      </c>
      <c r="F30" s="115">
        <v>51523</v>
      </c>
      <c r="G30" s="114">
        <v>52054</v>
      </c>
      <c r="H30" s="114">
        <v>51674</v>
      </c>
      <c r="I30" s="114">
        <v>51350</v>
      </c>
      <c r="J30" s="140">
        <v>51271</v>
      </c>
      <c r="K30" s="114">
        <v>252</v>
      </c>
      <c r="L30" s="116">
        <v>0.49150591952565775</v>
      </c>
    </row>
    <row r="31" spans="1:12" s="110" customFormat="1" ht="15" customHeight="1" x14ac:dyDescent="0.2">
      <c r="A31" s="120"/>
      <c r="B31" s="119"/>
      <c r="C31" s="258" t="s">
        <v>107</v>
      </c>
      <c r="E31" s="113">
        <v>53.55777897962863</v>
      </c>
      <c r="F31" s="115">
        <v>59417</v>
      </c>
      <c r="G31" s="114">
        <v>59847</v>
      </c>
      <c r="H31" s="114">
        <v>59440</v>
      </c>
      <c r="I31" s="114">
        <v>58911</v>
      </c>
      <c r="J31" s="140">
        <v>58957</v>
      </c>
      <c r="K31" s="114">
        <v>460</v>
      </c>
      <c r="L31" s="116">
        <v>0.78022965890394691</v>
      </c>
    </row>
    <row r="32" spans="1:12" s="110" customFormat="1" ht="15" customHeight="1" x14ac:dyDescent="0.2">
      <c r="A32" s="120"/>
      <c r="B32" s="119" t="s">
        <v>117</v>
      </c>
      <c r="C32" s="258"/>
      <c r="E32" s="113">
        <v>15.032654717515639</v>
      </c>
      <c r="F32" s="115">
        <v>19634</v>
      </c>
      <c r="G32" s="114">
        <v>19402</v>
      </c>
      <c r="H32" s="114">
        <v>19317</v>
      </c>
      <c r="I32" s="114">
        <v>18848</v>
      </c>
      <c r="J32" s="140">
        <v>18500</v>
      </c>
      <c r="K32" s="114">
        <v>1134</v>
      </c>
      <c r="L32" s="116">
        <v>6.1297297297297293</v>
      </c>
    </row>
    <row r="33" spans="1:12" s="110" customFormat="1" ht="15" customHeight="1" x14ac:dyDescent="0.2">
      <c r="A33" s="120"/>
      <c r="B33" s="119"/>
      <c r="C33" s="258" t="s">
        <v>106</v>
      </c>
      <c r="E33" s="113">
        <v>53.351329326678211</v>
      </c>
      <c r="F33" s="115">
        <v>10475</v>
      </c>
      <c r="G33" s="114">
        <v>10322</v>
      </c>
      <c r="H33" s="114">
        <v>10335</v>
      </c>
      <c r="I33" s="114">
        <v>10055</v>
      </c>
      <c r="J33" s="140">
        <v>9849</v>
      </c>
      <c r="K33" s="114">
        <v>626</v>
      </c>
      <c r="L33" s="116">
        <v>6.3559752259112603</v>
      </c>
    </row>
    <row r="34" spans="1:12" s="110" customFormat="1" ht="15" customHeight="1" x14ac:dyDescent="0.2">
      <c r="A34" s="120"/>
      <c r="B34" s="119"/>
      <c r="C34" s="258" t="s">
        <v>107</v>
      </c>
      <c r="E34" s="113">
        <v>46.648670673321789</v>
      </c>
      <c r="F34" s="115">
        <v>9159</v>
      </c>
      <c r="G34" s="114">
        <v>9080</v>
      </c>
      <c r="H34" s="114">
        <v>8982</v>
      </c>
      <c r="I34" s="114">
        <v>8793</v>
      </c>
      <c r="J34" s="140">
        <v>8651</v>
      </c>
      <c r="K34" s="114">
        <v>508</v>
      </c>
      <c r="L34" s="116">
        <v>5.8721535082649403</v>
      </c>
    </row>
    <row r="35" spans="1:12" s="110" customFormat="1" ht="24.95" customHeight="1" x14ac:dyDescent="0.2">
      <c r="A35" s="604" t="s">
        <v>190</v>
      </c>
      <c r="B35" s="605"/>
      <c r="C35" s="605"/>
      <c r="D35" s="606"/>
      <c r="E35" s="113">
        <v>63.210804768430968</v>
      </c>
      <c r="F35" s="115">
        <v>82559</v>
      </c>
      <c r="G35" s="114">
        <v>83145</v>
      </c>
      <c r="H35" s="114">
        <v>82912</v>
      </c>
      <c r="I35" s="114">
        <v>81921</v>
      </c>
      <c r="J35" s="140">
        <v>82103</v>
      </c>
      <c r="K35" s="114">
        <v>456</v>
      </c>
      <c r="L35" s="116">
        <v>0.55539992448509801</v>
      </c>
    </row>
    <row r="36" spans="1:12" s="110" customFormat="1" ht="15" customHeight="1" x14ac:dyDescent="0.2">
      <c r="A36" s="120"/>
      <c r="B36" s="119"/>
      <c r="C36" s="258" t="s">
        <v>106</v>
      </c>
      <c r="E36" s="113">
        <v>59.584055039426353</v>
      </c>
      <c r="F36" s="115">
        <v>49192</v>
      </c>
      <c r="G36" s="114">
        <v>49603</v>
      </c>
      <c r="H36" s="114">
        <v>49485</v>
      </c>
      <c r="I36" s="114">
        <v>48892</v>
      </c>
      <c r="J36" s="140">
        <v>48947</v>
      </c>
      <c r="K36" s="114">
        <v>245</v>
      </c>
      <c r="L36" s="116">
        <v>0.50054140192453056</v>
      </c>
    </row>
    <row r="37" spans="1:12" s="110" customFormat="1" ht="15" customHeight="1" x14ac:dyDescent="0.2">
      <c r="A37" s="120"/>
      <c r="B37" s="119"/>
      <c r="C37" s="258" t="s">
        <v>107</v>
      </c>
      <c r="E37" s="113">
        <v>40.415944960573647</v>
      </c>
      <c r="F37" s="115">
        <v>33367</v>
      </c>
      <c r="G37" s="114">
        <v>33542</v>
      </c>
      <c r="H37" s="114">
        <v>33427</v>
      </c>
      <c r="I37" s="114">
        <v>33029</v>
      </c>
      <c r="J37" s="140">
        <v>33156</v>
      </c>
      <c r="K37" s="114">
        <v>211</v>
      </c>
      <c r="L37" s="116">
        <v>0.63638557123899142</v>
      </c>
    </row>
    <row r="38" spans="1:12" s="110" customFormat="1" ht="15" customHeight="1" x14ac:dyDescent="0.2">
      <c r="A38" s="120"/>
      <c r="B38" s="119" t="s">
        <v>182</v>
      </c>
      <c r="C38" s="258"/>
      <c r="E38" s="113">
        <v>36.789195231569032</v>
      </c>
      <c r="F38" s="115">
        <v>48050</v>
      </c>
      <c r="G38" s="114">
        <v>48195</v>
      </c>
      <c r="H38" s="114">
        <v>47558</v>
      </c>
      <c r="I38" s="114">
        <v>47230</v>
      </c>
      <c r="J38" s="140">
        <v>46667</v>
      </c>
      <c r="K38" s="114">
        <v>1383</v>
      </c>
      <c r="L38" s="116">
        <v>2.9635502603552832</v>
      </c>
    </row>
    <row r="39" spans="1:12" s="110" customFormat="1" ht="15" customHeight="1" x14ac:dyDescent="0.2">
      <c r="A39" s="120"/>
      <c r="B39" s="119"/>
      <c r="C39" s="258" t="s">
        <v>106</v>
      </c>
      <c r="E39" s="113">
        <v>26.684703433922998</v>
      </c>
      <c r="F39" s="115">
        <v>12822</v>
      </c>
      <c r="G39" s="114">
        <v>12791</v>
      </c>
      <c r="H39" s="114">
        <v>12544</v>
      </c>
      <c r="I39" s="114">
        <v>12530</v>
      </c>
      <c r="J39" s="140">
        <v>12190</v>
      </c>
      <c r="K39" s="114">
        <v>632</v>
      </c>
      <c r="L39" s="116">
        <v>5.1845775225594748</v>
      </c>
    </row>
    <row r="40" spans="1:12" s="110" customFormat="1" ht="15" customHeight="1" x14ac:dyDescent="0.2">
      <c r="A40" s="120"/>
      <c r="B40" s="119"/>
      <c r="C40" s="258" t="s">
        <v>107</v>
      </c>
      <c r="E40" s="113">
        <v>73.315296566077009</v>
      </c>
      <c r="F40" s="115">
        <v>35228</v>
      </c>
      <c r="G40" s="114">
        <v>35404</v>
      </c>
      <c r="H40" s="114">
        <v>35014</v>
      </c>
      <c r="I40" s="114">
        <v>34700</v>
      </c>
      <c r="J40" s="140">
        <v>34477</v>
      </c>
      <c r="K40" s="114">
        <v>751</v>
      </c>
      <c r="L40" s="116">
        <v>2.1782637700495981</v>
      </c>
    </row>
    <row r="41" spans="1:12" s="110" customFormat="1" ht="24.75" customHeight="1" x14ac:dyDescent="0.2">
      <c r="A41" s="604" t="s">
        <v>517</v>
      </c>
      <c r="B41" s="605"/>
      <c r="C41" s="605"/>
      <c r="D41" s="606"/>
      <c r="E41" s="113">
        <v>4.9131376857643811</v>
      </c>
      <c r="F41" s="115">
        <v>6417</v>
      </c>
      <c r="G41" s="114">
        <v>6846</v>
      </c>
      <c r="H41" s="114">
        <v>6900</v>
      </c>
      <c r="I41" s="114">
        <v>6473</v>
      </c>
      <c r="J41" s="140">
        <v>6552</v>
      </c>
      <c r="K41" s="114">
        <v>-135</v>
      </c>
      <c r="L41" s="116">
        <v>-2.0604395604395602</v>
      </c>
    </row>
    <row r="42" spans="1:12" s="110" customFormat="1" ht="15" customHeight="1" x14ac:dyDescent="0.2">
      <c r="A42" s="120"/>
      <c r="B42" s="119"/>
      <c r="C42" s="258" t="s">
        <v>106</v>
      </c>
      <c r="E42" s="113">
        <v>47.062490260246221</v>
      </c>
      <c r="F42" s="115">
        <v>3020</v>
      </c>
      <c r="G42" s="114">
        <v>3314</v>
      </c>
      <c r="H42" s="114">
        <v>3323</v>
      </c>
      <c r="I42" s="114">
        <v>2987</v>
      </c>
      <c r="J42" s="140">
        <v>3043</v>
      </c>
      <c r="K42" s="114">
        <v>-23</v>
      </c>
      <c r="L42" s="116">
        <v>-0.7558330594807755</v>
      </c>
    </row>
    <row r="43" spans="1:12" s="110" customFormat="1" ht="15" customHeight="1" x14ac:dyDescent="0.2">
      <c r="A43" s="123"/>
      <c r="B43" s="124"/>
      <c r="C43" s="260" t="s">
        <v>107</v>
      </c>
      <c r="D43" s="261"/>
      <c r="E43" s="125">
        <v>52.937509739753779</v>
      </c>
      <c r="F43" s="143">
        <v>3397</v>
      </c>
      <c r="G43" s="144">
        <v>3532</v>
      </c>
      <c r="H43" s="144">
        <v>3577</v>
      </c>
      <c r="I43" s="144">
        <v>3486</v>
      </c>
      <c r="J43" s="145">
        <v>3509</v>
      </c>
      <c r="K43" s="144">
        <v>-112</v>
      </c>
      <c r="L43" s="146">
        <v>-3.1917925334853234</v>
      </c>
    </row>
    <row r="44" spans="1:12" s="110" customFormat="1" ht="45.75" customHeight="1" x14ac:dyDescent="0.2">
      <c r="A44" s="604" t="s">
        <v>191</v>
      </c>
      <c r="B44" s="605"/>
      <c r="C44" s="605"/>
      <c r="D44" s="606"/>
      <c r="E44" s="113">
        <v>0.94480472249232439</v>
      </c>
      <c r="F44" s="115">
        <v>1234</v>
      </c>
      <c r="G44" s="114">
        <v>1232</v>
      </c>
      <c r="H44" s="114">
        <v>1233</v>
      </c>
      <c r="I44" s="114">
        <v>1236</v>
      </c>
      <c r="J44" s="140">
        <v>1238</v>
      </c>
      <c r="K44" s="114">
        <v>-4</v>
      </c>
      <c r="L44" s="116">
        <v>-0.32310177705977383</v>
      </c>
    </row>
    <row r="45" spans="1:12" s="110" customFormat="1" ht="15" customHeight="1" x14ac:dyDescent="0.2">
      <c r="A45" s="120"/>
      <c r="B45" s="119"/>
      <c r="C45" s="258" t="s">
        <v>106</v>
      </c>
      <c r="E45" s="113">
        <v>59.400324149108592</v>
      </c>
      <c r="F45" s="115">
        <v>733</v>
      </c>
      <c r="G45" s="114">
        <v>734</v>
      </c>
      <c r="H45" s="114">
        <v>735</v>
      </c>
      <c r="I45" s="114">
        <v>736</v>
      </c>
      <c r="J45" s="140">
        <v>743</v>
      </c>
      <c r="K45" s="114">
        <v>-10</v>
      </c>
      <c r="L45" s="116">
        <v>-1.3458950201884252</v>
      </c>
    </row>
    <row r="46" spans="1:12" s="110" customFormat="1" ht="15" customHeight="1" x14ac:dyDescent="0.2">
      <c r="A46" s="123"/>
      <c r="B46" s="124"/>
      <c r="C46" s="260" t="s">
        <v>107</v>
      </c>
      <c r="D46" s="261"/>
      <c r="E46" s="125">
        <v>40.599675850891408</v>
      </c>
      <c r="F46" s="143">
        <v>501</v>
      </c>
      <c r="G46" s="144">
        <v>498</v>
      </c>
      <c r="H46" s="144">
        <v>498</v>
      </c>
      <c r="I46" s="144">
        <v>500</v>
      </c>
      <c r="J46" s="145">
        <v>495</v>
      </c>
      <c r="K46" s="144">
        <v>6</v>
      </c>
      <c r="L46" s="146">
        <v>1.2121212121212122</v>
      </c>
    </row>
    <row r="47" spans="1:12" s="110" customFormat="1" ht="39" customHeight="1" x14ac:dyDescent="0.2">
      <c r="A47" s="604" t="s">
        <v>518</v>
      </c>
      <c r="B47" s="607"/>
      <c r="C47" s="607"/>
      <c r="D47" s="608"/>
      <c r="E47" s="113">
        <v>2.7524902571798266</v>
      </c>
      <c r="F47" s="115">
        <v>3595</v>
      </c>
      <c r="G47" s="114">
        <v>3683</v>
      </c>
      <c r="H47" s="114">
        <v>3313</v>
      </c>
      <c r="I47" s="114">
        <v>3317</v>
      </c>
      <c r="J47" s="140">
        <v>3583</v>
      </c>
      <c r="K47" s="114">
        <v>12</v>
      </c>
      <c r="L47" s="116">
        <v>0.3349148758024002</v>
      </c>
    </row>
    <row r="48" spans="1:12" s="110" customFormat="1" ht="15" customHeight="1" x14ac:dyDescent="0.2">
      <c r="A48" s="120"/>
      <c r="B48" s="119"/>
      <c r="C48" s="258" t="s">
        <v>106</v>
      </c>
      <c r="E48" s="113">
        <v>34.853963838664811</v>
      </c>
      <c r="F48" s="115">
        <v>1253</v>
      </c>
      <c r="G48" s="114">
        <v>1277</v>
      </c>
      <c r="H48" s="114">
        <v>1128</v>
      </c>
      <c r="I48" s="114">
        <v>1168</v>
      </c>
      <c r="J48" s="140">
        <v>1258</v>
      </c>
      <c r="K48" s="114">
        <v>-5</v>
      </c>
      <c r="L48" s="116">
        <v>-0.39745627980922099</v>
      </c>
    </row>
    <row r="49" spans="1:12" s="110" customFormat="1" ht="15" customHeight="1" x14ac:dyDescent="0.2">
      <c r="A49" s="123"/>
      <c r="B49" s="124"/>
      <c r="C49" s="260" t="s">
        <v>107</v>
      </c>
      <c r="D49" s="261"/>
      <c r="E49" s="125">
        <v>65.146036161335189</v>
      </c>
      <c r="F49" s="143">
        <v>2342</v>
      </c>
      <c r="G49" s="144">
        <v>2406</v>
      </c>
      <c r="H49" s="144">
        <v>2185</v>
      </c>
      <c r="I49" s="144">
        <v>2149</v>
      </c>
      <c r="J49" s="145">
        <v>2325</v>
      </c>
      <c r="K49" s="144">
        <v>17</v>
      </c>
      <c r="L49" s="146">
        <v>0.73118279569892475</v>
      </c>
    </row>
    <row r="50" spans="1:12" s="110" customFormat="1" ht="24.95" customHeight="1" x14ac:dyDescent="0.2">
      <c r="A50" s="609" t="s">
        <v>192</v>
      </c>
      <c r="B50" s="610"/>
      <c r="C50" s="610"/>
      <c r="D50" s="611"/>
      <c r="E50" s="262">
        <v>14.313714981356569</v>
      </c>
      <c r="F50" s="263">
        <v>18695</v>
      </c>
      <c r="G50" s="264">
        <v>19399</v>
      </c>
      <c r="H50" s="264">
        <v>19040</v>
      </c>
      <c r="I50" s="264">
        <v>18425</v>
      </c>
      <c r="J50" s="265">
        <v>18492</v>
      </c>
      <c r="K50" s="263">
        <v>203</v>
      </c>
      <c r="L50" s="266">
        <v>1.0977720095176293</v>
      </c>
    </row>
    <row r="51" spans="1:12" s="110" customFormat="1" ht="15" customHeight="1" x14ac:dyDescent="0.2">
      <c r="A51" s="120"/>
      <c r="B51" s="119"/>
      <c r="C51" s="258" t="s">
        <v>106</v>
      </c>
      <c r="E51" s="113">
        <v>49.62824284568066</v>
      </c>
      <c r="F51" s="115">
        <v>9278</v>
      </c>
      <c r="G51" s="114">
        <v>9595</v>
      </c>
      <c r="H51" s="114">
        <v>9461</v>
      </c>
      <c r="I51" s="114">
        <v>9094</v>
      </c>
      <c r="J51" s="140">
        <v>9061</v>
      </c>
      <c r="K51" s="114">
        <v>217</v>
      </c>
      <c r="L51" s="116">
        <v>2.3948791524114337</v>
      </c>
    </row>
    <row r="52" spans="1:12" s="110" customFormat="1" ht="15" customHeight="1" x14ac:dyDescent="0.2">
      <c r="A52" s="120"/>
      <c r="B52" s="119"/>
      <c r="C52" s="258" t="s">
        <v>107</v>
      </c>
      <c r="E52" s="113">
        <v>50.37175715431934</v>
      </c>
      <c r="F52" s="115">
        <v>9417</v>
      </c>
      <c r="G52" s="114">
        <v>9804</v>
      </c>
      <c r="H52" s="114">
        <v>9579</v>
      </c>
      <c r="I52" s="114">
        <v>9331</v>
      </c>
      <c r="J52" s="140">
        <v>9431</v>
      </c>
      <c r="K52" s="114">
        <v>-14</v>
      </c>
      <c r="L52" s="116">
        <v>-0.14844661223624217</v>
      </c>
    </row>
    <row r="53" spans="1:12" s="110" customFormat="1" ht="15" customHeight="1" x14ac:dyDescent="0.2">
      <c r="A53" s="120"/>
      <c r="B53" s="119"/>
      <c r="C53" s="258" t="s">
        <v>187</v>
      </c>
      <c r="D53" s="110" t="s">
        <v>193</v>
      </c>
      <c r="E53" s="113">
        <v>23.278951591334582</v>
      </c>
      <c r="F53" s="115">
        <v>4352</v>
      </c>
      <c r="G53" s="114">
        <v>4949</v>
      </c>
      <c r="H53" s="114">
        <v>4943</v>
      </c>
      <c r="I53" s="114">
        <v>4128</v>
      </c>
      <c r="J53" s="140">
        <v>4428</v>
      </c>
      <c r="K53" s="114">
        <v>-76</v>
      </c>
      <c r="L53" s="116">
        <v>-1.7163504968383017</v>
      </c>
    </row>
    <row r="54" spans="1:12" s="110" customFormat="1" ht="15" customHeight="1" x14ac:dyDescent="0.2">
      <c r="A54" s="120"/>
      <c r="B54" s="119"/>
      <c r="D54" s="267" t="s">
        <v>194</v>
      </c>
      <c r="E54" s="113">
        <v>48.805147058823529</v>
      </c>
      <c r="F54" s="115">
        <v>2124</v>
      </c>
      <c r="G54" s="114">
        <v>2438</v>
      </c>
      <c r="H54" s="114">
        <v>2449</v>
      </c>
      <c r="I54" s="114">
        <v>1989</v>
      </c>
      <c r="J54" s="140">
        <v>2142</v>
      </c>
      <c r="K54" s="114">
        <v>-18</v>
      </c>
      <c r="L54" s="116">
        <v>-0.84033613445378152</v>
      </c>
    </row>
    <row r="55" spans="1:12" s="110" customFormat="1" ht="15" customHeight="1" x14ac:dyDescent="0.2">
      <c r="A55" s="120"/>
      <c r="B55" s="119"/>
      <c r="D55" s="267" t="s">
        <v>195</v>
      </c>
      <c r="E55" s="113">
        <v>51.194852941176471</v>
      </c>
      <c r="F55" s="115">
        <v>2228</v>
      </c>
      <c r="G55" s="114">
        <v>2511</v>
      </c>
      <c r="H55" s="114">
        <v>2494</v>
      </c>
      <c r="I55" s="114">
        <v>2139</v>
      </c>
      <c r="J55" s="140">
        <v>2286</v>
      </c>
      <c r="K55" s="114">
        <v>-58</v>
      </c>
      <c r="L55" s="116">
        <v>-2.537182852143482</v>
      </c>
    </row>
    <row r="56" spans="1:12" s="110" customFormat="1" ht="15" customHeight="1" x14ac:dyDescent="0.2">
      <c r="A56" s="120"/>
      <c r="B56" s="119" t="s">
        <v>196</v>
      </c>
      <c r="C56" s="258"/>
      <c r="E56" s="113">
        <v>51.065393655873635</v>
      </c>
      <c r="F56" s="115">
        <v>66696</v>
      </c>
      <c r="G56" s="114">
        <v>66891</v>
      </c>
      <c r="H56" s="114">
        <v>67049</v>
      </c>
      <c r="I56" s="114">
        <v>67129</v>
      </c>
      <c r="J56" s="140">
        <v>67118</v>
      </c>
      <c r="K56" s="114">
        <v>-422</v>
      </c>
      <c r="L56" s="116">
        <v>-0.6287434071337048</v>
      </c>
    </row>
    <row r="57" spans="1:12" s="110" customFormat="1" ht="15" customHeight="1" x14ac:dyDescent="0.2">
      <c r="A57" s="120"/>
      <c r="B57" s="119"/>
      <c r="C57" s="258" t="s">
        <v>106</v>
      </c>
      <c r="E57" s="113">
        <v>45.395525968573828</v>
      </c>
      <c r="F57" s="115">
        <v>30277</v>
      </c>
      <c r="G57" s="114">
        <v>30456</v>
      </c>
      <c r="H57" s="114">
        <v>30541</v>
      </c>
      <c r="I57" s="114">
        <v>30623</v>
      </c>
      <c r="J57" s="140">
        <v>30579</v>
      </c>
      <c r="K57" s="114">
        <v>-302</v>
      </c>
      <c r="L57" s="116">
        <v>-0.98760587331174987</v>
      </c>
    </row>
    <row r="58" spans="1:12" s="110" customFormat="1" ht="15" customHeight="1" x14ac:dyDescent="0.2">
      <c r="A58" s="120"/>
      <c r="B58" s="119"/>
      <c r="C58" s="258" t="s">
        <v>107</v>
      </c>
      <c r="E58" s="113">
        <v>54.604474031426172</v>
      </c>
      <c r="F58" s="115">
        <v>36419</v>
      </c>
      <c r="G58" s="114">
        <v>36435</v>
      </c>
      <c r="H58" s="114">
        <v>36508</v>
      </c>
      <c r="I58" s="114">
        <v>36506</v>
      </c>
      <c r="J58" s="140">
        <v>36539</v>
      </c>
      <c r="K58" s="114">
        <v>-120</v>
      </c>
      <c r="L58" s="116">
        <v>-0.32841621281370592</v>
      </c>
    </row>
    <row r="59" spans="1:12" s="110" customFormat="1" ht="15" customHeight="1" x14ac:dyDescent="0.2">
      <c r="A59" s="120"/>
      <c r="B59" s="119"/>
      <c r="C59" s="258" t="s">
        <v>105</v>
      </c>
      <c r="D59" s="110" t="s">
        <v>197</v>
      </c>
      <c r="E59" s="113">
        <v>92.311382991483754</v>
      </c>
      <c r="F59" s="115">
        <v>61568</v>
      </c>
      <c r="G59" s="114">
        <v>61774</v>
      </c>
      <c r="H59" s="114">
        <v>61952</v>
      </c>
      <c r="I59" s="114">
        <v>62081</v>
      </c>
      <c r="J59" s="140">
        <v>62117</v>
      </c>
      <c r="K59" s="114">
        <v>-549</v>
      </c>
      <c r="L59" s="116">
        <v>-0.88381602459874109</v>
      </c>
    </row>
    <row r="60" spans="1:12" s="110" customFormat="1" ht="15" customHeight="1" x14ac:dyDescent="0.2">
      <c r="A60" s="120"/>
      <c r="B60" s="119"/>
      <c r="C60" s="258"/>
      <c r="D60" s="267" t="s">
        <v>198</v>
      </c>
      <c r="E60" s="113">
        <v>43.38942307692308</v>
      </c>
      <c r="F60" s="115">
        <v>26714</v>
      </c>
      <c r="G60" s="114">
        <v>26890</v>
      </c>
      <c r="H60" s="114">
        <v>26998</v>
      </c>
      <c r="I60" s="114">
        <v>27093</v>
      </c>
      <c r="J60" s="140">
        <v>27083</v>
      </c>
      <c r="K60" s="114">
        <v>-369</v>
      </c>
      <c r="L60" s="116">
        <v>-1.3624783074253222</v>
      </c>
    </row>
    <row r="61" spans="1:12" s="110" customFormat="1" ht="15" customHeight="1" x14ac:dyDescent="0.2">
      <c r="A61" s="120"/>
      <c r="B61" s="119"/>
      <c r="C61" s="258"/>
      <c r="D61" s="267" t="s">
        <v>199</v>
      </c>
      <c r="E61" s="113">
        <v>56.61057692307692</v>
      </c>
      <c r="F61" s="115">
        <v>34854</v>
      </c>
      <c r="G61" s="114">
        <v>34884</v>
      </c>
      <c r="H61" s="114">
        <v>34954</v>
      </c>
      <c r="I61" s="114">
        <v>34988</v>
      </c>
      <c r="J61" s="140">
        <v>35034</v>
      </c>
      <c r="K61" s="114">
        <v>-180</v>
      </c>
      <c r="L61" s="116">
        <v>-0.51378660729576986</v>
      </c>
    </row>
    <row r="62" spans="1:12" s="110" customFormat="1" ht="15" customHeight="1" x14ac:dyDescent="0.2">
      <c r="A62" s="120"/>
      <c r="B62" s="119"/>
      <c r="C62" s="258"/>
      <c r="D62" s="258" t="s">
        <v>200</v>
      </c>
      <c r="E62" s="113">
        <v>7.6886170085162533</v>
      </c>
      <c r="F62" s="115">
        <v>5128</v>
      </c>
      <c r="G62" s="114">
        <v>5117</v>
      </c>
      <c r="H62" s="114">
        <v>5097</v>
      </c>
      <c r="I62" s="114">
        <v>5048</v>
      </c>
      <c r="J62" s="140">
        <v>5001</v>
      </c>
      <c r="K62" s="114">
        <v>127</v>
      </c>
      <c r="L62" s="116">
        <v>2.5394921015796839</v>
      </c>
    </row>
    <row r="63" spans="1:12" s="110" customFormat="1" ht="15" customHeight="1" x14ac:dyDescent="0.2">
      <c r="A63" s="120"/>
      <c r="B63" s="119"/>
      <c r="C63" s="258"/>
      <c r="D63" s="267" t="s">
        <v>198</v>
      </c>
      <c r="E63" s="113">
        <v>69.481279251170051</v>
      </c>
      <c r="F63" s="115">
        <v>3563</v>
      </c>
      <c r="G63" s="114">
        <v>3566</v>
      </c>
      <c r="H63" s="114">
        <v>3543</v>
      </c>
      <c r="I63" s="114">
        <v>3530</v>
      </c>
      <c r="J63" s="140">
        <v>3496</v>
      </c>
      <c r="K63" s="114">
        <v>67</v>
      </c>
      <c r="L63" s="116">
        <v>1.9164759725400458</v>
      </c>
    </row>
    <row r="64" spans="1:12" s="110" customFormat="1" ht="15" customHeight="1" x14ac:dyDescent="0.2">
      <c r="A64" s="120"/>
      <c r="B64" s="119"/>
      <c r="C64" s="258"/>
      <c r="D64" s="267" t="s">
        <v>199</v>
      </c>
      <c r="E64" s="113">
        <v>30.518720748829953</v>
      </c>
      <c r="F64" s="115">
        <v>1565</v>
      </c>
      <c r="G64" s="114">
        <v>1551</v>
      </c>
      <c r="H64" s="114">
        <v>1554</v>
      </c>
      <c r="I64" s="114">
        <v>1518</v>
      </c>
      <c r="J64" s="140">
        <v>1505</v>
      </c>
      <c r="K64" s="114">
        <v>60</v>
      </c>
      <c r="L64" s="116">
        <v>3.9867109634551494</v>
      </c>
    </row>
    <row r="65" spans="1:12" s="110" customFormat="1" ht="15" customHeight="1" x14ac:dyDescent="0.2">
      <c r="A65" s="120"/>
      <c r="B65" s="119" t="s">
        <v>201</v>
      </c>
      <c r="C65" s="258"/>
      <c r="E65" s="113">
        <v>28.044774862375487</v>
      </c>
      <c r="F65" s="115">
        <v>36629</v>
      </c>
      <c r="G65" s="114">
        <v>36328</v>
      </c>
      <c r="H65" s="114">
        <v>35579</v>
      </c>
      <c r="I65" s="114">
        <v>35299</v>
      </c>
      <c r="J65" s="140">
        <v>34424</v>
      </c>
      <c r="K65" s="114">
        <v>2205</v>
      </c>
      <c r="L65" s="116">
        <v>6.4054148268649778</v>
      </c>
    </row>
    <row r="66" spans="1:12" s="110" customFormat="1" ht="15" customHeight="1" x14ac:dyDescent="0.2">
      <c r="A66" s="120"/>
      <c r="B66" s="119"/>
      <c r="C66" s="258" t="s">
        <v>106</v>
      </c>
      <c r="E66" s="113">
        <v>49.081329001610747</v>
      </c>
      <c r="F66" s="115">
        <v>17978</v>
      </c>
      <c r="G66" s="114">
        <v>17832</v>
      </c>
      <c r="H66" s="114">
        <v>17468</v>
      </c>
      <c r="I66" s="114">
        <v>17351</v>
      </c>
      <c r="J66" s="140">
        <v>16991</v>
      </c>
      <c r="K66" s="114">
        <v>987</v>
      </c>
      <c r="L66" s="116">
        <v>5.8089576834794894</v>
      </c>
    </row>
    <row r="67" spans="1:12" s="110" customFormat="1" ht="15" customHeight="1" x14ac:dyDescent="0.2">
      <c r="A67" s="120"/>
      <c r="B67" s="119"/>
      <c r="C67" s="258" t="s">
        <v>107</v>
      </c>
      <c r="E67" s="113">
        <v>50.918670998389253</v>
      </c>
      <c r="F67" s="115">
        <v>18651</v>
      </c>
      <c r="G67" s="114">
        <v>18496</v>
      </c>
      <c r="H67" s="114">
        <v>18111</v>
      </c>
      <c r="I67" s="114">
        <v>17948</v>
      </c>
      <c r="J67" s="140">
        <v>17433</v>
      </c>
      <c r="K67" s="114">
        <v>1218</v>
      </c>
      <c r="L67" s="116">
        <v>6.9867492686284631</v>
      </c>
    </row>
    <row r="68" spans="1:12" s="110" customFormat="1" ht="15" customHeight="1" x14ac:dyDescent="0.2">
      <c r="A68" s="120"/>
      <c r="B68" s="119"/>
      <c r="C68" s="258" t="s">
        <v>105</v>
      </c>
      <c r="D68" s="110" t="s">
        <v>202</v>
      </c>
      <c r="E68" s="113">
        <v>20.584782549346148</v>
      </c>
      <c r="F68" s="115">
        <v>7540</v>
      </c>
      <c r="G68" s="114">
        <v>7359</v>
      </c>
      <c r="H68" s="114">
        <v>6953</v>
      </c>
      <c r="I68" s="114">
        <v>6945</v>
      </c>
      <c r="J68" s="140">
        <v>6618</v>
      </c>
      <c r="K68" s="114">
        <v>922</v>
      </c>
      <c r="L68" s="116">
        <v>13.931701420368691</v>
      </c>
    </row>
    <row r="69" spans="1:12" s="110" customFormat="1" ht="15" customHeight="1" x14ac:dyDescent="0.2">
      <c r="A69" s="120"/>
      <c r="B69" s="119"/>
      <c r="C69" s="258"/>
      <c r="D69" s="267" t="s">
        <v>198</v>
      </c>
      <c r="E69" s="113">
        <v>46.246684350132625</v>
      </c>
      <c r="F69" s="115">
        <v>3487</v>
      </c>
      <c r="G69" s="114">
        <v>3375</v>
      </c>
      <c r="H69" s="114">
        <v>3176</v>
      </c>
      <c r="I69" s="114">
        <v>3179</v>
      </c>
      <c r="J69" s="140">
        <v>3044</v>
      </c>
      <c r="K69" s="114">
        <v>443</v>
      </c>
      <c r="L69" s="116">
        <v>14.553219448094612</v>
      </c>
    </row>
    <row r="70" spans="1:12" s="110" customFormat="1" ht="15" customHeight="1" x14ac:dyDescent="0.2">
      <c r="A70" s="120"/>
      <c r="B70" s="119"/>
      <c r="C70" s="258"/>
      <c r="D70" s="267" t="s">
        <v>199</v>
      </c>
      <c r="E70" s="113">
        <v>53.753315649867375</v>
      </c>
      <c r="F70" s="115">
        <v>4053</v>
      </c>
      <c r="G70" s="114">
        <v>3984</v>
      </c>
      <c r="H70" s="114">
        <v>3777</v>
      </c>
      <c r="I70" s="114">
        <v>3766</v>
      </c>
      <c r="J70" s="140">
        <v>3574</v>
      </c>
      <c r="K70" s="114">
        <v>479</v>
      </c>
      <c r="L70" s="116">
        <v>13.4023503077784</v>
      </c>
    </row>
    <row r="71" spans="1:12" s="110" customFormat="1" ht="15" customHeight="1" x14ac:dyDescent="0.2">
      <c r="A71" s="120"/>
      <c r="B71" s="119"/>
      <c r="C71" s="258"/>
      <c r="D71" s="110" t="s">
        <v>203</v>
      </c>
      <c r="E71" s="113">
        <v>66.605694941166831</v>
      </c>
      <c r="F71" s="115">
        <v>24397</v>
      </c>
      <c r="G71" s="114">
        <v>24280</v>
      </c>
      <c r="H71" s="114">
        <v>23948</v>
      </c>
      <c r="I71" s="114">
        <v>23788</v>
      </c>
      <c r="J71" s="140">
        <v>23322</v>
      </c>
      <c r="K71" s="114">
        <v>1075</v>
      </c>
      <c r="L71" s="116">
        <v>4.6093816996827028</v>
      </c>
    </row>
    <row r="72" spans="1:12" s="110" customFormat="1" ht="15" customHeight="1" x14ac:dyDescent="0.2">
      <c r="A72" s="120"/>
      <c r="B72" s="119"/>
      <c r="C72" s="258"/>
      <c r="D72" s="267" t="s">
        <v>198</v>
      </c>
      <c r="E72" s="113">
        <v>48.9568389556093</v>
      </c>
      <c r="F72" s="115">
        <v>11944</v>
      </c>
      <c r="G72" s="114">
        <v>11910</v>
      </c>
      <c r="H72" s="114">
        <v>11734</v>
      </c>
      <c r="I72" s="114">
        <v>11650</v>
      </c>
      <c r="J72" s="140">
        <v>11469</v>
      </c>
      <c r="K72" s="114">
        <v>475</v>
      </c>
      <c r="L72" s="116">
        <v>4.1415990932077777</v>
      </c>
    </row>
    <row r="73" spans="1:12" s="110" customFormat="1" ht="15" customHeight="1" x14ac:dyDescent="0.2">
      <c r="A73" s="120"/>
      <c r="B73" s="119"/>
      <c r="C73" s="258"/>
      <c r="D73" s="267" t="s">
        <v>199</v>
      </c>
      <c r="E73" s="113">
        <v>51.0431610443907</v>
      </c>
      <c r="F73" s="115">
        <v>12453</v>
      </c>
      <c r="G73" s="114">
        <v>12370</v>
      </c>
      <c r="H73" s="114">
        <v>12214</v>
      </c>
      <c r="I73" s="114">
        <v>12138</v>
      </c>
      <c r="J73" s="140">
        <v>11853</v>
      </c>
      <c r="K73" s="114">
        <v>600</v>
      </c>
      <c r="L73" s="116">
        <v>5.0620096178182736</v>
      </c>
    </row>
    <row r="74" spans="1:12" s="110" customFormat="1" ht="15" customHeight="1" x14ac:dyDescent="0.2">
      <c r="A74" s="120"/>
      <c r="B74" s="119"/>
      <c r="C74" s="258"/>
      <c r="D74" s="110" t="s">
        <v>204</v>
      </c>
      <c r="E74" s="113">
        <v>12.809522509487019</v>
      </c>
      <c r="F74" s="115">
        <v>4692</v>
      </c>
      <c r="G74" s="114">
        <v>4689</v>
      </c>
      <c r="H74" s="114">
        <v>4678</v>
      </c>
      <c r="I74" s="114">
        <v>4566</v>
      </c>
      <c r="J74" s="140">
        <v>4484</v>
      </c>
      <c r="K74" s="114">
        <v>208</v>
      </c>
      <c r="L74" s="116">
        <v>4.6387154326494198</v>
      </c>
    </row>
    <row r="75" spans="1:12" s="110" customFormat="1" ht="15" customHeight="1" x14ac:dyDescent="0.2">
      <c r="A75" s="120"/>
      <c r="B75" s="119"/>
      <c r="C75" s="258"/>
      <c r="D75" s="267" t="s">
        <v>198</v>
      </c>
      <c r="E75" s="113">
        <v>54.283887468030692</v>
      </c>
      <c r="F75" s="115">
        <v>2547</v>
      </c>
      <c r="G75" s="114">
        <v>2547</v>
      </c>
      <c r="H75" s="114">
        <v>2558</v>
      </c>
      <c r="I75" s="114">
        <v>2522</v>
      </c>
      <c r="J75" s="140">
        <v>2478</v>
      </c>
      <c r="K75" s="114">
        <v>69</v>
      </c>
      <c r="L75" s="116">
        <v>2.7845036319612593</v>
      </c>
    </row>
    <row r="76" spans="1:12" s="110" customFormat="1" ht="15" customHeight="1" x14ac:dyDescent="0.2">
      <c r="A76" s="120"/>
      <c r="B76" s="119"/>
      <c r="C76" s="258"/>
      <c r="D76" s="267" t="s">
        <v>199</v>
      </c>
      <c r="E76" s="113">
        <v>45.716112531969308</v>
      </c>
      <c r="F76" s="115">
        <v>2145</v>
      </c>
      <c r="G76" s="114">
        <v>2142</v>
      </c>
      <c r="H76" s="114">
        <v>2120</v>
      </c>
      <c r="I76" s="114">
        <v>2044</v>
      </c>
      <c r="J76" s="140">
        <v>2006</v>
      </c>
      <c r="K76" s="114">
        <v>139</v>
      </c>
      <c r="L76" s="116">
        <v>6.9292123629112661</v>
      </c>
    </row>
    <row r="77" spans="1:12" s="110" customFormat="1" ht="15" customHeight="1" x14ac:dyDescent="0.2">
      <c r="A77" s="534"/>
      <c r="B77" s="119" t="s">
        <v>205</v>
      </c>
      <c r="C77" s="268"/>
      <c r="D77" s="182"/>
      <c r="E77" s="113">
        <v>6.5761165003943063</v>
      </c>
      <c r="F77" s="115">
        <v>8589</v>
      </c>
      <c r="G77" s="114">
        <v>8722</v>
      </c>
      <c r="H77" s="114">
        <v>8802</v>
      </c>
      <c r="I77" s="114">
        <v>8298</v>
      </c>
      <c r="J77" s="140">
        <v>8736</v>
      </c>
      <c r="K77" s="114">
        <v>-147</v>
      </c>
      <c r="L77" s="116">
        <v>-1.6826923076923077</v>
      </c>
    </row>
    <row r="78" spans="1:12" s="110" customFormat="1" ht="15" customHeight="1" x14ac:dyDescent="0.2">
      <c r="A78" s="120"/>
      <c r="B78" s="119"/>
      <c r="C78" s="268" t="s">
        <v>106</v>
      </c>
      <c r="D78" s="182"/>
      <c r="E78" s="113">
        <v>52.171382000232853</v>
      </c>
      <c r="F78" s="115">
        <v>4481</v>
      </c>
      <c r="G78" s="114">
        <v>4511</v>
      </c>
      <c r="H78" s="114">
        <v>4559</v>
      </c>
      <c r="I78" s="114">
        <v>4354</v>
      </c>
      <c r="J78" s="140">
        <v>4506</v>
      </c>
      <c r="K78" s="114">
        <v>-25</v>
      </c>
      <c r="L78" s="116">
        <v>-0.55481580115401685</v>
      </c>
    </row>
    <row r="79" spans="1:12" s="110" customFormat="1" ht="15" customHeight="1" x14ac:dyDescent="0.2">
      <c r="A79" s="123"/>
      <c r="B79" s="124"/>
      <c r="C79" s="260" t="s">
        <v>107</v>
      </c>
      <c r="D79" s="261"/>
      <c r="E79" s="125">
        <v>47.828617999767147</v>
      </c>
      <c r="F79" s="143">
        <v>4108</v>
      </c>
      <c r="G79" s="144">
        <v>4211</v>
      </c>
      <c r="H79" s="144">
        <v>4243</v>
      </c>
      <c r="I79" s="144">
        <v>3944</v>
      </c>
      <c r="J79" s="145">
        <v>4230</v>
      </c>
      <c r="K79" s="144">
        <v>-122</v>
      </c>
      <c r="L79" s="146">
        <v>-2.8841607565011822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130609</v>
      </c>
      <c r="E11" s="114">
        <v>131340</v>
      </c>
      <c r="F11" s="114">
        <v>130470</v>
      </c>
      <c r="G11" s="114">
        <v>129151</v>
      </c>
      <c r="H11" s="140">
        <v>128770</v>
      </c>
      <c r="I11" s="115">
        <v>1839</v>
      </c>
      <c r="J11" s="116">
        <v>1.4281276694882348</v>
      </c>
    </row>
    <row r="12" spans="1:15" s="110" customFormat="1" ht="24.95" customHeight="1" x14ac:dyDescent="0.2">
      <c r="A12" s="193" t="s">
        <v>132</v>
      </c>
      <c r="B12" s="194" t="s">
        <v>133</v>
      </c>
      <c r="C12" s="113">
        <v>0.13858156788582715</v>
      </c>
      <c r="D12" s="115">
        <v>181</v>
      </c>
      <c r="E12" s="114">
        <v>201</v>
      </c>
      <c r="F12" s="114">
        <v>208</v>
      </c>
      <c r="G12" s="114">
        <v>212</v>
      </c>
      <c r="H12" s="140">
        <v>193</v>
      </c>
      <c r="I12" s="115">
        <v>-12</v>
      </c>
      <c r="J12" s="116">
        <v>-6.2176165803108807</v>
      </c>
    </row>
    <row r="13" spans="1:15" s="110" customFormat="1" ht="24.95" customHeight="1" x14ac:dyDescent="0.2">
      <c r="A13" s="193" t="s">
        <v>134</v>
      </c>
      <c r="B13" s="199" t="s">
        <v>214</v>
      </c>
      <c r="C13" s="113">
        <v>1.3911751870085522</v>
      </c>
      <c r="D13" s="115">
        <v>1817</v>
      </c>
      <c r="E13" s="114">
        <v>1820</v>
      </c>
      <c r="F13" s="114">
        <v>1800</v>
      </c>
      <c r="G13" s="114">
        <v>1748</v>
      </c>
      <c r="H13" s="140">
        <v>1735</v>
      </c>
      <c r="I13" s="115">
        <v>82</v>
      </c>
      <c r="J13" s="116">
        <v>4.7262247838616718</v>
      </c>
    </row>
    <row r="14" spans="1:15" s="287" customFormat="1" ht="24" customHeight="1" x14ac:dyDescent="0.2">
      <c r="A14" s="193" t="s">
        <v>215</v>
      </c>
      <c r="B14" s="199" t="s">
        <v>137</v>
      </c>
      <c r="C14" s="113">
        <v>9.1103982114555659</v>
      </c>
      <c r="D14" s="115">
        <v>11899</v>
      </c>
      <c r="E14" s="114">
        <v>11852</v>
      </c>
      <c r="F14" s="114">
        <v>11903</v>
      </c>
      <c r="G14" s="114">
        <v>11530</v>
      </c>
      <c r="H14" s="140">
        <v>11723</v>
      </c>
      <c r="I14" s="115">
        <v>176</v>
      </c>
      <c r="J14" s="116">
        <v>1.501322187153459</v>
      </c>
      <c r="K14" s="110"/>
      <c r="L14" s="110"/>
      <c r="M14" s="110"/>
      <c r="N14" s="110"/>
      <c r="O14" s="110"/>
    </row>
    <row r="15" spans="1:15" s="110" customFormat="1" ht="24.75" customHeight="1" x14ac:dyDescent="0.2">
      <c r="A15" s="193" t="s">
        <v>216</v>
      </c>
      <c r="B15" s="199" t="s">
        <v>217</v>
      </c>
      <c r="C15" s="113">
        <v>2.5327504230183218</v>
      </c>
      <c r="D15" s="115">
        <v>3308</v>
      </c>
      <c r="E15" s="114">
        <v>3295</v>
      </c>
      <c r="F15" s="114">
        <v>3334</v>
      </c>
      <c r="G15" s="114">
        <v>3252</v>
      </c>
      <c r="H15" s="140">
        <v>3239</v>
      </c>
      <c r="I15" s="115">
        <v>69</v>
      </c>
      <c r="J15" s="116">
        <v>2.1302871256560665</v>
      </c>
    </row>
    <row r="16" spans="1:15" s="287" customFormat="1" ht="24.95" customHeight="1" x14ac:dyDescent="0.2">
      <c r="A16" s="193" t="s">
        <v>218</v>
      </c>
      <c r="B16" s="199" t="s">
        <v>141</v>
      </c>
      <c r="C16" s="113">
        <v>5.4988553621879044</v>
      </c>
      <c r="D16" s="115">
        <v>7182</v>
      </c>
      <c r="E16" s="114">
        <v>7114</v>
      </c>
      <c r="F16" s="114">
        <v>7108</v>
      </c>
      <c r="G16" s="114">
        <v>6875</v>
      </c>
      <c r="H16" s="140">
        <v>6926</v>
      </c>
      <c r="I16" s="115">
        <v>256</v>
      </c>
      <c r="J16" s="116">
        <v>3.6962171527577246</v>
      </c>
      <c r="K16" s="110"/>
      <c r="L16" s="110"/>
      <c r="M16" s="110"/>
      <c r="N16" s="110"/>
      <c r="O16" s="110"/>
    </row>
    <row r="17" spans="1:15" s="110" customFormat="1" ht="24.95" customHeight="1" x14ac:dyDescent="0.2">
      <c r="A17" s="193" t="s">
        <v>219</v>
      </c>
      <c r="B17" s="199" t="s">
        <v>220</v>
      </c>
      <c r="C17" s="113">
        <v>1.0787924262493396</v>
      </c>
      <c r="D17" s="115">
        <v>1409</v>
      </c>
      <c r="E17" s="114">
        <v>1443</v>
      </c>
      <c r="F17" s="114">
        <v>1461</v>
      </c>
      <c r="G17" s="114">
        <v>1403</v>
      </c>
      <c r="H17" s="140">
        <v>1558</v>
      </c>
      <c r="I17" s="115">
        <v>-149</v>
      </c>
      <c r="J17" s="116">
        <v>-9.5635430038510911</v>
      </c>
    </row>
    <row r="18" spans="1:15" s="287" customFormat="1" ht="24.95" customHeight="1" x14ac:dyDescent="0.2">
      <c r="A18" s="201" t="s">
        <v>144</v>
      </c>
      <c r="B18" s="202" t="s">
        <v>145</v>
      </c>
      <c r="C18" s="113">
        <v>2.8726963685504061</v>
      </c>
      <c r="D18" s="115">
        <v>3752</v>
      </c>
      <c r="E18" s="114">
        <v>3718</v>
      </c>
      <c r="F18" s="114">
        <v>3870</v>
      </c>
      <c r="G18" s="114">
        <v>3737</v>
      </c>
      <c r="H18" s="140">
        <v>3708</v>
      </c>
      <c r="I18" s="115">
        <v>44</v>
      </c>
      <c r="J18" s="116">
        <v>1.1866235167206041</v>
      </c>
      <c r="K18" s="110"/>
      <c r="L18" s="110"/>
      <c r="M18" s="110"/>
      <c r="N18" s="110"/>
      <c r="O18" s="110"/>
    </row>
    <row r="19" spans="1:15" s="110" customFormat="1" ht="24.95" customHeight="1" x14ac:dyDescent="0.2">
      <c r="A19" s="193" t="s">
        <v>146</v>
      </c>
      <c r="B19" s="199" t="s">
        <v>147</v>
      </c>
      <c r="C19" s="113">
        <v>13.588650093025748</v>
      </c>
      <c r="D19" s="115">
        <v>17748</v>
      </c>
      <c r="E19" s="114">
        <v>18113</v>
      </c>
      <c r="F19" s="114">
        <v>18021</v>
      </c>
      <c r="G19" s="114">
        <v>17940</v>
      </c>
      <c r="H19" s="140">
        <v>18070</v>
      </c>
      <c r="I19" s="115">
        <v>-322</v>
      </c>
      <c r="J19" s="116">
        <v>-1.7819590481460985</v>
      </c>
    </row>
    <row r="20" spans="1:15" s="287" customFormat="1" ht="24.95" customHeight="1" x14ac:dyDescent="0.2">
      <c r="A20" s="193" t="s">
        <v>148</v>
      </c>
      <c r="B20" s="199" t="s">
        <v>149</v>
      </c>
      <c r="C20" s="113">
        <v>3.8955967812325336</v>
      </c>
      <c r="D20" s="115">
        <v>5088</v>
      </c>
      <c r="E20" s="114">
        <v>5246</v>
      </c>
      <c r="F20" s="114">
        <v>5244</v>
      </c>
      <c r="G20" s="114">
        <v>5275</v>
      </c>
      <c r="H20" s="140">
        <v>5320</v>
      </c>
      <c r="I20" s="115">
        <v>-232</v>
      </c>
      <c r="J20" s="116">
        <v>-4.3609022556390977</v>
      </c>
      <c r="K20" s="110"/>
      <c r="L20" s="110"/>
      <c r="M20" s="110"/>
      <c r="N20" s="110"/>
      <c r="O20" s="110"/>
    </row>
    <row r="21" spans="1:15" s="110" customFormat="1" ht="24.95" customHeight="1" x14ac:dyDescent="0.2">
      <c r="A21" s="201" t="s">
        <v>150</v>
      </c>
      <c r="B21" s="202" t="s">
        <v>151</v>
      </c>
      <c r="C21" s="113">
        <v>3.5663698520010105</v>
      </c>
      <c r="D21" s="115">
        <v>4658</v>
      </c>
      <c r="E21" s="114">
        <v>4836</v>
      </c>
      <c r="F21" s="114">
        <v>4932</v>
      </c>
      <c r="G21" s="114">
        <v>4919</v>
      </c>
      <c r="H21" s="140">
        <v>4748</v>
      </c>
      <c r="I21" s="115">
        <v>-90</v>
      </c>
      <c r="J21" s="116">
        <v>-1.8955349620893007</v>
      </c>
    </row>
    <row r="22" spans="1:15" s="110" customFormat="1" ht="24.95" customHeight="1" x14ac:dyDescent="0.2">
      <c r="A22" s="201" t="s">
        <v>152</v>
      </c>
      <c r="B22" s="199" t="s">
        <v>153</v>
      </c>
      <c r="C22" s="113">
        <v>4.5747230282752334</v>
      </c>
      <c r="D22" s="115">
        <v>5975</v>
      </c>
      <c r="E22" s="114">
        <v>5849</v>
      </c>
      <c r="F22" s="114">
        <v>5792</v>
      </c>
      <c r="G22" s="114">
        <v>5754</v>
      </c>
      <c r="H22" s="140">
        <v>5664</v>
      </c>
      <c r="I22" s="115">
        <v>311</v>
      </c>
      <c r="J22" s="116">
        <v>5.4908192090395485</v>
      </c>
    </row>
    <row r="23" spans="1:15" s="110" customFormat="1" ht="24.95" customHeight="1" x14ac:dyDescent="0.2">
      <c r="A23" s="193" t="s">
        <v>154</v>
      </c>
      <c r="B23" s="199" t="s">
        <v>155</v>
      </c>
      <c r="C23" s="113">
        <v>2.2356805426884825</v>
      </c>
      <c r="D23" s="115">
        <v>2920</v>
      </c>
      <c r="E23" s="114">
        <v>2918</v>
      </c>
      <c r="F23" s="114">
        <v>2930</v>
      </c>
      <c r="G23" s="114">
        <v>2923</v>
      </c>
      <c r="H23" s="140">
        <v>2960</v>
      </c>
      <c r="I23" s="115">
        <v>-40</v>
      </c>
      <c r="J23" s="116">
        <v>-1.3513513513513513</v>
      </c>
    </row>
    <row r="24" spans="1:15" s="110" customFormat="1" ht="24.95" customHeight="1" x14ac:dyDescent="0.2">
      <c r="A24" s="193" t="s">
        <v>156</v>
      </c>
      <c r="B24" s="199" t="s">
        <v>221</v>
      </c>
      <c r="C24" s="113">
        <v>8.6862314235619298</v>
      </c>
      <c r="D24" s="115">
        <v>11345</v>
      </c>
      <c r="E24" s="114">
        <v>11261</v>
      </c>
      <c r="F24" s="114">
        <v>11128</v>
      </c>
      <c r="G24" s="114">
        <v>11002</v>
      </c>
      <c r="H24" s="140">
        <v>10733</v>
      </c>
      <c r="I24" s="115">
        <v>612</v>
      </c>
      <c r="J24" s="116">
        <v>5.7020404360383861</v>
      </c>
    </row>
    <row r="25" spans="1:15" s="110" customFormat="1" ht="24.95" customHeight="1" x14ac:dyDescent="0.2">
      <c r="A25" s="193" t="s">
        <v>222</v>
      </c>
      <c r="B25" s="204" t="s">
        <v>159</v>
      </c>
      <c r="C25" s="113">
        <v>3.4515232487807119</v>
      </c>
      <c r="D25" s="115">
        <v>4508</v>
      </c>
      <c r="E25" s="114">
        <v>4469</v>
      </c>
      <c r="F25" s="114">
        <v>4248</v>
      </c>
      <c r="G25" s="114">
        <v>4182</v>
      </c>
      <c r="H25" s="140">
        <v>4233</v>
      </c>
      <c r="I25" s="115">
        <v>275</v>
      </c>
      <c r="J25" s="116">
        <v>6.4965745334278289</v>
      </c>
    </row>
    <row r="26" spans="1:15" s="110" customFormat="1" ht="24.95" customHeight="1" x14ac:dyDescent="0.2">
      <c r="A26" s="201">
        <v>782.78300000000002</v>
      </c>
      <c r="B26" s="203" t="s">
        <v>160</v>
      </c>
      <c r="C26" s="113">
        <v>1.5060217902288511</v>
      </c>
      <c r="D26" s="115">
        <v>1967</v>
      </c>
      <c r="E26" s="114">
        <v>1998</v>
      </c>
      <c r="F26" s="114">
        <v>2227</v>
      </c>
      <c r="G26" s="114">
        <v>2169</v>
      </c>
      <c r="H26" s="140">
        <v>2115</v>
      </c>
      <c r="I26" s="115">
        <v>-148</v>
      </c>
      <c r="J26" s="116">
        <v>-6.9976359338061469</v>
      </c>
    </row>
    <row r="27" spans="1:15" s="110" customFormat="1" ht="24.95" customHeight="1" x14ac:dyDescent="0.2">
      <c r="A27" s="193" t="s">
        <v>161</v>
      </c>
      <c r="B27" s="199" t="s">
        <v>223</v>
      </c>
      <c r="C27" s="113">
        <v>6.8548109242088984</v>
      </c>
      <c r="D27" s="115">
        <v>8953</v>
      </c>
      <c r="E27" s="114">
        <v>8987</v>
      </c>
      <c r="F27" s="114">
        <v>8958</v>
      </c>
      <c r="G27" s="114">
        <v>8779</v>
      </c>
      <c r="H27" s="140">
        <v>8706</v>
      </c>
      <c r="I27" s="115">
        <v>247</v>
      </c>
      <c r="J27" s="116">
        <v>2.8371238226510451</v>
      </c>
    </row>
    <row r="28" spans="1:15" s="110" customFormat="1" ht="24.95" customHeight="1" x14ac:dyDescent="0.2">
      <c r="A28" s="193" t="s">
        <v>163</v>
      </c>
      <c r="B28" s="199" t="s">
        <v>164</v>
      </c>
      <c r="C28" s="113">
        <v>7.0454562855545939</v>
      </c>
      <c r="D28" s="115">
        <v>9202</v>
      </c>
      <c r="E28" s="114">
        <v>9323</v>
      </c>
      <c r="F28" s="114">
        <v>9118</v>
      </c>
      <c r="G28" s="114">
        <v>9195</v>
      </c>
      <c r="H28" s="140">
        <v>9037</v>
      </c>
      <c r="I28" s="115">
        <v>165</v>
      </c>
      <c r="J28" s="116">
        <v>1.8258271550293239</v>
      </c>
    </row>
    <row r="29" spans="1:15" s="110" customFormat="1" ht="24.95" customHeight="1" x14ac:dyDescent="0.2">
      <c r="A29" s="193">
        <v>86</v>
      </c>
      <c r="B29" s="199" t="s">
        <v>165</v>
      </c>
      <c r="C29" s="113">
        <v>14.499000834551984</v>
      </c>
      <c r="D29" s="115">
        <v>18937</v>
      </c>
      <c r="E29" s="114">
        <v>18925</v>
      </c>
      <c r="F29" s="114">
        <v>18762</v>
      </c>
      <c r="G29" s="114">
        <v>18639</v>
      </c>
      <c r="H29" s="140">
        <v>18525</v>
      </c>
      <c r="I29" s="115">
        <v>412</v>
      </c>
      <c r="J29" s="116">
        <v>2.2240215924426452</v>
      </c>
    </row>
    <row r="30" spans="1:15" s="110" customFormat="1" ht="24.95" customHeight="1" x14ac:dyDescent="0.2">
      <c r="A30" s="193">
        <v>87.88</v>
      </c>
      <c r="B30" s="204" t="s">
        <v>166</v>
      </c>
      <c r="C30" s="113">
        <v>10.690687471766877</v>
      </c>
      <c r="D30" s="115">
        <v>13963</v>
      </c>
      <c r="E30" s="114">
        <v>14056</v>
      </c>
      <c r="F30" s="114">
        <v>13626</v>
      </c>
      <c r="G30" s="114">
        <v>13607</v>
      </c>
      <c r="H30" s="140">
        <v>13717</v>
      </c>
      <c r="I30" s="115">
        <v>246</v>
      </c>
      <c r="J30" s="116">
        <v>1.7933950572282569</v>
      </c>
    </row>
    <row r="31" spans="1:15" s="110" customFormat="1" ht="24.95" customHeight="1" x14ac:dyDescent="0.2">
      <c r="A31" s="193" t="s">
        <v>167</v>
      </c>
      <c r="B31" s="199" t="s">
        <v>168</v>
      </c>
      <c r="C31" s="113">
        <v>5.8923963892227951</v>
      </c>
      <c r="D31" s="115">
        <v>7696</v>
      </c>
      <c r="E31" s="114">
        <v>7768</v>
      </c>
      <c r="F31" s="114">
        <v>7703</v>
      </c>
      <c r="G31" s="114">
        <v>7540</v>
      </c>
      <c r="H31" s="140">
        <v>7583</v>
      </c>
      <c r="I31" s="115">
        <v>113</v>
      </c>
      <c r="J31" s="116">
        <v>1.4901753923249375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0.13858156788582715</v>
      </c>
      <c r="D34" s="115">
        <v>181</v>
      </c>
      <c r="E34" s="114">
        <v>201</v>
      </c>
      <c r="F34" s="114">
        <v>208</v>
      </c>
      <c r="G34" s="114">
        <v>212</v>
      </c>
      <c r="H34" s="140">
        <v>193</v>
      </c>
      <c r="I34" s="115">
        <v>-12</v>
      </c>
      <c r="J34" s="116">
        <v>-6.2176165803108807</v>
      </c>
    </row>
    <row r="35" spans="1:10" s="110" customFormat="1" ht="24.95" customHeight="1" x14ac:dyDescent="0.2">
      <c r="A35" s="292" t="s">
        <v>171</v>
      </c>
      <c r="B35" s="293" t="s">
        <v>172</v>
      </c>
      <c r="C35" s="113">
        <v>13.374269767014525</v>
      </c>
      <c r="D35" s="115">
        <v>17468</v>
      </c>
      <c r="E35" s="114">
        <v>17390</v>
      </c>
      <c r="F35" s="114">
        <v>17573</v>
      </c>
      <c r="G35" s="114">
        <v>17015</v>
      </c>
      <c r="H35" s="140">
        <v>17166</v>
      </c>
      <c r="I35" s="115">
        <v>302</v>
      </c>
      <c r="J35" s="116">
        <v>1.7592916229756494</v>
      </c>
    </row>
    <row r="36" spans="1:10" s="110" customFormat="1" ht="24.95" customHeight="1" x14ac:dyDescent="0.2">
      <c r="A36" s="294" t="s">
        <v>173</v>
      </c>
      <c r="B36" s="295" t="s">
        <v>174</v>
      </c>
      <c r="C36" s="125">
        <v>86.487148665099653</v>
      </c>
      <c r="D36" s="143">
        <v>112960</v>
      </c>
      <c r="E36" s="144">
        <v>113749</v>
      </c>
      <c r="F36" s="144">
        <v>112689</v>
      </c>
      <c r="G36" s="144">
        <v>111924</v>
      </c>
      <c r="H36" s="145">
        <v>111411</v>
      </c>
      <c r="I36" s="143">
        <v>1549</v>
      </c>
      <c r="J36" s="146">
        <v>1.3903474522264407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2020-09-25T10:12:00Z</dcterms:created>
  <dcterms:modified xsi:type="dcterms:W3CDTF">2020-09-28T08:10:05Z</dcterms:modified>
</cp:coreProperties>
</file>