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C29" i="24"/>
  <c r="C21" i="24"/>
  <c r="L57" i="15"/>
  <c r="K57" i="15"/>
  <c r="C38" i="24"/>
  <c r="G38" i="24" s="1"/>
  <c r="C37" i="24"/>
  <c r="C35" i="24"/>
  <c r="C34" i="24"/>
  <c r="C33" i="24"/>
  <c r="C32" i="24"/>
  <c r="C31" i="24"/>
  <c r="C30" i="24"/>
  <c r="C28" i="24"/>
  <c r="C27" i="24"/>
  <c r="C26" i="24"/>
  <c r="C25" i="24"/>
  <c r="C24" i="24"/>
  <c r="C23" i="24"/>
  <c r="C22" i="24"/>
  <c r="C20" i="24"/>
  <c r="C19" i="24"/>
  <c r="C18" i="24"/>
  <c r="G18" i="24" s="1"/>
  <c r="C17" i="24"/>
  <c r="C16" i="24"/>
  <c r="C15" i="24"/>
  <c r="C9" i="24"/>
  <c r="C8" i="24"/>
  <c r="C7" i="24"/>
  <c r="B38" i="24"/>
  <c r="B37" i="24"/>
  <c r="B35" i="24"/>
  <c r="B34" i="24"/>
  <c r="B33" i="24"/>
  <c r="B32" i="24"/>
  <c r="B31" i="24"/>
  <c r="K31" i="24" s="1"/>
  <c r="B30" i="24"/>
  <c r="B29" i="24"/>
  <c r="B28" i="24"/>
  <c r="B27" i="24"/>
  <c r="B26" i="24"/>
  <c r="B25" i="24"/>
  <c r="B24" i="24"/>
  <c r="B23" i="24"/>
  <c r="K23" i="24" s="1"/>
  <c r="B22" i="24"/>
  <c r="B21" i="24"/>
  <c r="B20" i="24"/>
  <c r="B19" i="24"/>
  <c r="B18" i="24"/>
  <c r="B17" i="24"/>
  <c r="B16" i="24"/>
  <c r="B15" i="24"/>
  <c r="K15" i="24" s="1"/>
  <c r="B9" i="24"/>
  <c r="B8" i="24"/>
  <c r="B7" i="24"/>
  <c r="F9" i="24" l="1"/>
  <c r="D9" i="24"/>
  <c r="J9" i="24"/>
  <c r="H9" i="24"/>
  <c r="K9" i="24"/>
  <c r="G9" i="24"/>
  <c r="M9" i="24"/>
  <c r="E9" i="24"/>
  <c r="L9" i="24"/>
  <c r="I9" i="24"/>
  <c r="K8" i="24"/>
  <c r="J8" i="24"/>
  <c r="H8" i="24"/>
  <c r="F8" i="24"/>
  <c r="D8" i="24"/>
  <c r="K18" i="24"/>
  <c r="J18" i="24"/>
  <c r="H18" i="24"/>
  <c r="F18" i="24"/>
  <c r="D18" i="24"/>
  <c r="F21" i="24"/>
  <c r="D21" i="24"/>
  <c r="J21" i="24"/>
  <c r="H21" i="24"/>
  <c r="K21" i="24"/>
  <c r="K34" i="24"/>
  <c r="J34" i="24"/>
  <c r="H34" i="24"/>
  <c r="F34" i="24"/>
  <c r="D34" i="24"/>
  <c r="D38" i="24"/>
  <c r="K38" i="24"/>
  <c r="J38" i="24"/>
  <c r="H38" i="24"/>
  <c r="F38" i="24"/>
  <c r="I16" i="24"/>
  <c r="L16" i="24"/>
  <c r="M16" i="24"/>
  <c r="G16" i="24"/>
  <c r="E16" i="24"/>
  <c r="G19" i="24"/>
  <c r="M19" i="24"/>
  <c r="E19" i="24"/>
  <c r="L19" i="24"/>
  <c r="I19" i="24"/>
  <c r="I32" i="24"/>
  <c r="L32" i="24"/>
  <c r="M32" i="24"/>
  <c r="G32" i="24"/>
  <c r="E32" i="24"/>
  <c r="G35" i="24"/>
  <c r="M35" i="24"/>
  <c r="E35" i="24"/>
  <c r="L35" i="24"/>
  <c r="I35" i="24"/>
  <c r="K66" i="24"/>
  <c r="I66" i="24"/>
  <c r="J66" i="24"/>
  <c r="I26" i="24"/>
  <c r="L26" i="24"/>
  <c r="M26" i="24"/>
  <c r="E26" i="24"/>
  <c r="K22" i="24"/>
  <c r="J22" i="24"/>
  <c r="H22" i="24"/>
  <c r="F22" i="24"/>
  <c r="D22" i="24"/>
  <c r="F25" i="24"/>
  <c r="D25" i="24"/>
  <c r="J25" i="24"/>
  <c r="H25" i="24"/>
  <c r="K25" i="24"/>
  <c r="B45" i="24"/>
  <c r="B39" i="24"/>
  <c r="I20" i="24"/>
  <c r="L20" i="24"/>
  <c r="G20" i="24"/>
  <c r="E20" i="24"/>
  <c r="M20" i="24"/>
  <c r="G23" i="24"/>
  <c r="M23" i="24"/>
  <c r="E23" i="24"/>
  <c r="L23" i="24"/>
  <c r="I23" i="24"/>
  <c r="I37" i="24"/>
  <c r="G37" i="24"/>
  <c r="L37" i="24"/>
  <c r="M37" i="24"/>
  <c r="G21" i="24"/>
  <c r="M21" i="24"/>
  <c r="E21" i="24"/>
  <c r="L21" i="24"/>
  <c r="I21" i="24"/>
  <c r="E37" i="24"/>
  <c r="F19" i="24"/>
  <c r="D19" i="24"/>
  <c r="J19" i="24"/>
  <c r="H19" i="24"/>
  <c r="K19" i="24"/>
  <c r="F35" i="24"/>
  <c r="D35" i="24"/>
  <c r="J35" i="24"/>
  <c r="H35" i="24"/>
  <c r="K35" i="24"/>
  <c r="I8" i="24"/>
  <c r="L8" i="24"/>
  <c r="G8" i="24"/>
  <c r="E8" i="24"/>
  <c r="M8" i="24"/>
  <c r="C14" i="24"/>
  <c r="C6" i="24"/>
  <c r="G17" i="24"/>
  <c r="M17" i="24"/>
  <c r="E17" i="24"/>
  <c r="L17" i="24"/>
  <c r="I17" i="24"/>
  <c r="I30" i="24"/>
  <c r="L30" i="24"/>
  <c r="M30" i="24"/>
  <c r="G30" i="24"/>
  <c r="E30" i="24"/>
  <c r="G33" i="24"/>
  <c r="M33" i="24"/>
  <c r="E33" i="24"/>
  <c r="L33" i="24"/>
  <c r="I33" i="24"/>
  <c r="K74" i="24"/>
  <c r="I74" i="24"/>
  <c r="J74" i="24"/>
  <c r="K28" i="24"/>
  <c r="J28" i="24"/>
  <c r="H28" i="24"/>
  <c r="F28" i="24"/>
  <c r="D28" i="24"/>
  <c r="K32" i="24"/>
  <c r="J32" i="24"/>
  <c r="H32" i="24"/>
  <c r="F32" i="24"/>
  <c r="D32" i="24"/>
  <c r="K26" i="24"/>
  <c r="J26" i="24"/>
  <c r="H26" i="24"/>
  <c r="F26" i="24"/>
  <c r="D26" i="24"/>
  <c r="F29" i="24"/>
  <c r="D29" i="24"/>
  <c r="J29" i="24"/>
  <c r="H29" i="24"/>
  <c r="K29" i="24"/>
  <c r="G7" i="24"/>
  <c r="M7" i="24"/>
  <c r="E7" i="24"/>
  <c r="L7" i="24"/>
  <c r="I7" i="24"/>
  <c r="I24" i="24"/>
  <c r="L24" i="24"/>
  <c r="M24" i="24"/>
  <c r="G24" i="24"/>
  <c r="E24" i="24"/>
  <c r="G27" i="24"/>
  <c r="M27" i="24"/>
  <c r="E27" i="24"/>
  <c r="L27" i="24"/>
  <c r="I27" i="24"/>
  <c r="G26" i="24"/>
  <c r="K58" i="24"/>
  <c r="I58" i="24"/>
  <c r="J58" i="24"/>
  <c r="F15" i="24"/>
  <c r="D15" i="24"/>
  <c r="J15" i="24"/>
  <c r="H15" i="24"/>
  <c r="K16" i="24"/>
  <c r="J16" i="24"/>
  <c r="H16" i="24"/>
  <c r="F16" i="24"/>
  <c r="D16" i="24"/>
  <c r="K20" i="24"/>
  <c r="J20" i="24"/>
  <c r="H20" i="24"/>
  <c r="F20" i="24"/>
  <c r="D20" i="24"/>
  <c r="F23" i="24"/>
  <c r="D23" i="24"/>
  <c r="J23" i="24"/>
  <c r="H23" i="24"/>
  <c r="H37" i="24"/>
  <c r="F37" i="24"/>
  <c r="D37" i="24"/>
  <c r="J37" i="24"/>
  <c r="K37" i="24"/>
  <c r="I18" i="24"/>
  <c r="L18" i="24"/>
  <c r="M18" i="24"/>
  <c r="E18" i="24"/>
  <c r="I34" i="24"/>
  <c r="L34" i="24"/>
  <c r="M34" i="24"/>
  <c r="E34" i="24"/>
  <c r="G29" i="24"/>
  <c r="M29" i="24"/>
  <c r="E29" i="24"/>
  <c r="L29" i="24"/>
  <c r="I29" i="24"/>
  <c r="F7" i="24"/>
  <c r="D7" i="24"/>
  <c r="J7" i="24"/>
  <c r="H7" i="24"/>
  <c r="K7" i="24"/>
  <c r="B14" i="24"/>
  <c r="B6" i="24"/>
  <c r="F17" i="24"/>
  <c r="D17" i="24"/>
  <c r="J17" i="24"/>
  <c r="H17" i="24"/>
  <c r="K17" i="24"/>
  <c r="K30" i="24"/>
  <c r="J30" i="24"/>
  <c r="H30" i="24"/>
  <c r="F30" i="24"/>
  <c r="D30" i="24"/>
  <c r="F33" i="24"/>
  <c r="D33" i="24"/>
  <c r="J33" i="24"/>
  <c r="H33" i="24"/>
  <c r="K33" i="24"/>
  <c r="G15" i="24"/>
  <c r="M15" i="24"/>
  <c r="E15" i="24"/>
  <c r="L15" i="24"/>
  <c r="I15" i="24"/>
  <c r="I28" i="24"/>
  <c r="L28" i="24"/>
  <c r="G28" i="24"/>
  <c r="E28" i="24"/>
  <c r="M28" i="24"/>
  <c r="G31" i="24"/>
  <c r="M31" i="24"/>
  <c r="E31" i="24"/>
  <c r="L31" i="24"/>
  <c r="I31" i="24"/>
  <c r="F31" i="24"/>
  <c r="D31" i="24"/>
  <c r="J31" i="24"/>
  <c r="H31" i="24"/>
  <c r="K24" i="24"/>
  <c r="J24" i="24"/>
  <c r="H24" i="24"/>
  <c r="F24" i="24"/>
  <c r="D24" i="24"/>
  <c r="F27" i="24"/>
  <c r="D27" i="24"/>
  <c r="J27" i="24"/>
  <c r="H27" i="24"/>
  <c r="K27" i="24"/>
  <c r="I22" i="24"/>
  <c r="L22" i="24"/>
  <c r="M22" i="24"/>
  <c r="G22" i="24"/>
  <c r="E22" i="24"/>
  <c r="G25" i="24"/>
  <c r="M25" i="24"/>
  <c r="E25" i="24"/>
  <c r="L25" i="24"/>
  <c r="I25" i="24"/>
  <c r="C45" i="24"/>
  <c r="C39" i="24"/>
  <c r="G34" i="24"/>
  <c r="J77" i="24"/>
  <c r="I41" i="24"/>
  <c r="G41" i="24"/>
  <c r="L41" i="24"/>
  <c r="K53" i="24"/>
  <c r="I53" i="24"/>
  <c r="K61" i="24"/>
  <c r="I61" i="24"/>
  <c r="K69" i="24"/>
  <c r="I69" i="24"/>
  <c r="K55" i="24"/>
  <c r="I55" i="24"/>
  <c r="K63" i="24"/>
  <c r="I63" i="24"/>
  <c r="K71" i="24"/>
  <c r="I71" i="24"/>
  <c r="K52" i="24"/>
  <c r="I52" i="24"/>
  <c r="K60" i="24"/>
  <c r="I60" i="24"/>
  <c r="K68" i="24"/>
  <c r="I68" i="24"/>
  <c r="I43" i="24"/>
  <c r="G43" i="24"/>
  <c r="L43" i="24"/>
  <c r="K57" i="24"/>
  <c r="I57" i="24"/>
  <c r="K65" i="24"/>
  <c r="I65" i="24"/>
  <c r="K73" i="24"/>
  <c r="I73" i="24"/>
  <c r="M38" i="24"/>
  <c r="E38" i="24"/>
  <c r="L38" i="24"/>
  <c r="I38" i="24"/>
  <c r="K54" i="24"/>
  <c r="I54" i="24"/>
  <c r="K62" i="24"/>
  <c r="I62" i="24"/>
  <c r="K70" i="24"/>
  <c r="I70"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K40" i="24"/>
  <c r="K42" i="24"/>
  <c r="K44" i="24"/>
  <c r="L44" i="24"/>
  <c r="E40" i="24"/>
  <c r="E42" i="24"/>
  <c r="E44" i="24"/>
  <c r="I14" i="24" l="1"/>
  <c r="L14" i="24"/>
  <c r="M14" i="24"/>
  <c r="G14" i="24"/>
  <c r="E14" i="24"/>
  <c r="J79" i="24"/>
  <c r="K77" i="24"/>
  <c r="I6" i="24"/>
  <c r="L6" i="24"/>
  <c r="M6" i="24"/>
  <c r="E6" i="24"/>
  <c r="G6" i="24"/>
  <c r="I39" i="24"/>
  <c r="G39" i="24"/>
  <c r="L39" i="24"/>
  <c r="E39" i="24"/>
  <c r="M39" i="24"/>
  <c r="K6" i="24"/>
  <c r="J6" i="24"/>
  <c r="H6" i="24"/>
  <c r="F6" i="24"/>
  <c r="D6" i="24"/>
  <c r="I79" i="24"/>
  <c r="I45" i="24"/>
  <c r="G45" i="24"/>
  <c r="L45" i="24"/>
  <c r="E45" i="24"/>
  <c r="M45" i="24"/>
  <c r="K14" i="24"/>
  <c r="J14" i="24"/>
  <c r="H14" i="24"/>
  <c r="F14" i="24"/>
  <c r="D14" i="24"/>
  <c r="H39" i="24"/>
  <c r="F39" i="24"/>
  <c r="D39" i="24"/>
  <c r="J39" i="24"/>
  <c r="K39" i="24"/>
  <c r="H45" i="24"/>
  <c r="F45" i="24"/>
  <c r="D45" i="24"/>
  <c r="J45" i="24"/>
  <c r="K45" i="24"/>
  <c r="K79" i="24" l="1"/>
  <c r="K78" i="24"/>
  <c r="J78" i="24"/>
  <c r="I78" i="24"/>
  <c r="I83" i="24" l="1"/>
  <c r="I82" i="24"/>
  <c r="I81" i="24"/>
</calcChain>
</file>

<file path=xl/sharedStrings.xml><?xml version="1.0" encoding="utf-8"?>
<sst xmlns="http://schemas.openxmlformats.org/spreadsheetml/2006/main" count="1659" uniqueCount="520">
  <si>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</si>
  <si>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</si>
  <si>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</si>
  <si>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</si>
  <si>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</si>
  <si>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</si>
  <si>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</si>
  <si>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</si>
  <si>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</si>
  <si>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</si>
  <si>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</si>
  <si>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</si>
  <si>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</si>
  <si>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Breisgau-Hochschwarzwald (08315)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</si>
  <si>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</si>
  <si>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</si>
  <si>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</si>
  <si>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</si>
  <si>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</si>
  <si>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</si>
  <si>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</si>
  <si>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</si>
  <si>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</si>
  <si>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</si>
  <si>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</si>
  <si>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</si>
  <si>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</si>
  <si>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</si>
  <si>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</si>
  <si>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</si>
  <si>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</si>
  <si>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</si>
  <si>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</si>
  <si>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</si>
  <si>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</si>
  <si>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</si>
  <si>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</si>
  <si>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</si>
  <si>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</si>
  <si>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</si>
  <si>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</si>
  <si>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</si>
  <si>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</si>
  <si>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</si>
  <si>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</si>
  <si>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</si>
  <si>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</si>
  <si>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</si>
  <si>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</si>
  <si>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</si>
  <si>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</si>
  <si>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</si>
  <si>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</si>
  <si>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</si>
  <si>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</si>
  <si>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</si>
  <si>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</si>
  <si>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</si>
  <si>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</si>
  <si>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</si>
  <si>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</si>
  <si>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</si>
  <si>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</si>
  <si>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</si>
  <si>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</si>
  <si>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</si>
  <si>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</si>
  <si>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</si>
  <si>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</si>
  <si>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</si>
  <si>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</si>
  <si>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</si>
  <si>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</si>
  <si>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</si>
  <si>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</si>
  <si>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</si>
  <si>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</si>
  <si>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</si>
  <si>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</si>
  <si>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</si>
  <si>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</si>
  <si>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</si>
  <si>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</si>
  <si>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</si>
  <si>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</si>
  <si>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</si>
  <si>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</si>
  <si>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</si>
  <si>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</si>
  <si>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</si>
  <si>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</si>
  <si>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</si>
  <si>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Breisgau-Hochschwarzwald (08315);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</si>
  <si>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</si>
  <si>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</si>
  <si>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</si>
  <si>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</si>
  <si>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</si>
  <si>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</si>
  <si>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</si>
  <si>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</si>
  <si>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</si>
  <si>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</si>
  <si>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</si>
  <si>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</si>
  <si>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</si>
  <si>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</si>
  <si>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</si>
  <si>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</si>
  <si>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</si>
  <si>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</si>
  <si>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</si>
  <si>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</si>
  <si>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</si>
  <si>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</si>
  <si>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</si>
  <si>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</si>
  <si>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</si>
  <si>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</si>
  <si>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</si>
  <si>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</si>
  <si>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</si>
  <si>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</si>
  <si>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</si>
  <si>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</si>
  <si>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</si>
  <si>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</si>
  <si>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</si>
  <si>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</si>
  <si>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</si>
  <si>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</si>
  <si>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</si>
  <si>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</si>
  <si>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</si>
  <si>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</si>
  <si>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</si>
  <si>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</si>
  <si>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</si>
  <si>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</si>
  <si>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</si>
  <si>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</si>
  <si>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</si>
  <si>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</si>
  <si>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</si>
  <si>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</si>
  <si>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</si>
  <si>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</si>
  <si>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</si>
  <si>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</si>
  <si>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</si>
  <si>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</si>
  <si>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</si>
  <si>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</si>
  <si>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</si>
  <si>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</si>
  <si>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</si>
  <si>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</si>
  <si>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</si>
  <si>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</si>
  <si>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</si>
  <si>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</si>
  <si>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</si>
  <si>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</si>
  <si>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</si>
  <si>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</si>
  <si>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</si>
  <si>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</si>
  <si>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</si>
  <si>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</si>
  <si>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</si>
  <si>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</si>
  <si>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</si>
  <si>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</si>
  <si>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</si>
  <si>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</si>
  <si>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</si>
  <si>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</si>
  <si>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</si>
  <si>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</si>
  <si>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</si>
  <si>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</si>
  <si>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</si>
  <si>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</si>
  <si>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Breisgau-Hochschwarzwald (08315)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</si>
  <si>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</si>
  <si>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</si>
  <si>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</si>
  <si>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</si>
  <si>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</si>
  <si>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</si>
  <si>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</si>
  <si>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</si>
  <si>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</si>
  <si>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</si>
  <si>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</si>
  <si>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</si>
  <si>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</si>
  <si>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</si>
  <si>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</si>
  <si>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</si>
  <si>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</si>
  <si>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</si>
  <si>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</si>
  <si>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</si>
  <si>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</si>
  <si>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</si>
  <si>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</si>
  <si>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</si>
  <si>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</si>
  <si>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</si>
  <si>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</si>
  <si>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</si>
  <si>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</si>
  <si>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</si>
  <si>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</si>
  <si>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</si>
  <si>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</si>
  <si>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</si>
  <si>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</si>
  <si>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</si>
  <si>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</si>
  <si>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</si>
  <si>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</si>
  <si>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</si>
  <si>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</si>
  <si>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</si>
  <si>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</si>
  <si>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</si>
  <si>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</si>
  <si>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</si>
  <si>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</si>
  <si>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</si>
  <si>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</si>
  <si>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</si>
  <si>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</si>
  <si>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</si>
  <si>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</si>
  <si>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</si>
  <si>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</si>
  <si>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</si>
  <si>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</si>
  <si>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</si>
  <si>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</si>
  <si>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</si>
  <si>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</si>
  <si>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</si>
  <si>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</si>
  <si>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</si>
  <si>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</si>
  <si>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</si>
  <si>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</si>
  <si>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</si>
  <si>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</si>
  <si>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</si>
  <si>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</si>
  <si>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</si>
  <si>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</si>
  <si>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</si>
  <si>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</si>
  <si>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</si>
  <si>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</si>
  <si>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</si>
  <si>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</si>
  <si>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</si>
  <si>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</si>
  <si>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</si>
  <si>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</si>
  <si>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</si>
  <si>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</si>
  <si>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</si>
  <si>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</si>
  <si>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</si>
  <si>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</si>
  <si>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</si>
  <si>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</si>
  <si>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</si>
  <si>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</si>
  <si>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</si>
  <si>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</si>
  <si>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</si>
  <si>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</si>
  <si>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</si>
  <si>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</si>
  <si>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</si>
  <si>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</si>
  <si>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</si>
  <si>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</si>
  <si>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</si>
  <si>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</si>
  <si>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</si>
  <si>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</si>
  <si>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</si>
  <si>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</si>
  <si>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</si>
  <si>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</si>
  <si>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</si>
  <si>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</si>
  <si>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</si>
  <si>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</si>
  <si>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</si>
  <si>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</si>
  <si>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</si>
  <si>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</si>
  <si>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</si>
  <si>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</si>
  <si>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</si>
  <si>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</si>
  <si>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</si>
  <si>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</si>
  <si>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</si>
  <si>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</si>
  <si>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</si>
  <si>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</si>
  <si>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</si>
  <si>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</si>
  <si>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</si>
  <si>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</si>
  <si>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</si>
  <si>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</si>
  <si>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</si>
  <si>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</si>
  <si>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</si>
  <si>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</si>
  <si>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</si>
  <si>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</si>
  <si>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</si>
  <si>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</si>
  <si>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</si>
  <si>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</si>
  <si>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</si>
  <si>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</si>
  <si>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</si>
  <si>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</si>
  <si>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</si>
  <si>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</si>
  <si>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</si>
  <si>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</si>
  <si>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</si>
  <si>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</si>
  <si>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</si>
  <si>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</si>
  <si>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</si>
  <si>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</si>
  <si>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</si>
  <si>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</si>
  <si>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</si>
  <si>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</si>
  <si>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</si>
  <si>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</si>
  <si>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</si>
  <si>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</si>
  <si>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</si>
  <si>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</si>
  <si>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</si>
  <si>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</si>
  <si>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</si>
  <si>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</si>
  <si>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</si>
  <si>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</si>
  <si>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</si>
  <si>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</si>
  <si>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</si>
  <si>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</si>
  <si>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</si>
  <si>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</si>
  <si>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</si>
  <si>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</si>
  <si>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</si>
  <si>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</si>
  <si>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</si>
  <si>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</si>
  <si>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</si>
  <si>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</si>
  <si>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Breisgau-Hochschwarzwald (08315);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</si>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</sst>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{6173C620-CA9E-4D17-9098-659EB749F5B4}</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FE2C-4252-ADCC-7A1C602868FD}"/>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{6D2AC92F-38D2-4F18-AE53-E1F92120711B}</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FE2C-4252-ADCC-7A1C602868F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{F7F64053-0D7F-4622-9A47-27D88E16B677}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E2C-4252-ADCC-7A1C602868F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{F9A7BF48-731D-4D98-AD07-60DA038D4AC0}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E2C-4252-ADCC-7A1C602868F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1.5049685564783255</c:v>
                </c:pt>
                <c:pt idx="1">
                  <c:v>0.77822269034374059</c:v>
                </c:pt>
                <c:pt idx="2">
                  <c:v>1.1186464311118853</c:v>
                </c:pt>
                <c:pt idx="3">
                  <c:v>1.0875687030768</c:v>
                </c:pt>
              </c:numCache>
            </c:numRef>
          </c:val>
          <c:extLst>
            <c:ext xmlns:c16="http://schemas.microsoft.com/office/drawing/2014/chart" uri="{C3380CC4-5D6E-409C-BE32-E72D297353CC}">
              <c16:uniqueId val="{00000004-FE2C-4252-ADCC-7A1C602868F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{51AB87E9-61EC-4196-BC1D-E9F67736C499}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E2C-4252-ADCC-7A1C602868F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{94EA9669-D131-4A08-AEC9-42A479EB5432}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E2C-4252-ADCC-7A1C602868F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{0DD025B9-DB2B-4AA8-942C-A78C78BA9D0D}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E2C-4252-ADCC-7A1C602868F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{5E22FC0F-24C5-41AF-861B-4E1BD32E5652}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E2C-4252-ADCC-7A1C602868F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E2C-4252-ADCC-7A1C602868F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E2C-4252-ADCC-7A1C602868F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{96856816-9A61-4F2C-93CB-17D49EDDF5B4}</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42FF-42CD-9327-753FDBB56A84}"/>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{DEBBA73B-40FF-42B2-B862-F32BA74A28EE}</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42FF-42CD-9327-753FDBB56A8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{5EB70751-C972-4C96-B028-3A83093C74DF}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2FF-42CD-9327-753FDBB56A8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{B710FAD7-5902-4B37-B694-79BB906D1896}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2FF-42CD-9327-753FDBB56A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-2.7906309408515368</c:v>
                </c:pt>
                <c:pt idx="1">
                  <c:v>-2.6975865719528453</c:v>
                </c:pt>
                <c:pt idx="2">
                  <c:v>-2.7637010795899166</c:v>
                </c:pt>
                <c:pt idx="3">
                  <c:v>-2.8655893304673015</c:v>
                </c:pt>
              </c:numCache>
            </c:numRef>
          </c:val>
          <c:extLst>
            <c:ext xmlns:c16="http://schemas.microsoft.com/office/drawing/2014/chart" uri="{C3380CC4-5D6E-409C-BE32-E72D297353CC}">
              <c16:uniqueId val="{00000004-42FF-42CD-9327-753FDBB56A8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{AD49F6FD-FC0E-458B-8EB4-D886CE69A16F}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2FF-42CD-9327-753FDBB56A8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{3A6E6175-86F6-48A7-9482-6F61D1ACB08D}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2FF-42CD-9327-753FDBB56A8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{EC523237-B6BD-451C-B4E0-90557862CDAE}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2FF-42CD-9327-753FDBB56A8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{5318F5CE-9B99-4609-B785-F487F661A8E7}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2FF-42CD-9327-753FDBB56A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2FF-42CD-9327-753FDBB56A8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2FF-42CD-9327-753FDBB56A8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{CC5BB701-C85B-4253-8B31-7080BE9E0E0D}</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C3E4-4CB0-88DF-D2396E549789}"/>
                </c:ext>
              </c:extLst>
            </c:dLbl>
            <c:dLbl>
              <c:idx val="1"/>
              <c:tx>
                <c:strRef>
                  <c:f>Daten_Diagramme!$D$15</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{E24B41A1-FE84-4F5B-BBCC-003BC4953AA7}</c15:txfldGUID>
                      <c15:f>Daten_Diagramme!$D$15</c15:f>
                      <c15:dlblFieldTableCache>
                        <c:ptCount val="1"/>
                        <c:pt idx="0">
                          <c:v>8.1</c:v>
                        </c:pt>
                      </c15:dlblFieldTableCache>
                    </c15:dlblFTEntry>
                  </c15:dlblFieldTable>
                  <c15:showDataLabelsRange val="0"/>
                </c:ext>
                <c:ext xmlns:c16="http://schemas.microsoft.com/office/drawing/2014/chart" uri="{C3380CC4-5D6E-409C-BE32-E72D297353CC}">
                  <c16:uniqueId val="{00000001-C3E4-4CB0-88DF-D2396E549789}"/>
                </c:ext>
              </c:extLst>
            </c:dLbl>
            <c:dLbl>
              <c:idx val="2"/>
              <c:tx>
                <c:strRef>
                  <c:f>Daten_Diagramme!$D$16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{72222D5E-94AC-4CD3-8F41-EC6B8C03AECF}</c15:txfldGUID>
                      <c15:f>Daten_Diagramme!$D$16</c15:f>
                      <c15:dlblFieldTableCache>
                        <c:ptCount val="1"/>
                        <c:pt idx="0">
                          <c:v>3.2</c:v>
                        </c:pt>
                      </c15:dlblFieldTableCache>
                    </c15:dlblFTEntry>
                  </c15:dlblFieldTable>
                  <c15:showDataLabelsRange val="0"/>
                </c:ext>
                <c:ext xmlns:c16="http://schemas.microsoft.com/office/drawing/2014/chart" uri="{C3380CC4-5D6E-409C-BE32-E72D297353CC}">
                  <c16:uniqueId val="{00000002-C3E4-4CB0-88DF-D2396E549789}"/>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{19F4272F-AF0E-4711-AD5C-0F9CE31FB019}</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C3E4-4CB0-88DF-D2396E549789}"/>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{59199E12-BC60-44BF-BE59-892A4348531B}</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C3E4-4CB0-88DF-D2396E549789}"/>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{674E496D-542C-46B4-819F-8C231DCA65EB}</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C3E4-4CB0-88DF-D2396E549789}"/>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{0DBF4237-7B0E-44F4-B2D6-69941EA45536}</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C3E4-4CB0-88DF-D2396E549789}"/>
                </c:ext>
              </c:extLst>
            </c:dLbl>
            <c:dLbl>
              <c:idx val="7"/>
              <c:tx>
                <c:strRef>
                  <c:f>Daten_Diagramme!$D$21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{2A9F9C2A-3ABB-487E-90AF-D6EF7FCE7FF0}</c15:txfldGUID>
                      <c15:f>Daten_Diagramme!$D$21</c15:f>
                      <c15:dlblFieldTableCache>
                        <c:ptCount val="1"/>
                        <c:pt idx="0">
                          <c:v>4.3</c:v>
                        </c:pt>
                      </c15:dlblFieldTableCache>
                    </c15:dlblFTEntry>
                  </c15:dlblFieldTable>
                  <c15:showDataLabelsRange val="0"/>
                </c:ext>
                <c:ext xmlns:c16="http://schemas.microsoft.com/office/drawing/2014/chart" uri="{C3380CC4-5D6E-409C-BE32-E72D297353CC}">
                  <c16:uniqueId val="{00000007-C3E4-4CB0-88DF-D2396E549789}"/>
                </c:ext>
              </c:extLst>
            </c:dLbl>
            <c:dLbl>
              <c:idx val="8"/>
              <c:tx>
                <c:strRef>
                  <c:f>Daten_Diagramme!$D$22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{BBEB8AC4-856F-4657-9D5A-CB03DBB7F2C7}</c15:txfldGUID>
                      <c15:f>Daten_Diagramme!$D$22</c15:f>
                      <c15:dlblFieldTableCache>
                        <c:ptCount val="1"/>
                        <c:pt idx="0">
                          <c:v>2.3</c:v>
                        </c:pt>
                      </c15:dlblFieldTableCache>
                    </c15:dlblFTEntry>
                  </c15:dlblFieldTable>
                  <c15:showDataLabelsRange val="0"/>
                </c:ext>
                <c:ext xmlns:c16="http://schemas.microsoft.com/office/drawing/2014/chart" uri="{C3380CC4-5D6E-409C-BE32-E72D297353CC}">
                  <c16:uniqueId val="{00000008-C3E4-4CB0-88DF-D2396E549789}"/>
                </c:ext>
              </c:extLst>
            </c:dLbl>
            <c:dLbl>
              <c:idx val="9"/>
              <c:tx>
                <c:strRef>
                  <c:f>Daten_Diagramme!$D$23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{9EF01AF4-1602-4011-B052-7108D8339DAB}</c15:txfldGUID>
                      <c15:f>Daten_Diagramme!$D$23</c15:f>
                      <c15:dlblFieldTableCache>
                        <c:ptCount val="1"/>
                        <c:pt idx="0">
                          <c:v>4.7</c:v>
                        </c:pt>
                      </c15:dlblFieldTableCache>
                    </c15:dlblFTEntry>
                  </c15:dlblFieldTable>
                  <c15:showDataLabelsRange val="0"/>
                </c:ext>
                <c:ext xmlns:c16="http://schemas.microsoft.com/office/drawing/2014/chart" uri="{C3380CC4-5D6E-409C-BE32-E72D297353CC}">
                  <c16:uniqueId val="{00000009-C3E4-4CB0-88DF-D2396E549789}"/>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{33BD8F0D-A077-48FB-ACDE-23C1C28779FF}</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C3E4-4CB0-88DF-D2396E549789}"/>
                </c:ext>
              </c:extLst>
            </c:dLbl>
            <c:dLbl>
              <c:idx val="11"/>
              <c:tx>
                <c:strRef>
                  <c:f>Daten_Diagramme!$D$25</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{79B4D502-06CB-42D0-9F67-6938C6934FF1}</c15:txfldGUID>
                      <c15:f>Daten_Diagramme!$D$25</c15:f>
                      <c15:dlblFieldTableCache>
                        <c:ptCount val="1"/>
                        <c:pt idx="0">
                          <c:v>11.9</c:v>
                        </c:pt>
                      </c15:dlblFieldTableCache>
                    </c15:dlblFTEntry>
                  </c15:dlblFieldTable>
                  <c15:showDataLabelsRange val="0"/>
                </c:ext>
                <c:ext xmlns:c16="http://schemas.microsoft.com/office/drawing/2014/chart" uri="{C3380CC4-5D6E-409C-BE32-E72D297353CC}">
                  <c16:uniqueId val="{0000000B-C3E4-4CB0-88DF-D2396E549789}"/>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{421A021D-D9F2-42E3-8B02-25C2ED21955D}</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C3E4-4CB0-88DF-D2396E549789}"/>
                </c:ext>
              </c:extLst>
            </c:dLbl>
            <c:dLbl>
              <c:idx val="13"/>
              <c:tx>
                <c:strRef>
                  <c:f>Daten_Diagramme!$D$27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{B3B499A0-E734-498F-8E1F-25E55E5452FD}</c15:txfldGUID>
                      <c15:f>Daten_Diagramme!$D$27</c15:f>
                      <c15:dlblFieldTableCache>
                        <c:ptCount val="1"/>
                        <c:pt idx="0">
                          <c:v>3.5</c:v>
                        </c:pt>
                      </c15:dlblFieldTableCache>
                    </c15:dlblFTEntry>
                  </c15:dlblFieldTable>
                  <c15:showDataLabelsRange val="0"/>
                </c:ext>
                <c:ext xmlns:c16="http://schemas.microsoft.com/office/drawing/2014/chart" uri="{C3380CC4-5D6E-409C-BE32-E72D297353CC}">
                  <c16:uniqueId val="{0000000D-C3E4-4CB0-88DF-D2396E549789}"/>
                </c:ext>
              </c:extLst>
            </c:dLbl>
            <c:dLbl>
              <c:idx val="14"/>
              <c:tx>
                <c:strRef>
                  <c:f>Daten_Diagramme!$D$28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{8297B035-AB5B-4AD9-9AA6-33DA0574D8FC}</c15:txfldGUID>
                      <c15:f>Daten_Diagramme!$D$28</c15:f>
                      <c15:dlblFieldTableCache>
                        <c:ptCount val="1"/>
                        <c:pt idx="0">
                          <c:v>4.1</c:v>
                        </c:pt>
                      </c15:dlblFieldTableCache>
                    </c15:dlblFTEntry>
                  </c15:dlblFieldTable>
                  <c15:showDataLabelsRange val="0"/>
                </c:ext>
                <c:ext xmlns:c16="http://schemas.microsoft.com/office/drawing/2014/chart" uri="{C3380CC4-5D6E-409C-BE32-E72D297353CC}">
                  <c16:uniqueId val="{0000000E-C3E4-4CB0-88DF-D2396E549789}"/>
                </c:ext>
              </c:extLst>
            </c:dLbl>
            <c:dLbl>
              <c:idx val="15"/>
              <c:tx>
                <c:strRef>
                  <c:f>Daten_Diagramme!$D$29</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{EC03F1D7-5DF6-4F8E-830A-F16D16416E20}</c15:txfldGUID>
                      <c15:f>Daten_Diagramme!$D$29</c15:f>
                      <c15:dlblFieldTableCache>
                        <c:ptCount val="1"/>
                        <c:pt idx="0">
                          <c:v>-9.6</c:v>
                        </c:pt>
                      </c15:dlblFieldTableCache>
                    </c15:dlblFTEntry>
                  </c15:dlblFieldTable>
                  <c15:showDataLabelsRange val="0"/>
                </c:ext>
                <c:ext xmlns:c16="http://schemas.microsoft.com/office/drawing/2014/chart" uri="{C3380CC4-5D6E-409C-BE32-E72D297353CC}">
                  <c16:uniqueId val="{0000000F-C3E4-4CB0-88DF-D2396E549789}"/>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{2CA1A7D5-427E-45B3-B01F-B9B83BD8545B}</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C3E4-4CB0-88DF-D2396E549789}"/>
                </c:ext>
              </c:extLst>
            </c:dLbl>
            <c:dLbl>
              <c:idx val="17"/>
              <c:tx>
                <c:strRef>
                  <c:f>Daten_Diagramme!$D$31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{DA7B95C1-7521-41FC-9EAC-2B9342FB880B}</c15:txfldGUID>
                      <c15:f>Daten_Diagramme!$D$31</c15:f>
                      <c15:dlblFieldTableCache>
                        <c:ptCount val="1"/>
                        <c:pt idx="0">
                          <c:v>4.0</c:v>
                        </c:pt>
                      </c15:dlblFieldTableCache>
                    </c15:dlblFTEntry>
                  </c15:dlblFieldTable>
                  <c15:showDataLabelsRange val="0"/>
                </c:ext>
                <c:ext xmlns:c16="http://schemas.microsoft.com/office/drawing/2014/chart" uri="{C3380CC4-5D6E-409C-BE32-E72D297353CC}">
                  <c16:uniqueId val="{00000011-C3E4-4CB0-88DF-D2396E549789}"/>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{E7D15F40-1152-488D-A495-5CFB2D7FB486}</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C3E4-4CB0-88DF-D2396E549789}"/>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{182345EC-D0EE-4CE6-A419-8F33AA4B2A1D}</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C3E4-4CB0-88DF-D2396E549789}"/>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{00ADCF38-05A3-4CA5-8EB5-6D666574CCE3}</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C3E4-4CB0-88DF-D2396E54978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{93C35372-DD08-49B6-96CF-8EEB0C6D2095}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3E4-4CB0-88DF-D2396E54978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{A84BDAFB-0032-4324-9F12-5C2BEF78F0C1}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3E4-4CB0-88DF-D2396E549789}"/>
                </c:ext>
              </c:extLst>
            </c:dLbl>
            <c:dLbl>
              <c:idx val="23"/>
              <c:tx>
                <c:strRef>
                  <c:f>Daten_Diagramme!$D$37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{4BB345C1-49B4-447C-9238-AEDC37737C81}</c15:txfldGUID>
                      <c15:f>Daten_Diagramme!$D$37</c15:f>
                      <c15:dlblFieldTableCache>
                        <c:ptCount val="1"/>
                        <c:pt idx="0">
                          <c:v>8.1</c:v>
                        </c:pt>
                      </c15:dlblFieldTableCache>
                    </c15:dlblFTEntry>
                  </c15:dlblFieldTable>
                  <c15:showDataLabelsRange val="0"/>
                </c:ext>
                <c:ext xmlns:c16="http://schemas.microsoft.com/office/drawing/2014/chart" uri="{C3380CC4-5D6E-409C-BE32-E72D297353CC}">
                  <c16:uniqueId val="{00000017-C3E4-4CB0-88DF-D2396E549789}"/>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{A3C1F46C-18F2-499F-9F9F-80092B901CD7}</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C3E4-4CB0-88DF-D2396E549789}"/>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{7D2A8DE3-FB0A-4AC0-8286-3FAFE0D70BEB}</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C3E4-4CB0-88DF-D2396E54978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{13FBB0E3-FAE4-4C82-8738-F7DD606A0B63}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3E4-4CB0-88DF-D2396E54978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{710DFAB0-44DA-43A1-90F6-6D7D239129B8}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3E4-4CB0-88DF-D2396E54978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{BAA0BB0E-DDD8-4EF8-8D59-A0AF8441242F}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3E4-4CB0-88DF-D2396E54978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{4C6E06EB-7CBA-439D-A444-74ED4EBBB993}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3E4-4CB0-88DF-D2396E54978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{E8DF41AA-3928-4E47-87B1-05FF6F3B63D2}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3E4-4CB0-88DF-D2396E549789}"/>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{8C73978E-3710-4351-9BEE-332F25E341F3}</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C3E4-4CB0-88DF-D2396E5497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1.5049685564783255</c:v>
                </c:pt>
                <c:pt idx="1">
                  <c:v>8.0910240202275592</c:v>
                </c:pt>
                <c:pt idx="2">
                  <c:v>3.2467532467532467</c:v>
                </c:pt>
                <c:pt idx="3">
                  <c:v>-1.0087701239346152</c:v>
                </c:pt>
                <c:pt idx="4">
                  <c:v>1.2974296205630356</c:v>
                </c:pt>
                <c:pt idx="5">
                  <c:v>-1.5196368659956583</c:v>
                </c:pt>
                <c:pt idx="6">
                  <c:v>-1.339732053589282</c:v>
                </c:pt>
                <c:pt idx="7">
                  <c:v>4.2992394847120909</c:v>
                </c:pt>
                <c:pt idx="8">
                  <c:v>2.2545712764068879</c:v>
                </c:pt>
                <c:pt idx="9">
                  <c:v>4.7360631475086334</c:v>
                </c:pt>
                <c:pt idx="10">
                  <c:v>-1.1794439764111204</c:v>
                </c:pt>
                <c:pt idx="11">
                  <c:v>11.902113459399333</c:v>
                </c:pt>
                <c:pt idx="12">
                  <c:v>-1.7241379310344827</c:v>
                </c:pt>
                <c:pt idx="13">
                  <c:v>3.5124508519003932</c:v>
                </c:pt>
                <c:pt idx="14">
                  <c:v>4.1074657711185738</c:v>
                </c:pt>
                <c:pt idx="15">
                  <c:v>-9.610983981693364</c:v>
                </c:pt>
                <c:pt idx="16">
                  <c:v>2.2875816993464051</c:v>
                </c:pt>
                <c:pt idx="17">
                  <c:v>3.9539539539539539</c:v>
                </c:pt>
                <c:pt idx="18">
                  <c:v>2.0443382450550911</c:v>
                </c:pt>
                <c:pt idx="19">
                  <c:v>2.4245423057892133</c:v>
                </c:pt>
                <c:pt idx="20">
                  <c:v>0.71530758226037194</c:v>
                </c:pt>
                <c:pt idx="21">
                  <c:v>0</c:v>
                </c:pt>
                <c:pt idx="23">
                  <c:v>8.0910240202275592</c:v>
                </c:pt>
                <c:pt idx="24">
                  <c:v>0.1658903847380846</c:v>
                </c:pt>
                <c:pt idx="25">
                  <c:v>2.221353912278988</c:v>
                </c:pt>
              </c:numCache>
            </c:numRef>
          </c:val>
          <c:extLst>
            <c:ext xmlns:c16="http://schemas.microsoft.com/office/drawing/2014/chart" uri="{C3380CC4-5D6E-409C-BE32-E72D297353CC}">
              <c16:uniqueId val="{00000020-C3E4-4CB0-88DF-D2396E54978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{98508512-4ACF-4A1E-83F6-478237611D0D}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3E4-4CB0-88DF-D2396E54978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{F24BB13F-0B38-485C-8DB5-DD0FA916BFB2}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3E4-4CB0-88DF-D2396E54978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{53F8492C-F452-4FE7-896B-4C638636679D}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3E4-4CB0-88DF-D2396E54978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{2F7084F5-28D7-45DC-A5F6-61D95F5FFAA8}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3E4-4CB0-88DF-D2396E54978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{9195F6FA-34EA-46D8-B3AF-E2C3899CD474}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3E4-4CB0-88DF-D2396E54978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{ABD3E3A1-C627-4156-8972-891662E031B6}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3E4-4CB0-88DF-D2396E54978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{421F6A45-4052-476B-A652-D62BDF20BE52}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3E4-4CB0-88DF-D2396E54978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{087C207D-2436-4446-A0C3-8F7FDAFB9748}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3E4-4CB0-88DF-D2396E54978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{F0E3CE91-0008-4A46-9D63-1E039CF9B138}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3E4-4CB0-88DF-D2396E54978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{7221FFDF-3898-49BA-970E-62E2C1C75F50}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3E4-4CB0-88DF-D2396E54978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{87401A5D-8337-4D5E-A75B-2A1D340486F3}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3E4-4CB0-88DF-D2396E54978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{2053AD1F-E0CA-4A5D-AF3F-2D4254ED74C9}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3E4-4CB0-88DF-D2396E54978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{141C6B1A-DF4D-445F-B7B7-30571D0AC975}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3E4-4CB0-88DF-D2396E54978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{72F12788-3DB0-4F13-ABFD-5FCD97A63BB9}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3E4-4CB0-88DF-D2396E54978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{B742AC68-843D-4C22-9FDA-C42A38165E0E}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3E4-4CB0-88DF-D2396E54978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{1FFA31BC-E372-4258-AC31-3654DC5DCB59}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3E4-4CB0-88DF-D2396E54978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{70ACC914-64F5-496B-95B5-0C08C71D08A1}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3E4-4CB0-88DF-D2396E54978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{72CC0877-1B18-43B2-83CC-365C678AE6E5}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3E4-4CB0-88DF-D2396E54978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{55A9BD6E-1C92-493C-83CA-2D4169612497}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3E4-4CB0-88DF-D2396E54978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{ABCEA642-04D6-42FA-851F-46503DF6C832}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3E4-4CB0-88DF-D2396E54978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{20A7A09F-7B23-4935-8C16-D0EA1DD3BFE9}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3E4-4CB0-88DF-D2396E54978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{581B888C-0BAE-4E01-B1AA-0A929F0CB1A6}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3E4-4CB0-88DF-D2396E54978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{28FA0AFF-5E63-41CE-B945-5375539FFD8E}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3E4-4CB0-88DF-D2396E54978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{1866FC7B-0548-4C35-BAF9-C1768CE343C0}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3E4-4CB0-88DF-D2396E54978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{86A8B97A-C809-46E6-840E-EB586CB31AD7}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3E4-4CB0-88DF-D2396E54978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{15D9A26A-1A8A-48C0-B7E4-7954B977DD69}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3E4-4CB0-88DF-D2396E54978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{DDF99008-A9F6-441B-9FC4-CA4986A2F136}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3E4-4CB0-88DF-D2396E54978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{DFE4EFC0-C52A-4E27-BB29-925D3CEA652D}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3E4-4CB0-88DF-D2396E54978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{B29177D6-F659-4012-A85C-51FCED40BCF5}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3E4-4CB0-88DF-D2396E54978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{3BE6CCDF-FCC3-46C4-BB42-AE298F00395E}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3E4-4CB0-88DF-D2396E54978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{3C231D2A-9834-4336-9DA3-0A270F359DA7}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3E4-4CB0-88DF-D2396E54978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{11F6C9B8-7E7A-4FF1-B2DE-7B39FCAE3B46}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3E4-4CB0-88DF-D2396E5497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3E4-4CB0-88DF-D2396E54978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3E4-4CB0-88DF-D2396E54978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{FF765DAE-DD37-40C6-BBE3-D2C4F8F2FBD7}</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AB8A-48EC-BAA3-A45053AB1854}"/>
                </c:ext>
              </c:extLst>
            </c:dLbl>
            <c:dLbl>
              <c:idx val="1"/>
              <c:tx>
                <c:strRef>
                  <c:f>Daten_Diagramme!$E$15</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{6ED77987-F50A-4FAE-BAC5-6C1135FA641E}</c15:txfldGUID>
                      <c15:f>Daten_Diagramme!$E$15</c15:f>
                      <c15:dlblFieldTableCache>
                        <c:ptCount val="1"/>
                        <c:pt idx="0">
                          <c:v>8.1</c:v>
                        </c:pt>
                      </c15:dlblFieldTableCache>
                    </c15:dlblFTEntry>
                  </c15:dlblFieldTable>
                  <c15:showDataLabelsRange val="0"/>
                </c:ext>
                <c:ext xmlns:c16="http://schemas.microsoft.com/office/drawing/2014/chart" uri="{C3380CC4-5D6E-409C-BE32-E72D297353CC}">
                  <c16:uniqueId val="{00000001-AB8A-48EC-BAA3-A45053AB1854}"/>
                </c:ext>
              </c:extLst>
            </c:dLbl>
            <c:dLbl>
              <c:idx val="2"/>
              <c:tx>
                <c:strRef>
                  <c:f>Daten_Diagramme!$E$16</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{89DBD66C-8C3F-42B7-91B1-273B4498CC0C}</c15:txfldGUID>
                      <c15:f>Daten_Diagramme!$E$16</c15:f>
                      <c15:dlblFieldTableCache>
                        <c:ptCount val="1"/>
                        <c:pt idx="0">
                          <c:v>-9.7</c:v>
                        </c:pt>
                      </c15:dlblFieldTableCache>
                    </c15:dlblFTEntry>
                  </c15:dlblFieldTable>
                  <c15:showDataLabelsRange val="0"/>
                </c:ext>
                <c:ext xmlns:c16="http://schemas.microsoft.com/office/drawing/2014/chart" uri="{C3380CC4-5D6E-409C-BE32-E72D297353CC}">
                  <c16:uniqueId val="{00000002-AB8A-48EC-BAA3-A45053AB1854}"/>
                </c:ext>
              </c:extLst>
            </c:dLbl>
            <c:dLbl>
              <c:idx val="3"/>
              <c:tx>
                <c:strRef>
                  <c:f>Daten_Diagramme!$E$17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{6C471556-E092-4DB3-8DF1-051901538101}</c15:txfldGUID>
                      <c15:f>Daten_Diagramme!$E$17</c15:f>
                      <c15:dlblFieldTableCache>
                        <c:ptCount val="1"/>
                        <c:pt idx="0">
                          <c:v>-4.4</c:v>
                        </c:pt>
                      </c15:dlblFieldTableCache>
                    </c15:dlblFTEntry>
                  </c15:dlblFieldTable>
                  <c15:showDataLabelsRange val="0"/>
                </c:ext>
                <c:ext xmlns:c16="http://schemas.microsoft.com/office/drawing/2014/chart" uri="{C3380CC4-5D6E-409C-BE32-E72D297353CC}">
                  <c16:uniqueId val="{00000003-AB8A-48EC-BAA3-A45053AB1854}"/>
                </c:ext>
              </c:extLst>
            </c:dLbl>
            <c:dLbl>
              <c:idx val="4"/>
              <c:tx>
                <c:strRef>
                  <c:f>Daten_Diagramme!$E$18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{48D467C2-5581-4F42-ADD1-EDDD2AF99C65}</c15:txfldGUID>
                      <c15:f>Daten_Diagramme!$E$18</c15:f>
                      <c15:dlblFieldTableCache>
                        <c:ptCount val="1"/>
                        <c:pt idx="0">
                          <c:v>-1.4</c:v>
                        </c:pt>
                      </c15:dlblFieldTableCache>
                    </c15:dlblFTEntry>
                  </c15:dlblFieldTable>
                  <c15:showDataLabelsRange val="0"/>
                </c:ext>
                <c:ext xmlns:c16="http://schemas.microsoft.com/office/drawing/2014/chart" uri="{C3380CC4-5D6E-409C-BE32-E72D297353CC}">
                  <c16:uniqueId val="{00000004-AB8A-48EC-BAA3-A45053AB1854}"/>
                </c:ext>
              </c:extLst>
            </c:dLbl>
            <c:dLbl>
              <c:idx val="5"/>
              <c:tx>
                <c:strRef>
                  <c:f>Daten_Diagramme!$E$19</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{3EB5F24B-B996-427B-BA58-0A70336231F0}</c15:txfldGUID>
                      <c15:f>Daten_Diagramme!$E$19</c15:f>
                      <c15:dlblFieldTableCache>
                        <c:ptCount val="1"/>
                        <c:pt idx="0">
                          <c:v>-6.2</c:v>
                        </c:pt>
                      </c15:dlblFieldTableCache>
                    </c15:dlblFTEntry>
                  </c15:dlblFieldTable>
                  <c15:showDataLabelsRange val="0"/>
                </c:ext>
                <c:ext xmlns:c16="http://schemas.microsoft.com/office/drawing/2014/chart" uri="{C3380CC4-5D6E-409C-BE32-E72D297353CC}">
                  <c16:uniqueId val="{00000005-AB8A-48EC-BAA3-A45053AB1854}"/>
                </c:ext>
              </c:extLst>
            </c:dLbl>
            <c:dLbl>
              <c:idx val="6"/>
              <c:tx>
                <c:strRef>
                  <c:f>Daten_Diagramme!$E$20</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{DD598E0F-AC8E-4D3C-922A-D121751FC8D6}</c15:txfldGUID>
                      <c15:f>Daten_Diagramme!$E$20</c15:f>
                      <c15:dlblFieldTableCache>
                        <c:ptCount val="1"/>
                        <c:pt idx="0">
                          <c:v>-11.3</c:v>
                        </c:pt>
                      </c15:dlblFieldTableCache>
                    </c15:dlblFTEntry>
                  </c15:dlblFieldTable>
                  <c15:showDataLabelsRange val="0"/>
                </c:ext>
                <c:ext xmlns:c16="http://schemas.microsoft.com/office/drawing/2014/chart" uri="{C3380CC4-5D6E-409C-BE32-E72D297353CC}">
                  <c16:uniqueId val="{00000006-AB8A-48EC-BAA3-A45053AB1854}"/>
                </c:ext>
              </c:extLst>
            </c:dLbl>
            <c:dLbl>
              <c:idx val="7"/>
              <c:tx>
                <c:strRef>
                  <c:f>Daten_Diagramme!$E$21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{E1027216-F08B-4F7F-B12F-64D5F9821C45}</c15:txfldGUID>
                      <c15:f>Daten_Diagramme!$E$21</c15:f>
                      <c15:dlblFieldTableCache>
                        <c:ptCount val="1"/>
                        <c:pt idx="0">
                          <c:v>4.2</c:v>
                        </c:pt>
                      </c15:dlblFieldTableCache>
                    </c15:dlblFTEntry>
                  </c15:dlblFieldTable>
                  <c15:showDataLabelsRange val="0"/>
                </c:ext>
                <c:ext xmlns:c16="http://schemas.microsoft.com/office/drawing/2014/chart" uri="{C3380CC4-5D6E-409C-BE32-E72D297353CC}">
                  <c16:uniqueId val="{00000007-AB8A-48EC-BAA3-A45053AB1854}"/>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{AD4E1E99-7331-42CF-B1CB-296B46033CD9}</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AB8A-48EC-BAA3-A45053AB1854}"/>
                </c:ext>
              </c:extLst>
            </c:dLbl>
            <c:dLbl>
              <c:idx val="9"/>
              <c:tx>
                <c:strRef>
                  <c:f>Daten_Diagramme!$E$23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{2ADA79B6-CFF1-4AAE-B91D-A2D61198D2C4}</c15:txfldGUID>
                      <c15:f>Daten_Diagramme!$E$23</c15:f>
                      <c15:dlblFieldTableCache>
                        <c:ptCount val="1"/>
                        <c:pt idx="0">
                          <c:v>-5.4</c:v>
                        </c:pt>
                      </c15:dlblFieldTableCache>
                    </c15:dlblFTEntry>
                  </c15:dlblFieldTable>
                  <c15:showDataLabelsRange val="0"/>
                </c:ext>
                <c:ext xmlns:c16="http://schemas.microsoft.com/office/drawing/2014/chart" uri="{C3380CC4-5D6E-409C-BE32-E72D297353CC}">
                  <c16:uniqueId val="{00000009-AB8A-48EC-BAA3-A45053AB1854}"/>
                </c:ext>
              </c:extLst>
            </c:dLbl>
            <c:dLbl>
              <c:idx val="10"/>
              <c:tx>
                <c:strRef>
                  <c:f>Daten_Diagramme!$E$24</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{00FDD144-7D26-4DDD-988D-72AD7E7217BB}</c15:txfldGUID>
                      <c15:f>Daten_Diagramme!$E$24</c15:f>
                      <c15:dlblFieldTableCache>
                        <c:ptCount val="1"/>
                        <c:pt idx="0">
                          <c:v>-10.0</c:v>
                        </c:pt>
                      </c15:dlblFieldTableCache>
                    </c15:dlblFTEntry>
                  </c15:dlblFieldTable>
                  <c15:showDataLabelsRange val="0"/>
                </c:ext>
                <c:ext xmlns:c16="http://schemas.microsoft.com/office/drawing/2014/chart" uri="{C3380CC4-5D6E-409C-BE32-E72D297353CC}">
                  <c16:uniqueId val="{0000000A-AB8A-48EC-BAA3-A45053AB1854}"/>
                </c:ext>
              </c:extLst>
            </c:dLbl>
            <c:dLbl>
              <c:idx val="11"/>
              <c:tx>
                <c:strRef>
                  <c:f>Daten_Diagramme!$E$25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{6E2EE269-B57B-4234-99D9-93E16245A51C}</c15:txfldGUID>
                      <c15:f>Daten_Diagramme!$E$25</c15:f>
                      <c15:dlblFieldTableCache>
                        <c:ptCount val="1"/>
                        <c:pt idx="0">
                          <c:v>1.1</c:v>
                        </c:pt>
                      </c15:dlblFieldTableCache>
                    </c15:dlblFTEntry>
                  </c15:dlblFieldTable>
                  <c15:showDataLabelsRange val="0"/>
                </c:ext>
                <c:ext xmlns:c16="http://schemas.microsoft.com/office/drawing/2014/chart" uri="{C3380CC4-5D6E-409C-BE32-E72D297353CC}">
                  <c16:uniqueId val="{0000000B-AB8A-48EC-BAA3-A45053AB1854}"/>
                </c:ext>
              </c:extLst>
            </c:dLbl>
            <c:dLbl>
              <c:idx val="12"/>
              <c:tx>
                <c:strRef>
                  <c:f>Daten_Diagramme!$E$26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{F90D3347-488D-4687-B245-9EF8B113F880}</c15:txfldGUID>
                      <c15:f>Daten_Diagramme!$E$26</c15:f>
                      <c15:dlblFieldTableCache>
                        <c:ptCount val="1"/>
                        <c:pt idx="0">
                          <c:v>-5.9</c:v>
                        </c:pt>
                      </c15:dlblFieldTableCache>
                    </c15:dlblFTEntry>
                  </c15:dlblFieldTable>
                  <c15:showDataLabelsRange val="0"/>
                </c:ext>
                <c:ext xmlns:c16="http://schemas.microsoft.com/office/drawing/2014/chart" uri="{C3380CC4-5D6E-409C-BE32-E72D297353CC}">
                  <c16:uniqueId val="{0000000C-AB8A-48EC-BAA3-A45053AB1854}"/>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{01FF8B4E-DA83-40BD-9483-D279FC9FC0CF}</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AB8A-48EC-BAA3-A45053AB1854}"/>
                </c:ext>
              </c:extLst>
            </c:dLbl>
            <c:dLbl>
              <c:idx val="14"/>
              <c:tx>
                <c:strRef>
                  <c:f>Daten_Diagramme!$E$28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{A331A280-676A-4C71-821C-7DFB613EF66B}</c15:txfldGUID>
                      <c15:f>Daten_Diagramme!$E$28</c15:f>
                      <c15:dlblFieldTableCache>
                        <c:ptCount val="1"/>
                        <c:pt idx="0">
                          <c:v>-4.7</c:v>
                        </c:pt>
                      </c15:dlblFieldTableCache>
                    </c15:dlblFTEntry>
                  </c15:dlblFieldTable>
                  <c15:showDataLabelsRange val="0"/>
                </c:ext>
                <c:ext xmlns:c16="http://schemas.microsoft.com/office/drawing/2014/chart" uri="{C3380CC4-5D6E-409C-BE32-E72D297353CC}">
                  <c16:uniqueId val="{0000000E-AB8A-48EC-BAA3-A45053AB1854}"/>
                </c:ext>
              </c:extLst>
            </c:dLbl>
            <c:dLbl>
              <c:idx val="15"/>
              <c:tx>
                <c:strRef>
                  <c:f>Daten_Diagramme!$E$29</c:f>
                  <c:strCache>
                    <c:ptCount val="1"/>
                    <c:pt idx="0">
                      <c:v>18.9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{5B711C7F-8306-4948-B5C7-E5D1E5839952}</c15:txfldGUID>
                      <c15:f>Daten_Diagramme!$E$29</c15:f>
                      <c15:dlblFieldTableCache>
                        <c:ptCount val="1"/>
                        <c:pt idx="0">
                          <c:v>18.9</c:v>
                        </c:pt>
                      </c15:dlblFieldTableCache>
                    </c15:dlblFTEntry>
                  </c15:dlblFieldTable>
                  <c15:showDataLabelsRange val="0"/>
                </c:ext>
                <c:ext xmlns:c16="http://schemas.microsoft.com/office/drawing/2014/chart" uri="{C3380CC4-5D6E-409C-BE32-E72D297353CC}">
                  <c16:uniqueId val="{0000000F-AB8A-48EC-BAA3-A45053AB1854}"/>
                </c:ext>
              </c:extLst>
            </c:dLbl>
            <c:dLbl>
              <c:idx val="16"/>
              <c:tx>
                <c:strRef>
                  <c:f>Daten_Diagramme!$E$30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{DCFB9986-C123-466F-9049-1F36C70C8C6E}</c15:txfldGUID>
                      <c15:f>Daten_Diagramme!$E$30</c15:f>
                      <c15:dlblFieldTableCache>
                        <c:ptCount val="1"/>
                        <c:pt idx="0">
                          <c:v>-0.7</c:v>
                        </c:pt>
                      </c15:dlblFieldTableCache>
                    </c15:dlblFTEntry>
                  </c15:dlblFieldTable>
                  <c15:showDataLabelsRange val="0"/>
                </c:ext>
                <c:ext xmlns:c16="http://schemas.microsoft.com/office/drawing/2014/chart" uri="{C3380CC4-5D6E-409C-BE32-E72D297353CC}">
                  <c16:uniqueId val="{00000010-AB8A-48EC-BAA3-A45053AB1854}"/>
                </c:ext>
              </c:extLst>
            </c:dLbl>
            <c:dLbl>
              <c:idx val="17"/>
              <c:tx>
                <c:strRef>
                  <c:f>Daten_Diagramme!$E$31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{D5CD8560-3996-42D8-B4DF-05B593D4A74B}</c15:txfldGUID>
                      <c15:f>Daten_Diagramme!$E$31</c15:f>
                      <c15:dlblFieldTableCache>
                        <c:ptCount val="1"/>
                        <c:pt idx="0">
                          <c:v>1.3</c:v>
                        </c:pt>
                      </c15:dlblFieldTableCache>
                    </c15:dlblFTEntry>
                  </c15:dlblFieldTable>
                  <c15:showDataLabelsRange val="0"/>
                </c:ext>
                <c:ext xmlns:c16="http://schemas.microsoft.com/office/drawing/2014/chart" uri="{C3380CC4-5D6E-409C-BE32-E72D297353CC}">
                  <c16:uniqueId val="{00000011-AB8A-48EC-BAA3-A45053AB1854}"/>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{78597E05-B67F-4F45-9CA3-390E3AE20851}</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AB8A-48EC-BAA3-A45053AB1854}"/>
                </c:ext>
              </c:extLst>
            </c:dLbl>
            <c:dLbl>
              <c:idx val="19"/>
              <c:tx>
                <c:strRef>
                  <c:f>Daten_Diagramme!$E$33</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{121BE865-F8B6-425D-8848-9D38E45D5DA6}</c15:txfldGUID>
                      <c15:f>Daten_Diagramme!$E$33</c15:f>
                      <c15:dlblFieldTableCache>
                        <c:ptCount val="1"/>
                        <c:pt idx="0">
                          <c:v>11.8</c:v>
                        </c:pt>
                      </c15:dlblFieldTableCache>
                    </c15:dlblFTEntry>
                  </c15:dlblFieldTable>
                  <c15:showDataLabelsRange val="0"/>
                </c:ext>
                <c:ext xmlns:c16="http://schemas.microsoft.com/office/drawing/2014/chart" uri="{C3380CC4-5D6E-409C-BE32-E72D297353CC}">
                  <c16:uniqueId val="{00000013-AB8A-48EC-BAA3-A45053AB1854}"/>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{3EE618CC-3D68-4D27-81F5-8A80782E18BA}</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AB8A-48EC-BAA3-A45053AB185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{24E7D948-6412-4CF3-8D18-313430D2C2D5}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B8A-48EC-BAA3-A45053AB185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{CD22BA21-B508-4155-A94D-968F6EEBE6BD}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B8A-48EC-BAA3-A45053AB1854}"/>
                </c:ext>
              </c:extLst>
            </c:dLbl>
            <c:dLbl>
              <c:idx val="23"/>
              <c:tx>
                <c:strRef>
                  <c:f>Daten_Diagramme!$E$37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{C6F5B930-376B-485A-BF55-D483F7DBDF79}</c15:txfldGUID>
                      <c15:f>Daten_Diagramme!$E$37</c15:f>
                      <c15:dlblFieldTableCache>
                        <c:ptCount val="1"/>
                        <c:pt idx="0">
                          <c:v>8.1</c:v>
                        </c:pt>
                      </c15:dlblFieldTableCache>
                    </c15:dlblFTEntry>
                  </c15:dlblFieldTable>
                  <c15:showDataLabelsRange val="0"/>
                </c:ext>
                <c:ext xmlns:c16="http://schemas.microsoft.com/office/drawing/2014/chart" uri="{C3380CC4-5D6E-409C-BE32-E72D297353CC}">
                  <c16:uniqueId val="{00000017-AB8A-48EC-BAA3-A45053AB1854}"/>
                </c:ext>
              </c:extLst>
            </c:dLbl>
            <c:dLbl>
              <c:idx val="24"/>
              <c:tx>
                <c:strRef>
                  <c:f>Daten_Diagramme!$E$38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{4AC9FC35-5FAF-4FA3-BE70-7A5F37CF852B}</c15:txfldGUID>
                      <c15:f>Daten_Diagramme!$E$38</c15:f>
                      <c15:dlblFieldTableCache>
                        <c:ptCount val="1"/>
                        <c:pt idx="0">
                          <c:v>-2.0</c:v>
                        </c:pt>
                      </c15:dlblFieldTableCache>
                    </c15:dlblFTEntry>
                  </c15:dlblFieldTable>
                  <c15:showDataLabelsRange val="0"/>
                </c:ext>
                <c:ext xmlns:c16="http://schemas.microsoft.com/office/drawing/2014/chart" uri="{C3380CC4-5D6E-409C-BE32-E72D297353CC}">
                  <c16:uniqueId val="{00000018-AB8A-48EC-BAA3-A45053AB1854}"/>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{13180AE5-9448-4DC1-A4DC-53383A6E8D4D}</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AB8A-48EC-BAA3-A45053AB185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{F0C11C3E-7F0F-41BC-9F11-2B3A2EC1D07E}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B8A-48EC-BAA3-A45053AB185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{DC4E8B3B-C76A-4304-A0F5-0EA0903B90B6}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B8A-48EC-BAA3-A45053AB185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{792139E4-1215-4433-85E8-EE49FAD28725}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B8A-48EC-BAA3-A45053AB185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{FE207F3E-247F-4DA4-9130-1FE11CF175CA}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B8A-48EC-BAA3-A45053AB185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{7B85D16E-BA4A-45DC-AA85-7D42E6300B96}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B8A-48EC-BAA3-A45053AB1854}"/>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{F1BB696C-A5A1-4CE6-A6D4-FA177E900A61}</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AB8A-48EC-BAA3-A45053AB18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-2.7906309408515368</c:v>
                </c:pt>
                <c:pt idx="1">
                  <c:v>8.128544423440454</c:v>
                </c:pt>
                <c:pt idx="2">
                  <c:v>-9.7402597402597397</c:v>
                </c:pt>
                <c:pt idx="3">
                  <c:v>-4.3943870014771047</c:v>
                </c:pt>
                <c:pt idx="4">
                  <c:v>-1.4372163388804842</c:v>
                </c:pt>
                <c:pt idx="5">
                  <c:v>-6.1705989110707806</c:v>
                </c:pt>
                <c:pt idx="6">
                  <c:v>-11.267605633802816</c:v>
                </c:pt>
                <c:pt idx="7">
                  <c:v>4.2105263157894735</c:v>
                </c:pt>
                <c:pt idx="8">
                  <c:v>0.83353763177249329</c:v>
                </c:pt>
                <c:pt idx="9">
                  <c:v>-5.3539019963702357</c:v>
                </c:pt>
                <c:pt idx="10">
                  <c:v>-10.029444239970555</c:v>
                </c:pt>
                <c:pt idx="11">
                  <c:v>1.1461318051575931</c:v>
                </c:pt>
                <c:pt idx="12">
                  <c:v>-5.9375</c:v>
                </c:pt>
                <c:pt idx="13">
                  <c:v>-0.55710306406685239</c:v>
                </c:pt>
                <c:pt idx="14">
                  <c:v>-4.6846846846846848</c:v>
                </c:pt>
                <c:pt idx="15">
                  <c:v>18.888888888888889</c:v>
                </c:pt>
                <c:pt idx="16">
                  <c:v>-0.69524913093858631</c:v>
                </c:pt>
                <c:pt idx="17">
                  <c:v>1.2886597938144331</c:v>
                </c:pt>
                <c:pt idx="18">
                  <c:v>-0.81424936386768443</c:v>
                </c:pt>
                <c:pt idx="19">
                  <c:v>11.83206106870229</c:v>
                </c:pt>
                <c:pt idx="20">
                  <c:v>-2.9433139534883721</c:v>
                </c:pt>
                <c:pt idx="21">
                  <c:v>0</c:v>
                </c:pt>
                <c:pt idx="23">
                  <c:v>8.128544423440454</c:v>
                </c:pt>
                <c:pt idx="24">
                  <c:v>-2.0014644862094215</c:v>
                </c:pt>
                <c:pt idx="25">
                  <c:v>-3.1780845482303359</c:v>
                </c:pt>
              </c:numCache>
            </c:numRef>
          </c:val>
          <c:extLst>
            <c:ext xmlns:c16="http://schemas.microsoft.com/office/drawing/2014/chart" uri="{C3380CC4-5D6E-409C-BE32-E72D297353CC}">
              <c16:uniqueId val="{00000020-AB8A-48EC-BAA3-A45053AB185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{18F31006-A4CF-4511-9883-08721EA528F3}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B8A-48EC-BAA3-A45053AB185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{7A013462-EBC9-4516-8EF6-E5F4B636F350}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B8A-48EC-BAA3-A45053AB185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{3C0DE9AB-DD54-4619-8F82-372DE7E1E265}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B8A-48EC-BAA3-A45053AB185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{F00D7711-1318-47FB-BB73-0D9280412D1E}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B8A-48EC-BAA3-A45053AB185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{811982D9-85B1-4592-84C4-00DB8676706E}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B8A-48EC-BAA3-A45053AB185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{1876CABA-FD48-47AC-99F5-0F355AE9CC8B}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B8A-48EC-BAA3-A45053AB185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{7F83F183-74DD-44EC-8AE7-F4224646E4D8}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B8A-48EC-BAA3-A45053AB185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{62EDBD47-7019-4DCB-B911-A15D5C47BDAF}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B8A-48EC-BAA3-A45053AB185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{458ACF3C-CEE7-4FD3-8491-BE65BA3E9F9A}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B8A-48EC-BAA3-A45053AB185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{07DA94F1-4EDF-4433-B98E-CFC4F3470FD3}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B8A-48EC-BAA3-A45053AB185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{DBB550FE-4D09-4152-9305-D560BCD20439}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B8A-48EC-BAA3-A45053AB185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{796C4B30-2055-4860-B1B9-0DC994DFBB8E}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B8A-48EC-BAA3-A45053AB185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{EFA9BBFA-21A0-44BF-900D-B57D36049582}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B8A-48EC-BAA3-A45053AB185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{90BF6791-B1C4-47D4-9DBD-FAA8E66A1ACD}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B8A-48EC-BAA3-A45053AB185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{615BF8E6-0EC9-49CB-83E0-9B5F4C84E1ED}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B8A-48EC-BAA3-A45053AB185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{2F708C7C-52C9-49E5-ACC8-E181428B77D4}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B8A-48EC-BAA3-A45053AB185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{1A7D4C59-D18C-4279-8E65-72A5EC38EA9C}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B8A-48EC-BAA3-A45053AB185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{366B8442-CDDD-49CA-A82F-9F82D6E06B6C}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B8A-48EC-BAA3-A45053AB185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{BFB1E3A2-F2DD-4643-A043-1E94A3C2C038}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B8A-48EC-BAA3-A45053AB185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{4AC58221-FD95-443F-ABF2-096EB503C337}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B8A-48EC-BAA3-A45053AB185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{1194B35E-C408-4CBE-B76B-82B0B52A8E3F}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B8A-48EC-BAA3-A45053AB185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{0343B887-0E12-4C34-801A-08A0ACD63C19}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B8A-48EC-BAA3-A45053AB185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{FE9D3A71-2A76-4032-89E2-0D1F93E9309A}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B8A-48EC-BAA3-A45053AB185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{888C7816-441C-42E9-8CD6-CBB72B87A17F}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B8A-48EC-BAA3-A45053AB185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{9DA083E3-A8C4-4670-B2A7-D9652E2A51F0}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B8A-48EC-BAA3-A45053AB185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{2387FEF9-2840-4566-B1FD-FCCD21D776A2}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B8A-48EC-BAA3-A45053AB185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{696EF587-3C5C-47EA-8430-C75B0F2F5B18}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B8A-48EC-BAA3-A45053AB185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{5DE56EA0-9FFD-4137-9569-8B58CA8851CE}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B8A-48EC-BAA3-A45053AB185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{E484E79D-D0B0-419C-972A-C51FEB1D48AA}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B8A-48EC-BAA3-A45053AB185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{28467CC8-32C9-4F1E-BB3B-CD60634485CA}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B8A-48EC-BAA3-A45053AB185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{ED3128BE-EF39-4CC2-B9E0-B2795FFFF8C9}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B8A-48EC-BAA3-A45053AB185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{219DB72B-46BE-4260-88A6-3CA85884EB16}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B8A-48EC-BAA3-A45053AB18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B8A-48EC-BAA3-A45053AB185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B8A-48EC-BAA3-A45053AB185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{1C2DD105-9168-4580-BFF8-21B32A4F9A5E}</c15:txfldGUID>
                      <c15:f>Diagramm!$I$46</c15:f>
                      <c15:dlblFieldTableCache>
                        <c:ptCount val="1"/>
                      </c15:dlblFieldTableCache>
                    </c15:dlblFTEntry>
                  </c15:dlblFieldTable>
                  <c15:showDataLabelsRange val="0"/>
                </c:ext>
                <c:ext xmlns:c16="http://schemas.microsoft.com/office/drawing/2014/chart" uri="{C3380CC4-5D6E-409C-BE32-E72D297353CC}">
                  <c16:uniqueId val="{00000000-31B3-4C96-BE5C-4F99E1F20B5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{C990C87F-330B-4388-B9DA-9F884BF5BA19}</c15:txfldGUID>
                      <c15:f>Diagramm!$I$47</c15:f>
                      <c15:dlblFieldTableCache>
                        <c:ptCount val="1"/>
                      </c15:dlblFieldTableCache>
                    </c15:dlblFTEntry>
                  </c15:dlblFieldTable>
                  <c15:showDataLabelsRange val="0"/>
                </c:ext>
                <c:ext xmlns:c16="http://schemas.microsoft.com/office/drawing/2014/chart" uri="{C3380CC4-5D6E-409C-BE32-E72D297353CC}">
                  <c16:uniqueId val="{00000001-31B3-4C96-BE5C-4F99E1F20B5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{7ABEA4DE-3415-4EAD-AE79-7287678E0743}</c15:txfldGUID>
                      <c15:f>Diagramm!$I$48</c15:f>
                      <c15:dlblFieldTableCache>
                        <c:ptCount val="1"/>
                      </c15:dlblFieldTableCache>
                    </c15:dlblFTEntry>
                  </c15:dlblFieldTable>
                  <c15:showDataLabelsRange val="0"/>
                </c:ext>
                <c:ext xmlns:c16="http://schemas.microsoft.com/office/drawing/2014/chart" uri="{C3380CC4-5D6E-409C-BE32-E72D297353CC}">
                  <c16:uniqueId val="{00000002-31B3-4C96-BE5C-4F99E1F20B5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{697BBA93-AA2E-49BD-B706-FDA81C4AB1FA}</c15:txfldGUID>
                      <c15:f>Diagramm!$I$49</c15:f>
                      <c15:dlblFieldTableCache>
                        <c:ptCount val="1"/>
                      </c15:dlblFieldTableCache>
                    </c15:dlblFTEntry>
                  </c15:dlblFieldTable>
                  <c15:showDataLabelsRange val="0"/>
                </c:ext>
                <c:ext xmlns:c16="http://schemas.microsoft.com/office/drawing/2014/chart" uri="{C3380CC4-5D6E-409C-BE32-E72D297353CC}">
                  <c16:uniqueId val="{00000003-31B3-4C96-BE5C-4F99E1F20B5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{B914B40D-8067-428F-9D63-770E34010507}</c15:txfldGUID>
                      <c15:f>Diagramm!$I$50</c15:f>
                      <c15:dlblFieldTableCache>
                        <c:ptCount val="1"/>
                      </c15:dlblFieldTableCache>
                    </c15:dlblFTEntry>
                  </c15:dlblFieldTable>
                  <c15:showDataLabelsRange val="0"/>
                </c:ext>
                <c:ext xmlns:c16="http://schemas.microsoft.com/office/drawing/2014/chart" uri="{C3380CC4-5D6E-409C-BE32-E72D297353CC}">
                  <c16:uniqueId val="{00000004-31B3-4C96-BE5C-4F99E1F20B5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{E9A21E22-CE55-4257-98FD-6E8AD078F2D0}</c15:txfldGUID>
                      <c15:f>Diagramm!$I$51</c15:f>
                      <c15:dlblFieldTableCache>
                        <c:ptCount val="1"/>
                      </c15:dlblFieldTableCache>
                    </c15:dlblFTEntry>
                  </c15:dlblFieldTable>
                  <c15:showDataLabelsRange val="0"/>
                </c:ext>
                <c:ext xmlns:c16="http://schemas.microsoft.com/office/drawing/2014/chart" uri="{C3380CC4-5D6E-409C-BE32-E72D297353CC}">
                  <c16:uniqueId val="{00000005-31B3-4C96-BE5C-4F99E1F20B5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{194E7132-79F4-4929-95A8-2FCCE191F97F}</c15:txfldGUID>
                      <c15:f>Diagramm!$I$52</c15:f>
                      <c15:dlblFieldTableCache>
                        <c:ptCount val="1"/>
                      </c15:dlblFieldTableCache>
                    </c15:dlblFTEntry>
                  </c15:dlblFieldTable>
                  <c15:showDataLabelsRange val="0"/>
                </c:ext>
                <c:ext xmlns:c16="http://schemas.microsoft.com/office/drawing/2014/chart" uri="{C3380CC4-5D6E-409C-BE32-E72D297353CC}">
                  <c16:uniqueId val="{00000006-31B3-4C96-BE5C-4F99E1F20B5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{69FFA5F7-3DE6-42F5-9DC0-107608719C7F}</c15:txfldGUID>
                      <c15:f>Diagramm!$I$53</c15:f>
                      <c15:dlblFieldTableCache>
                        <c:ptCount val="1"/>
                      </c15:dlblFieldTableCache>
                    </c15:dlblFTEntry>
                  </c15:dlblFieldTable>
                  <c15:showDataLabelsRange val="0"/>
                </c:ext>
                <c:ext xmlns:c16="http://schemas.microsoft.com/office/drawing/2014/chart" uri="{C3380CC4-5D6E-409C-BE32-E72D297353CC}">
                  <c16:uniqueId val="{00000007-31B3-4C96-BE5C-4F99E1F20B5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{53AC14F7-57E4-40E3-B182-62680B6E3939}</c15:txfldGUID>
                      <c15:f>Diagramm!$I$54</c15:f>
                      <c15:dlblFieldTableCache>
                        <c:ptCount val="1"/>
                      </c15:dlblFieldTableCache>
                    </c15:dlblFTEntry>
                  </c15:dlblFieldTable>
                  <c15:showDataLabelsRange val="0"/>
                </c:ext>
                <c:ext xmlns:c16="http://schemas.microsoft.com/office/drawing/2014/chart" uri="{C3380CC4-5D6E-409C-BE32-E72D297353CC}">
                  <c16:uniqueId val="{00000008-31B3-4C96-BE5C-4F99E1F20B5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{9B95D5F4-608B-4FD7-BA68-579450A76947}</c15:txfldGUID>
                      <c15:f>Diagramm!$I$55</c15:f>
                      <c15:dlblFieldTableCache>
                        <c:ptCount val="1"/>
                      </c15:dlblFieldTableCache>
                    </c15:dlblFTEntry>
                  </c15:dlblFieldTable>
                  <c15:showDataLabelsRange val="0"/>
                </c:ext>
                <c:ext xmlns:c16="http://schemas.microsoft.com/office/drawing/2014/chart" uri="{C3380CC4-5D6E-409C-BE32-E72D297353CC}">
                  <c16:uniqueId val="{00000009-31B3-4C96-BE5C-4F99E1F20B5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{17988369-48F6-4663-B58A-1920D25A7494}</c15:txfldGUID>
                      <c15:f>Diagramm!$I$56</c15:f>
                      <c15:dlblFieldTableCache>
                        <c:ptCount val="1"/>
                      </c15:dlblFieldTableCache>
                    </c15:dlblFTEntry>
                  </c15:dlblFieldTable>
                  <c15:showDataLabelsRange val="0"/>
                </c:ext>
                <c:ext xmlns:c16="http://schemas.microsoft.com/office/drawing/2014/chart" uri="{C3380CC4-5D6E-409C-BE32-E72D297353CC}">
                  <c16:uniqueId val="{0000000A-31B3-4C96-BE5C-4F99E1F20B5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{C13EC976-8FDC-453C-8A31-23385B9B8AEB}</c15:txfldGUID>
                      <c15:f>Diagramm!$I$57</c15:f>
                      <c15:dlblFieldTableCache>
                        <c:ptCount val="1"/>
                      </c15:dlblFieldTableCache>
                    </c15:dlblFTEntry>
                  </c15:dlblFieldTable>
                  <c15:showDataLabelsRange val="0"/>
                </c:ext>
                <c:ext xmlns:c16="http://schemas.microsoft.com/office/drawing/2014/chart" uri="{C3380CC4-5D6E-409C-BE32-E72D297353CC}">
                  <c16:uniqueId val="{0000000B-31B3-4C96-BE5C-4F99E1F20B5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{5E1FE044-17CA-46F6-A678-53B163005270}</c15:txfldGUID>
                      <c15:f>Diagramm!$I$58</c15:f>
                      <c15:dlblFieldTableCache>
                        <c:ptCount val="1"/>
                      </c15:dlblFieldTableCache>
                    </c15:dlblFTEntry>
                  </c15:dlblFieldTable>
                  <c15:showDataLabelsRange val="0"/>
                </c:ext>
                <c:ext xmlns:c16="http://schemas.microsoft.com/office/drawing/2014/chart" uri="{C3380CC4-5D6E-409C-BE32-E72D297353CC}">
                  <c16:uniqueId val="{0000000C-31B3-4C96-BE5C-4F99E1F20B5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{A1F85ABD-F2C1-4F70-AF3A-8D28341B9574}</c15:txfldGUID>
                      <c15:f>Diagramm!$I$59</c15:f>
                      <c15:dlblFieldTableCache>
                        <c:ptCount val="1"/>
                      </c15:dlblFieldTableCache>
                    </c15:dlblFTEntry>
                  </c15:dlblFieldTable>
                  <c15:showDataLabelsRange val="0"/>
                </c:ext>
                <c:ext xmlns:c16="http://schemas.microsoft.com/office/drawing/2014/chart" uri="{C3380CC4-5D6E-409C-BE32-E72D297353CC}">
                  <c16:uniqueId val="{0000000D-31B3-4C96-BE5C-4F99E1F20B5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{F2B672A8-594F-4565-8DB2-12C10F5DC2DE}</c15:txfldGUID>
                      <c15:f>Diagramm!$I$60</c15:f>
                      <c15:dlblFieldTableCache>
                        <c:ptCount val="1"/>
                      </c15:dlblFieldTableCache>
                    </c15:dlblFTEntry>
                  </c15:dlblFieldTable>
                  <c15:showDataLabelsRange val="0"/>
                </c:ext>
                <c:ext xmlns:c16="http://schemas.microsoft.com/office/drawing/2014/chart" uri="{C3380CC4-5D6E-409C-BE32-E72D297353CC}">
                  <c16:uniqueId val="{0000000E-31B3-4C96-BE5C-4F99E1F20B5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{DA2AFC10-07BA-49A8-9B6D-752D2A3F7D29}</c15:txfldGUID>
                      <c15:f>Diagramm!$I$61</c15:f>
                      <c15:dlblFieldTableCache>
                        <c:ptCount val="1"/>
                      </c15:dlblFieldTableCache>
                    </c15:dlblFTEntry>
                  </c15:dlblFieldTable>
                  <c15:showDataLabelsRange val="0"/>
                </c:ext>
                <c:ext xmlns:c16="http://schemas.microsoft.com/office/drawing/2014/chart" uri="{C3380CC4-5D6E-409C-BE32-E72D297353CC}">
                  <c16:uniqueId val="{0000000F-31B3-4C96-BE5C-4F99E1F20B5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{9B8B7421-4D4D-43E9-BCFD-528E55F19F82}</c15:txfldGUID>
                      <c15:f>Diagramm!$I$62</c15:f>
                      <c15:dlblFieldTableCache>
                        <c:ptCount val="1"/>
                      </c15:dlblFieldTableCache>
                    </c15:dlblFTEntry>
                  </c15:dlblFieldTable>
                  <c15:showDataLabelsRange val="0"/>
                </c:ext>
                <c:ext xmlns:c16="http://schemas.microsoft.com/office/drawing/2014/chart" uri="{C3380CC4-5D6E-409C-BE32-E72D297353CC}">
                  <c16:uniqueId val="{00000010-31B3-4C96-BE5C-4F99E1F20B5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{17DD9951-5068-4FDC-BD1D-16A5E9A35B27}</c15:txfldGUID>
                      <c15:f>Diagramm!$I$63</c15:f>
                      <c15:dlblFieldTableCache>
                        <c:ptCount val="1"/>
                      </c15:dlblFieldTableCache>
                    </c15:dlblFTEntry>
                  </c15:dlblFieldTable>
                  <c15:showDataLabelsRange val="0"/>
                </c:ext>
                <c:ext xmlns:c16="http://schemas.microsoft.com/office/drawing/2014/chart" uri="{C3380CC4-5D6E-409C-BE32-E72D297353CC}">
                  <c16:uniqueId val="{00000011-31B3-4C96-BE5C-4F99E1F20B5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{C22152E2-B4D0-4E89-BA52-731A90582941}</c15:txfldGUID>
                      <c15:f>Diagramm!$I$64</c15:f>
                      <c15:dlblFieldTableCache>
                        <c:ptCount val="1"/>
                      </c15:dlblFieldTableCache>
                    </c15:dlblFTEntry>
                  </c15:dlblFieldTable>
                  <c15:showDataLabelsRange val="0"/>
                </c:ext>
                <c:ext xmlns:c16="http://schemas.microsoft.com/office/drawing/2014/chart" uri="{C3380CC4-5D6E-409C-BE32-E72D297353CC}">
                  <c16:uniqueId val="{00000012-31B3-4C96-BE5C-4F99E1F20B5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{99627B3B-479A-4C41-84FA-07EF6915C13B}</c15:txfldGUID>
                      <c15:f>Diagramm!$I$65</c15:f>
                      <c15:dlblFieldTableCache>
                        <c:ptCount val="1"/>
                      </c15:dlblFieldTableCache>
                    </c15:dlblFTEntry>
                  </c15:dlblFieldTable>
                  <c15:showDataLabelsRange val="0"/>
                </c:ext>
                <c:ext xmlns:c16="http://schemas.microsoft.com/office/drawing/2014/chart" uri="{C3380CC4-5D6E-409C-BE32-E72D297353CC}">
                  <c16:uniqueId val="{00000013-31B3-4C96-BE5C-4F99E1F20B5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{724F2B0A-9719-48A7-B6FE-2F26CC67393B}</c15:txfldGUID>
                      <c15:f>Diagramm!$I$66</c15:f>
                      <c15:dlblFieldTableCache>
                        <c:ptCount val="1"/>
                      </c15:dlblFieldTableCache>
                    </c15:dlblFTEntry>
                  </c15:dlblFieldTable>
                  <c15:showDataLabelsRange val="0"/>
                </c:ext>
                <c:ext xmlns:c16="http://schemas.microsoft.com/office/drawing/2014/chart" uri="{C3380CC4-5D6E-409C-BE32-E72D297353CC}">
                  <c16:uniqueId val="{00000014-31B3-4C96-BE5C-4F99E1F20B5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{F64016D4-F25E-4A1A-9A76-CAAA4780238B}</c15:txfldGUID>
                      <c15:f>Diagramm!$I$67</c15:f>
                      <c15:dlblFieldTableCache>
                        <c:ptCount val="1"/>
                      </c15:dlblFieldTableCache>
                    </c15:dlblFTEntry>
                  </c15:dlblFieldTable>
                  <c15:showDataLabelsRange val="0"/>
                </c:ext>
                <c:ext xmlns:c16="http://schemas.microsoft.com/office/drawing/2014/chart" uri="{C3380CC4-5D6E-409C-BE32-E72D297353CC}">
                  <c16:uniqueId val="{00000015-31B3-4C96-BE5C-4F99E1F20B5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1B3-4C96-BE5C-4F99E1F20B5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{FBEE4311-D4AD-4E68-9B3E-D197545FC664}</c15:txfldGUID>
                      <c15:f>Diagramm!$K$46</c15:f>
                      <c15:dlblFieldTableCache>
                        <c:ptCount val="1"/>
                      </c15:dlblFieldTableCache>
                    </c15:dlblFTEntry>
                  </c15:dlblFieldTable>
                  <c15:showDataLabelsRange val="0"/>
                </c:ext>
                <c:ext xmlns:c16="http://schemas.microsoft.com/office/drawing/2014/chart" uri="{C3380CC4-5D6E-409C-BE32-E72D297353CC}">
                  <c16:uniqueId val="{00000017-31B3-4C96-BE5C-4F99E1F20B5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{BF13A80D-4B00-4E99-89EB-21B867E98A4D}</c15:txfldGUID>
                      <c15:f>Diagramm!$K$47</c15:f>
                      <c15:dlblFieldTableCache>
                        <c:ptCount val="1"/>
                      </c15:dlblFieldTableCache>
                    </c15:dlblFTEntry>
                  </c15:dlblFieldTable>
                  <c15:showDataLabelsRange val="0"/>
                </c:ext>
                <c:ext xmlns:c16="http://schemas.microsoft.com/office/drawing/2014/chart" uri="{C3380CC4-5D6E-409C-BE32-E72D297353CC}">
                  <c16:uniqueId val="{00000018-31B3-4C96-BE5C-4F99E1F20B5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{686974B9-75F4-4DC0-BBE6-EF1C36581A10}</c15:txfldGUID>
                      <c15:f>Diagramm!$K$48</c15:f>
                      <c15:dlblFieldTableCache>
                        <c:ptCount val="1"/>
                      </c15:dlblFieldTableCache>
                    </c15:dlblFTEntry>
                  </c15:dlblFieldTable>
                  <c15:showDataLabelsRange val="0"/>
                </c:ext>
                <c:ext xmlns:c16="http://schemas.microsoft.com/office/drawing/2014/chart" uri="{C3380CC4-5D6E-409C-BE32-E72D297353CC}">
                  <c16:uniqueId val="{00000019-31B3-4C96-BE5C-4F99E1F20B5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{FCAEB3DC-B650-40F8-B4AC-D0215CA44A4C}</c15:txfldGUID>
                      <c15:f>Diagramm!$K$49</c15:f>
                      <c15:dlblFieldTableCache>
                        <c:ptCount val="1"/>
                      </c15:dlblFieldTableCache>
                    </c15:dlblFTEntry>
                  </c15:dlblFieldTable>
                  <c15:showDataLabelsRange val="0"/>
                </c:ext>
                <c:ext xmlns:c16="http://schemas.microsoft.com/office/drawing/2014/chart" uri="{C3380CC4-5D6E-409C-BE32-E72D297353CC}">
                  <c16:uniqueId val="{0000001A-31B3-4C96-BE5C-4F99E1F20B5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{FB2F70A8-1B17-4469-8180-1F615B4BE108}</c15:txfldGUID>
                      <c15:f>Diagramm!$K$50</c15:f>
                      <c15:dlblFieldTableCache>
                        <c:ptCount val="1"/>
                      </c15:dlblFieldTableCache>
                    </c15:dlblFTEntry>
                  </c15:dlblFieldTable>
                  <c15:showDataLabelsRange val="0"/>
                </c:ext>
                <c:ext xmlns:c16="http://schemas.microsoft.com/office/drawing/2014/chart" uri="{C3380CC4-5D6E-409C-BE32-E72D297353CC}">
                  <c16:uniqueId val="{0000001B-31B3-4C96-BE5C-4F99E1F20B5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{81900810-610A-4C4D-A52C-2BCEF621CFF3}</c15:txfldGUID>
                      <c15:f>Diagramm!$K$51</c15:f>
                      <c15:dlblFieldTableCache>
                        <c:ptCount val="1"/>
                      </c15:dlblFieldTableCache>
                    </c15:dlblFTEntry>
                  </c15:dlblFieldTable>
                  <c15:showDataLabelsRange val="0"/>
                </c:ext>
                <c:ext xmlns:c16="http://schemas.microsoft.com/office/drawing/2014/chart" uri="{C3380CC4-5D6E-409C-BE32-E72D297353CC}">
                  <c16:uniqueId val="{0000001C-31B3-4C96-BE5C-4F99E1F20B5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{BD74222C-F314-4204-AE55-C9E5998AEDB4}</c15:txfldGUID>
                      <c15:f>Diagramm!$K$52</c15:f>
                      <c15:dlblFieldTableCache>
                        <c:ptCount val="1"/>
                      </c15:dlblFieldTableCache>
                    </c15:dlblFTEntry>
                  </c15:dlblFieldTable>
                  <c15:showDataLabelsRange val="0"/>
                </c:ext>
                <c:ext xmlns:c16="http://schemas.microsoft.com/office/drawing/2014/chart" uri="{C3380CC4-5D6E-409C-BE32-E72D297353CC}">
                  <c16:uniqueId val="{0000001D-31B3-4C96-BE5C-4F99E1F20B5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{1B644FA6-A5DE-4AAC-AA61-E4008EB6391C}</c15:txfldGUID>
                      <c15:f>Diagramm!$K$53</c15:f>
                      <c15:dlblFieldTableCache>
                        <c:ptCount val="1"/>
                      </c15:dlblFieldTableCache>
                    </c15:dlblFTEntry>
                  </c15:dlblFieldTable>
                  <c15:showDataLabelsRange val="0"/>
                </c:ext>
                <c:ext xmlns:c16="http://schemas.microsoft.com/office/drawing/2014/chart" uri="{C3380CC4-5D6E-409C-BE32-E72D297353CC}">
                  <c16:uniqueId val="{0000001E-31B3-4C96-BE5C-4F99E1F20B5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{9781069F-0AC3-4B74-9797-59376BE87ED5}</c15:txfldGUID>
                      <c15:f>Diagramm!$K$54</c15:f>
                      <c15:dlblFieldTableCache>
                        <c:ptCount val="1"/>
                      </c15:dlblFieldTableCache>
                    </c15:dlblFTEntry>
                  </c15:dlblFieldTable>
                  <c15:showDataLabelsRange val="0"/>
                </c:ext>
                <c:ext xmlns:c16="http://schemas.microsoft.com/office/drawing/2014/chart" uri="{C3380CC4-5D6E-409C-BE32-E72D297353CC}">
                  <c16:uniqueId val="{0000001F-31B3-4C96-BE5C-4F99E1F20B5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{3693C730-15F0-4533-820B-616FF5D8C624}</c15:txfldGUID>
                      <c15:f>Diagramm!$K$55</c15:f>
                      <c15:dlblFieldTableCache>
                        <c:ptCount val="1"/>
                      </c15:dlblFieldTableCache>
                    </c15:dlblFTEntry>
                  </c15:dlblFieldTable>
                  <c15:showDataLabelsRange val="0"/>
                </c:ext>
                <c:ext xmlns:c16="http://schemas.microsoft.com/office/drawing/2014/chart" uri="{C3380CC4-5D6E-409C-BE32-E72D297353CC}">
                  <c16:uniqueId val="{00000020-31B3-4C96-BE5C-4F99E1F20B5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{EDF43269-E8CE-4D0E-B801-EA2D1595458E}</c15:txfldGUID>
                      <c15:f>Diagramm!$K$56</c15:f>
                      <c15:dlblFieldTableCache>
                        <c:ptCount val="1"/>
                      </c15:dlblFieldTableCache>
                    </c15:dlblFTEntry>
                  </c15:dlblFieldTable>
                  <c15:showDataLabelsRange val="0"/>
                </c:ext>
                <c:ext xmlns:c16="http://schemas.microsoft.com/office/drawing/2014/chart" uri="{C3380CC4-5D6E-409C-BE32-E72D297353CC}">
                  <c16:uniqueId val="{00000021-31B3-4C96-BE5C-4F99E1F20B5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{4589EB4A-84B9-433D-9887-05F7CB3DB82B}</c15:txfldGUID>
                      <c15:f>Diagramm!$K$57</c15:f>
                      <c15:dlblFieldTableCache>
                        <c:ptCount val="1"/>
                      </c15:dlblFieldTableCache>
                    </c15:dlblFTEntry>
                  </c15:dlblFieldTable>
                  <c15:showDataLabelsRange val="0"/>
                </c:ext>
                <c:ext xmlns:c16="http://schemas.microsoft.com/office/drawing/2014/chart" uri="{C3380CC4-5D6E-409C-BE32-E72D297353CC}">
                  <c16:uniqueId val="{00000022-31B3-4C96-BE5C-4F99E1F20B5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{757EDE41-7B75-4B74-B9E7-DD3688F1F0D7}</c15:txfldGUID>
                      <c15:f>Diagramm!$K$58</c15:f>
                      <c15:dlblFieldTableCache>
                        <c:ptCount val="1"/>
                      </c15:dlblFieldTableCache>
                    </c15:dlblFTEntry>
                  </c15:dlblFieldTable>
                  <c15:showDataLabelsRange val="0"/>
                </c:ext>
                <c:ext xmlns:c16="http://schemas.microsoft.com/office/drawing/2014/chart" uri="{C3380CC4-5D6E-409C-BE32-E72D297353CC}">
                  <c16:uniqueId val="{00000023-31B3-4C96-BE5C-4F99E1F20B5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{44E1B69C-7188-45F9-A313-21EF2FEE8115}</c15:txfldGUID>
                      <c15:f>Diagramm!$K$59</c15:f>
                      <c15:dlblFieldTableCache>
                        <c:ptCount val="1"/>
                      </c15:dlblFieldTableCache>
                    </c15:dlblFTEntry>
                  </c15:dlblFieldTable>
                  <c15:showDataLabelsRange val="0"/>
                </c:ext>
                <c:ext xmlns:c16="http://schemas.microsoft.com/office/drawing/2014/chart" uri="{C3380CC4-5D6E-409C-BE32-E72D297353CC}">
                  <c16:uniqueId val="{00000024-31B3-4C96-BE5C-4F99E1F20B5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{07E7B60A-5843-4568-9DF8-8877B15F2EFD}</c15:txfldGUID>
                      <c15:f>Diagramm!$K$60</c15:f>
                      <c15:dlblFieldTableCache>
                        <c:ptCount val="1"/>
                      </c15:dlblFieldTableCache>
                    </c15:dlblFTEntry>
                  </c15:dlblFieldTable>
                  <c15:showDataLabelsRange val="0"/>
                </c:ext>
                <c:ext xmlns:c16="http://schemas.microsoft.com/office/drawing/2014/chart" uri="{C3380CC4-5D6E-409C-BE32-E72D297353CC}">
                  <c16:uniqueId val="{00000025-31B3-4C96-BE5C-4F99E1F20B5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{F3B84602-CE7D-4F6D-9981-478919CD7091}</c15:txfldGUID>
                      <c15:f>Diagramm!$K$61</c15:f>
                      <c15:dlblFieldTableCache>
                        <c:ptCount val="1"/>
                      </c15:dlblFieldTableCache>
                    </c15:dlblFTEntry>
                  </c15:dlblFieldTable>
                  <c15:showDataLabelsRange val="0"/>
                </c:ext>
                <c:ext xmlns:c16="http://schemas.microsoft.com/office/drawing/2014/chart" uri="{C3380CC4-5D6E-409C-BE32-E72D297353CC}">
                  <c16:uniqueId val="{00000026-31B3-4C96-BE5C-4F99E1F20B5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{AA55F311-C8B0-41B3-97BA-C3A48ACED388}</c15:txfldGUID>
                      <c15:f>Diagramm!$K$62</c15:f>
                      <c15:dlblFieldTableCache>
                        <c:ptCount val="1"/>
                      </c15:dlblFieldTableCache>
                    </c15:dlblFTEntry>
                  </c15:dlblFieldTable>
                  <c15:showDataLabelsRange val="0"/>
                </c:ext>
                <c:ext xmlns:c16="http://schemas.microsoft.com/office/drawing/2014/chart" uri="{C3380CC4-5D6E-409C-BE32-E72D297353CC}">
                  <c16:uniqueId val="{00000027-31B3-4C96-BE5C-4F99E1F20B5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{AC310A3F-2E18-49E5-9A6B-D067F57EF14D}</c15:txfldGUID>
                      <c15:f>Diagramm!$K$63</c15:f>
                      <c15:dlblFieldTableCache>
                        <c:ptCount val="1"/>
                      </c15:dlblFieldTableCache>
                    </c15:dlblFTEntry>
                  </c15:dlblFieldTable>
                  <c15:showDataLabelsRange val="0"/>
                </c:ext>
                <c:ext xmlns:c16="http://schemas.microsoft.com/office/drawing/2014/chart" uri="{C3380CC4-5D6E-409C-BE32-E72D297353CC}">
                  <c16:uniqueId val="{00000028-31B3-4C96-BE5C-4F99E1F20B5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{EC55AD16-B47C-4988-85E9-93E9D063B1FA}</c15:txfldGUID>
                      <c15:f>Diagramm!$K$64</c15:f>
                      <c15:dlblFieldTableCache>
                        <c:ptCount val="1"/>
                      </c15:dlblFieldTableCache>
                    </c15:dlblFTEntry>
                  </c15:dlblFieldTable>
                  <c15:showDataLabelsRange val="0"/>
                </c:ext>
                <c:ext xmlns:c16="http://schemas.microsoft.com/office/drawing/2014/chart" uri="{C3380CC4-5D6E-409C-BE32-E72D297353CC}">
                  <c16:uniqueId val="{00000029-31B3-4C96-BE5C-4F99E1F20B5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{3537F461-CBEE-4EAF-B9EF-83BED83FB7CD}</c15:txfldGUID>
                      <c15:f>Diagramm!$K$65</c15:f>
                      <c15:dlblFieldTableCache>
                        <c:ptCount val="1"/>
                      </c15:dlblFieldTableCache>
                    </c15:dlblFTEntry>
                  </c15:dlblFieldTable>
                  <c15:showDataLabelsRange val="0"/>
                </c:ext>
                <c:ext xmlns:c16="http://schemas.microsoft.com/office/drawing/2014/chart" uri="{C3380CC4-5D6E-409C-BE32-E72D297353CC}">
                  <c16:uniqueId val="{0000002A-31B3-4C96-BE5C-4F99E1F20B5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{A6EA2F85-301B-4957-B04D-60B901963FB3}</c15:txfldGUID>
                      <c15:f>Diagramm!$K$66</c15:f>
                      <c15:dlblFieldTableCache>
                        <c:ptCount val="1"/>
                      </c15:dlblFieldTableCache>
                    </c15:dlblFTEntry>
                  </c15:dlblFieldTable>
                  <c15:showDataLabelsRange val="0"/>
                </c:ext>
                <c:ext xmlns:c16="http://schemas.microsoft.com/office/drawing/2014/chart" uri="{C3380CC4-5D6E-409C-BE32-E72D297353CC}">
                  <c16:uniqueId val="{0000002B-31B3-4C96-BE5C-4F99E1F20B5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{6A1FD2C6-DDD0-4CC9-8191-38DB808EDF59}</c15:txfldGUID>
                      <c15:f>Diagramm!$K$67</c15:f>
                      <c15:dlblFieldTableCache>
                        <c:ptCount val="1"/>
                      </c15:dlblFieldTableCache>
                    </c15:dlblFTEntry>
                  </c15:dlblFieldTable>
                  <c15:showDataLabelsRange val="0"/>
                </c:ext>
                <c:ext xmlns:c16="http://schemas.microsoft.com/office/drawing/2014/chart" uri="{C3380CC4-5D6E-409C-BE32-E72D297353CC}">
                  <c16:uniqueId val="{0000002C-31B3-4C96-BE5C-4F99E1F20B5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1B3-4C96-BE5C-4F99E1F20B5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{C9AD9216-077C-4290-8F41-C2FB16908473}</c15:txfldGUID>
                      <c15:f>Diagramm!$J$46</c15:f>
                      <c15:dlblFieldTableCache>
                        <c:ptCount val="1"/>
                      </c15:dlblFieldTableCache>
                    </c15:dlblFTEntry>
                  </c15:dlblFieldTable>
                  <c15:showDataLabelsRange val="0"/>
                </c:ext>
                <c:ext xmlns:c16="http://schemas.microsoft.com/office/drawing/2014/chart" uri="{C3380CC4-5D6E-409C-BE32-E72D297353CC}">
                  <c16:uniqueId val="{0000002E-31B3-4C96-BE5C-4F99E1F20B5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{A31FE419-79C6-4AB2-8429-30730E86E412}</c15:txfldGUID>
                      <c15:f>Diagramm!$J$47</c15:f>
                      <c15:dlblFieldTableCache>
                        <c:ptCount val="1"/>
                      </c15:dlblFieldTableCache>
                    </c15:dlblFTEntry>
                  </c15:dlblFieldTable>
                  <c15:showDataLabelsRange val="0"/>
                </c:ext>
                <c:ext xmlns:c16="http://schemas.microsoft.com/office/drawing/2014/chart" uri="{C3380CC4-5D6E-409C-BE32-E72D297353CC}">
                  <c16:uniqueId val="{0000002F-31B3-4C96-BE5C-4F99E1F20B5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{69462FB2-ADA6-4925-92C5-94805A05761A}</c15:txfldGUID>
                      <c15:f>Diagramm!$J$48</c15:f>
                      <c15:dlblFieldTableCache>
                        <c:ptCount val="1"/>
                      </c15:dlblFieldTableCache>
                    </c15:dlblFTEntry>
                  </c15:dlblFieldTable>
                  <c15:showDataLabelsRange val="0"/>
                </c:ext>
                <c:ext xmlns:c16="http://schemas.microsoft.com/office/drawing/2014/chart" uri="{C3380CC4-5D6E-409C-BE32-E72D297353CC}">
                  <c16:uniqueId val="{00000030-31B3-4C96-BE5C-4F99E1F20B5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{9969215C-AD44-49D2-9DFA-75DCEEC1725E}</c15:txfldGUID>
                      <c15:f>Diagramm!$J$49</c15:f>
                      <c15:dlblFieldTableCache>
                        <c:ptCount val="1"/>
                      </c15:dlblFieldTableCache>
                    </c15:dlblFTEntry>
                  </c15:dlblFieldTable>
                  <c15:showDataLabelsRange val="0"/>
                </c:ext>
                <c:ext xmlns:c16="http://schemas.microsoft.com/office/drawing/2014/chart" uri="{C3380CC4-5D6E-409C-BE32-E72D297353CC}">
                  <c16:uniqueId val="{00000031-31B3-4C96-BE5C-4F99E1F20B5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{E7AFDE08-D94D-4280-AA4A-6FF73A000E81}</c15:txfldGUID>
                      <c15:f>Diagramm!$J$50</c15:f>
                      <c15:dlblFieldTableCache>
                        <c:ptCount val="1"/>
                      </c15:dlblFieldTableCache>
                    </c15:dlblFTEntry>
                  </c15:dlblFieldTable>
                  <c15:showDataLabelsRange val="0"/>
                </c:ext>
                <c:ext xmlns:c16="http://schemas.microsoft.com/office/drawing/2014/chart" uri="{C3380CC4-5D6E-409C-BE32-E72D297353CC}">
                  <c16:uniqueId val="{00000032-31B3-4C96-BE5C-4F99E1F20B5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{E6C41E05-D7F7-4F5F-8B0D-C61BCB90F12D}</c15:txfldGUID>
                      <c15:f>Diagramm!$J$51</c15:f>
                      <c15:dlblFieldTableCache>
                        <c:ptCount val="1"/>
                      </c15:dlblFieldTableCache>
                    </c15:dlblFTEntry>
                  </c15:dlblFieldTable>
                  <c15:showDataLabelsRange val="0"/>
                </c:ext>
                <c:ext xmlns:c16="http://schemas.microsoft.com/office/drawing/2014/chart" uri="{C3380CC4-5D6E-409C-BE32-E72D297353CC}">
                  <c16:uniqueId val="{00000033-31B3-4C96-BE5C-4F99E1F20B5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{01E45636-F82C-49C7-A1AB-7998045778F0}</c15:txfldGUID>
                      <c15:f>Diagramm!$J$52</c15:f>
                      <c15:dlblFieldTableCache>
                        <c:ptCount val="1"/>
                      </c15:dlblFieldTableCache>
                    </c15:dlblFTEntry>
                  </c15:dlblFieldTable>
                  <c15:showDataLabelsRange val="0"/>
                </c:ext>
                <c:ext xmlns:c16="http://schemas.microsoft.com/office/drawing/2014/chart" uri="{C3380CC4-5D6E-409C-BE32-E72D297353CC}">
                  <c16:uniqueId val="{00000034-31B3-4C96-BE5C-4F99E1F20B5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{DBB2F712-D874-4891-9D37-74A3F384FC6C}</c15:txfldGUID>
                      <c15:f>Diagramm!$J$53</c15:f>
                      <c15:dlblFieldTableCache>
                        <c:ptCount val="1"/>
                      </c15:dlblFieldTableCache>
                    </c15:dlblFTEntry>
                  </c15:dlblFieldTable>
                  <c15:showDataLabelsRange val="0"/>
                </c:ext>
                <c:ext xmlns:c16="http://schemas.microsoft.com/office/drawing/2014/chart" uri="{C3380CC4-5D6E-409C-BE32-E72D297353CC}">
                  <c16:uniqueId val="{00000035-31B3-4C96-BE5C-4F99E1F20B5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{CD0A068B-68F6-49F8-A664-332C94C24A5A}</c15:txfldGUID>
                      <c15:f>Diagramm!$J$54</c15:f>
                      <c15:dlblFieldTableCache>
                        <c:ptCount val="1"/>
                      </c15:dlblFieldTableCache>
                    </c15:dlblFTEntry>
                  </c15:dlblFieldTable>
                  <c15:showDataLabelsRange val="0"/>
                </c:ext>
                <c:ext xmlns:c16="http://schemas.microsoft.com/office/drawing/2014/chart" uri="{C3380CC4-5D6E-409C-BE32-E72D297353CC}">
                  <c16:uniqueId val="{00000036-31B3-4C96-BE5C-4F99E1F20B5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{F28AB544-4DB7-44BB-B62D-BDF14125BB2E}</c15:txfldGUID>
                      <c15:f>Diagramm!$J$55</c15:f>
                      <c15:dlblFieldTableCache>
                        <c:ptCount val="1"/>
                      </c15:dlblFieldTableCache>
                    </c15:dlblFTEntry>
                  </c15:dlblFieldTable>
                  <c15:showDataLabelsRange val="0"/>
                </c:ext>
                <c:ext xmlns:c16="http://schemas.microsoft.com/office/drawing/2014/chart" uri="{C3380CC4-5D6E-409C-BE32-E72D297353CC}">
                  <c16:uniqueId val="{00000037-31B3-4C96-BE5C-4F99E1F20B5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{3538C981-50DE-4A4A-B655-318ADFB9154A}</c15:txfldGUID>
                      <c15:f>Diagramm!$J$56</c15:f>
                      <c15:dlblFieldTableCache>
                        <c:ptCount val="1"/>
                      </c15:dlblFieldTableCache>
                    </c15:dlblFTEntry>
                  </c15:dlblFieldTable>
                  <c15:showDataLabelsRange val="0"/>
                </c:ext>
                <c:ext xmlns:c16="http://schemas.microsoft.com/office/drawing/2014/chart" uri="{C3380CC4-5D6E-409C-BE32-E72D297353CC}">
                  <c16:uniqueId val="{00000038-31B3-4C96-BE5C-4F99E1F20B5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{CC6C2634-3525-46B7-9FE1-79F9B48FDD15}</c15:txfldGUID>
                      <c15:f>Diagramm!$J$57</c15:f>
                      <c15:dlblFieldTableCache>
                        <c:ptCount val="1"/>
                      </c15:dlblFieldTableCache>
                    </c15:dlblFTEntry>
                  </c15:dlblFieldTable>
                  <c15:showDataLabelsRange val="0"/>
                </c:ext>
                <c:ext xmlns:c16="http://schemas.microsoft.com/office/drawing/2014/chart" uri="{C3380CC4-5D6E-409C-BE32-E72D297353CC}">
                  <c16:uniqueId val="{00000039-31B3-4C96-BE5C-4F99E1F20B5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{A05BFC8A-E3FD-4D2C-A2E9-9946F2B290E7}</c15:txfldGUID>
                      <c15:f>Diagramm!$J$58</c15:f>
                      <c15:dlblFieldTableCache>
                        <c:ptCount val="1"/>
                      </c15:dlblFieldTableCache>
                    </c15:dlblFTEntry>
                  </c15:dlblFieldTable>
                  <c15:showDataLabelsRange val="0"/>
                </c:ext>
                <c:ext xmlns:c16="http://schemas.microsoft.com/office/drawing/2014/chart" uri="{C3380CC4-5D6E-409C-BE32-E72D297353CC}">
                  <c16:uniqueId val="{0000003A-31B3-4C96-BE5C-4F99E1F20B5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{8C7391EA-0F8E-4551-BC6B-17D31736C6FF}</c15:txfldGUID>
                      <c15:f>Diagramm!$J$59</c15:f>
                      <c15:dlblFieldTableCache>
                        <c:ptCount val="1"/>
                      </c15:dlblFieldTableCache>
                    </c15:dlblFTEntry>
                  </c15:dlblFieldTable>
                  <c15:showDataLabelsRange val="0"/>
                </c:ext>
                <c:ext xmlns:c16="http://schemas.microsoft.com/office/drawing/2014/chart" uri="{C3380CC4-5D6E-409C-BE32-E72D297353CC}">
                  <c16:uniqueId val="{0000003B-31B3-4C96-BE5C-4F99E1F20B5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{D3017B2E-30AC-4675-BFDE-9F6EC79BD5F0}</c15:txfldGUID>
                      <c15:f>Diagramm!$J$60</c15:f>
                      <c15:dlblFieldTableCache>
                        <c:ptCount val="1"/>
                      </c15:dlblFieldTableCache>
                    </c15:dlblFTEntry>
                  </c15:dlblFieldTable>
                  <c15:showDataLabelsRange val="0"/>
                </c:ext>
                <c:ext xmlns:c16="http://schemas.microsoft.com/office/drawing/2014/chart" uri="{C3380CC4-5D6E-409C-BE32-E72D297353CC}">
                  <c16:uniqueId val="{0000003C-31B3-4C96-BE5C-4F99E1F20B5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{869A0B94-60C4-482F-9468-20AA2D76955F}</c15:txfldGUID>
                      <c15:f>Diagramm!$J$61</c15:f>
                      <c15:dlblFieldTableCache>
                        <c:ptCount val="1"/>
                      </c15:dlblFieldTableCache>
                    </c15:dlblFTEntry>
                  </c15:dlblFieldTable>
                  <c15:showDataLabelsRange val="0"/>
                </c:ext>
                <c:ext xmlns:c16="http://schemas.microsoft.com/office/drawing/2014/chart" uri="{C3380CC4-5D6E-409C-BE32-E72D297353CC}">
                  <c16:uniqueId val="{0000003D-31B3-4C96-BE5C-4F99E1F20B5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{461E19A1-3C33-4C0F-BB04-423617DC3DB2}</c15:txfldGUID>
                      <c15:f>Diagramm!$J$62</c15:f>
                      <c15:dlblFieldTableCache>
                        <c:ptCount val="1"/>
                      </c15:dlblFieldTableCache>
                    </c15:dlblFTEntry>
                  </c15:dlblFieldTable>
                  <c15:showDataLabelsRange val="0"/>
                </c:ext>
                <c:ext xmlns:c16="http://schemas.microsoft.com/office/drawing/2014/chart" uri="{C3380CC4-5D6E-409C-BE32-E72D297353CC}">
                  <c16:uniqueId val="{0000003E-31B3-4C96-BE5C-4F99E1F20B5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{3B066BD3-A1D5-4F80-9B36-1BD097D571E1}</c15:txfldGUID>
                      <c15:f>Diagramm!$J$63</c15:f>
                      <c15:dlblFieldTableCache>
                        <c:ptCount val="1"/>
                      </c15:dlblFieldTableCache>
                    </c15:dlblFTEntry>
                  </c15:dlblFieldTable>
                  <c15:showDataLabelsRange val="0"/>
                </c:ext>
                <c:ext xmlns:c16="http://schemas.microsoft.com/office/drawing/2014/chart" uri="{C3380CC4-5D6E-409C-BE32-E72D297353CC}">
                  <c16:uniqueId val="{0000003F-31B3-4C96-BE5C-4F99E1F20B5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{8E140DCA-876F-47F5-A60D-ADE90848A6E3}</c15:txfldGUID>
                      <c15:f>Diagramm!$J$64</c15:f>
                      <c15:dlblFieldTableCache>
                        <c:ptCount val="1"/>
                      </c15:dlblFieldTableCache>
                    </c15:dlblFTEntry>
                  </c15:dlblFieldTable>
                  <c15:showDataLabelsRange val="0"/>
                </c:ext>
                <c:ext xmlns:c16="http://schemas.microsoft.com/office/drawing/2014/chart" uri="{C3380CC4-5D6E-409C-BE32-E72D297353CC}">
                  <c16:uniqueId val="{00000040-31B3-4C96-BE5C-4F99E1F20B5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{BE01BA6E-7410-4352-837E-7C8FCFD11536}</c15:txfldGUID>
                      <c15:f>Diagramm!$J$65</c15:f>
                      <c15:dlblFieldTableCache>
                        <c:ptCount val="1"/>
                      </c15:dlblFieldTableCache>
                    </c15:dlblFTEntry>
                  </c15:dlblFieldTable>
                  <c15:showDataLabelsRange val="0"/>
                </c:ext>
                <c:ext xmlns:c16="http://schemas.microsoft.com/office/drawing/2014/chart" uri="{C3380CC4-5D6E-409C-BE32-E72D297353CC}">
                  <c16:uniqueId val="{00000041-31B3-4C96-BE5C-4F99E1F20B5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{ECDA9AE8-CD20-4767-83A9-DF9F61A3DA46}</c15:txfldGUID>
                      <c15:f>Diagramm!$J$66</c15:f>
                      <c15:dlblFieldTableCache>
                        <c:ptCount val="1"/>
                      </c15:dlblFieldTableCache>
                    </c15:dlblFTEntry>
                  </c15:dlblFieldTable>
                  <c15:showDataLabelsRange val="0"/>
                </c:ext>
                <c:ext xmlns:c16="http://schemas.microsoft.com/office/drawing/2014/chart" uri="{C3380CC4-5D6E-409C-BE32-E72D297353CC}">
                  <c16:uniqueId val="{00000042-31B3-4C96-BE5C-4F99E1F20B5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{7963D9DD-4D49-436F-8E50-2C78C63D44E1}</c15:txfldGUID>
                      <c15:f>Diagramm!$J$67</c15:f>
                      <c15:dlblFieldTableCache>
                        <c:ptCount val="1"/>
                      </c15:dlblFieldTableCache>
                    </c15:dlblFTEntry>
                  </c15:dlblFieldTable>
                  <c15:showDataLabelsRange val="0"/>
                </c:ext>
                <c:ext xmlns:c16="http://schemas.microsoft.com/office/drawing/2014/chart" uri="{C3380CC4-5D6E-409C-BE32-E72D297353CC}">
                  <c16:uniqueId val="{00000043-31B3-4C96-BE5C-4F99E1F20B5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1B3-4C96-BE5C-4F99E1F20B5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C2-4FE3-8A85-2C106A420A1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C2-4FE3-8A85-2C106A420A1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C2-4FE3-8A85-2C106A420A1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C2-4FE3-8A85-2C106A420A1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C2-4FE3-8A85-2C106A420A1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C2-4FE3-8A85-2C106A420A1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C2-4FE3-8A85-2C106A420A1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C2-4FE3-8A85-2C106A420A1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C2-4FE3-8A85-2C106A420A1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C2-4FE3-8A85-2C106A420A1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7C2-4FE3-8A85-2C106A420A1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C2-4FE3-8A85-2C106A420A1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C2-4FE3-8A85-2C106A420A1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C2-4FE3-8A85-2C106A420A1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7C2-4FE3-8A85-2C106A420A1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C2-4FE3-8A85-2C106A420A1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C2-4FE3-8A85-2C106A420A1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C2-4FE3-8A85-2C106A420A1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7C2-4FE3-8A85-2C106A420A1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7C2-4FE3-8A85-2C106A420A1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7C2-4FE3-8A85-2C106A420A1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7C2-4FE3-8A85-2C106A420A1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7C2-4FE3-8A85-2C106A420A1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7C2-4FE3-8A85-2C106A420A1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7C2-4FE3-8A85-2C106A420A1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7C2-4FE3-8A85-2C106A420A1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7C2-4FE3-8A85-2C106A420A1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7C2-4FE3-8A85-2C106A420A1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7C2-4FE3-8A85-2C106A420A1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7C2-4FE3-8A85-2C106A420A1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7C2-4FE3-8A85-2C106A420A1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7C2-4FE3-8A85-2C106A420A1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7C2-4FE3-8A85-2C106A420A1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7C2-4FE3-8A85-2C106A420A1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7C2-4FE3-8A85-2C106A420A1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7C2-4FE3-8A85-2C106A420A1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7C2-4FE3-8A85-2C106A420A1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7C2-4FE3-8A85-2C106A420A1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7C2-4FE3-8A85-2C106A420A1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7C2-4FE3-8A85-2C106A420A1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7C2-4FE3-8A85-2C106A420A1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7C2-4FE3-8A85-2C106A420A1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7C2-4FE3-8A85-2C106A420A1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7C2-4FE3-8A85-2C106A420A1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7C2-4FE3-8A85-2C106A420A1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7C2-4FE3-8A85-2C106A420A1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7C2-4FE3-8A85-2C106A420A1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7C2-4FE3-8A85-2C106A420A1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7C2-4FE3-8A85-2C106A420A1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7C2-4FE3-8A85-2C106A420A1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7C2-4FE3-8A85-2C106A420A1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7C2-4FE3-8A85-2C106A420A1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7C2-4FE3-8A85-2C106A420A1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7C2-4FE3-8A85-2C106A420A1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7C2-4FE3-8A85-2C106A420A1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7C2-4FE3-8A85-2C106A420A1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7C2-4FE3-8A85-2C106A420A1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7C2-4FE3-8A85-2C106A420A1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7C2-4FE3-8A85-2C106A420A1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7C2-4FE3-8A85-2C106A420A1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7C2-4FE3-8A85-2C106A420A1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7C2-4FE3-8A85-2C106A420A1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7C2-4FE3-8A85-2C106A420A1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7C2-4FE3-8A85-2C106A420A1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7C2-4FE3-8A85-2C106A420A1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7C2-4FE3-8A85-2C106A420A1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7C2-4FE3-8A85-2C106A420A1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7C2-4FE3-8A85-2C106A420A1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7C2-4FE3-8A85-2C106A420A1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101.28059191804211</c:v>
                </c:pt>
                <c:pt idx="2">
                  <c:v>103.20622272813509</c:v>
                </c:pt>
                <c:pt idx="3">
                  <c:v>101.80095942759576</c:v>
                </c:pt>
                <c:pt idx="4">
                  <c:v>101.95950890316286</c:v>
                </c:pt>
                <c:pt idx="5">
                  <c:v>102.98398243759654</c:v>
                </c:pt>
                <c:pt idx="6">
                  <c:v>105.22942244626934</c:v>
                </c:pt>
                <c:pt idx="7">
                  <c:v>104.76325988562756</c:v>
                </c:pt>
                <c:pt idx="8">
                  <c:v>105.27007615795323</c:v>
                </c:pt>
                <c:pt idx="9">
                  <c:v>106.38398785809144</c:v>
                </c:pt>
                <c:pt idx="10">
                  <c:v>108.30826354446161</c:v>
                </c:pt>
                <c:pt idx="11">
                  <c:v>108.41802856600809</c:v>
                </c:pt>
                <c:pt idx="12">
                  <c:v>108.46003740141474</c:v>
                </c:pt>
                <c:pt idx="13">
                  <c:v>109.59021058622653</c:v>
                </c:pt>
                <c:pt idx="14">
                  <c:v>111.38710464265387</c:v>
                </c:pt>
                <c:pt idx="15">
                  <c:v>110.7203837710383</c:v>
                </c:pt>
                <c:pt idx="16">
                  <c:v>111.30173184811774</c:v>
                </c:pt>
                <c:pt idx="17">
                  <c:v>112.05518063799225</c:v>
                </c:pt>
                <c:pt idx="18">
                  <c:v>113.70572133235764</c:v>
                </c:pt>
                <c:pt idx="19">
                  <c:v>112.83031140743149</c:v>
                </c:pt>
                <c:pt idx="20">
                  <c:v>112.91432907824483</c:v>
                </c:pt>
                <c:pt idx="21">
                  <c:v>113.66100224950537</c:v>
                </c:pt>
                <c:pt idx="22">
                  <c:v>115.88747052605903</c:v>
                </c:pt>
                <c:pt idx="23">
                  <c:v>114.9009404558636</c:v>
                </c:pt>
                <c:pt idx="24">
                  <c:v>114.6136542266309</c:v>
                </c:pt>
              </c:numCache>
            </c:numRef>
          </c:val>
          <c:smooth val="0"/>
          <c:extLst>
            <c:ext xmlns:c16="http://schemas.microsoft.com/office/drawing/2014/chart" uri="{C3380CC4-5D6E-409C-BE32-E72D297353CC}">
              <c16:uniqueId val="{00000000-DD16-458F-90A5-5C0F19B2907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102.12952158693116</c:v>
                </c:pt>
                <c:pt idx="2">
                  <c:v>104.78413068844807</c:v>
                </c:pt>
                <c:pt idx="3">
                  <c:v>102.63516141579152</c:v>
                </c:pt>
                <c:pt idx="4">
                  <c:v>102.66433294437962</c:v>
                </c:pt>
                <c:pt idx="5">
                  <c:v>104.64799688837027</c:v>
                </c:pt>
                <c:pt idx="6">
                  <c:v>109.14041229093738</c:v>
                </c:pt>
                <c:pt idx="7">
                  <c:v>107.341501361338</c:v>
                </c:pt>
                <c:pt idx="8">
                  <c:v>105.51341890315054</c:v>
                </c:pt>
                <c:pt idx="9">
                  <c:v>109.69467133411123</c:v>
                </c:pt>
                <c:pt idx="10">
                  <c:v>112.42707117852974</c:v>
                </c:pt>
                <c:pt idx="11">
                  <c:v>112.09646052119797</c:v>
                </c:pt>
                <c:pt idx="12">
                  <c:v>111.30882924931933</c:v>
                </c:pt>
                <c:pt idx="13">
                  <c:v>115.14002333722286</c:v>
                </c:pt>
                <c:pt idx="14">
                  <c:v>119.58381952547647</c:v>
                </c:pt>
                <c:pt idx="15">
                  <c:v>118.951769739401</c:v>
                </c:pt>
                <c:pt idx="16">
                  <c:v>118.53364449630494</c:v>
                </c:pt>
                <c:pt idx="17">
                  <c:v>120.61454686892259</c:v>
                </c:pt>
                <c:pt idx="18">
                  <c:v>124.19292104239597</c:v>
                </c:pt>
                <c:pt idx="19">
                  <c:v>122.69544924154026</c:v>
                </c:pt>
                <c:pt idx="20">
                  <c:v>121.91754181252431</c:v>
                </c:pt>
                <c:pt idx="21">
                  <c:v>125</c:v>
                </c:pt>
                <c:pt idx="22">
                  <c:v>129.00622325943212</c:v>
                </c:pt>
                <c:pt idx="23">
                  <c:v>126.34189031505252</c:v>
                </c:pt>
                <c:pt idx="24">
                  <c:v>121.46052119797743</c:v>
                </c:pt>
              </c:numCache>
            </c:numRef>
          </c:val>
          <c:smooth val="0"/>
          <c:extLst>
            <c:ext xmlns:c16="http://schemas.microsoft.com/office/drawing/2014/chart" uri="{C3380CC4-5D6E-409C-BE32-E72D297353CC}">
              <c16:uniqueId val="{00000001-DD16-458F-90A5-5C0F19B2907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103.52077631251555</c:v>
                </c:pt>
                <c:pt idx="2">
                  <c:v>102.87384921622294</c:v>
                </c:pt>
                <c:pt idx="3">
                  <c:v>100.84598158745956</c:v>
                </c:pt>
                <c:pt idx="4">
                  <c:v>98.930082109977604</c:v>
                </c:pt>
                <c:pt idx="5">
                  <c:v>102.23936302562826</c:v>
                </c:pt>
                <c:pt idx="6">
                  <c:v>100.85842249315751</c:v>
                </c:pt>
                <c:pt idx="7">
                  <c:v>100.31724309529734</c:v>
                </c:pt>
                <c:pt idx="8">
                  <c:v>99.365513809405329</c:v>
                </c:pt>
                <c:pt idx="9">
                  <c:v>102.9547151032595</c:v>
                </c:pt>
                <c:pt idx="10">
                  <c:v>101.20054739985072</c:v>
                </c:pt>
                <c:pt idx="11">
                  <c:v>100.0746454341876</c:v>
                </c:pt>
                <c:pt idx="12">
                  <c:v>99.446379696441895</c:v>
                </c:pt>
                <c:pt idx="13">
                  <c:v>102.66235381935805</c:v>
                </c:pt>
                <c:pt idx="14">
                  <c:v>100.2674794725056</c:v>
                </c:pt>
                <c:pt idx="15">
                  <c:v>98.413784523513314</c:v>
                </c:pt>
                <c:pt idx="16">
                  <c:v>97.418512067678535</c:v>
                </c:pt>
                <c:pt idx="17">
                  <c:v>100.26125901965663</c:v>
                </c:pt>
                <c:pt idx="18">
                  <c:v>97.748196068673792</c:v>
                </c:pt>
                <c:pt idx="19">
                  <c:v>96.311271460562324</c:v>
                </c:pt>
                <c:pt idx="20">
                  <c:v>95.427967156008947</c:v>
                </c:pt>
                <c:pt idx="21">
                  <c:v>97.972132371236626</c:v>
                </c:pt>
                <c:pt idx="22">
                  <c:v>95.216471759144056</c:v>
                </c:pt>
                <c:pt idx="23">
                  <c:v>94.718835531226674</c:v>
                </c:pt>
                <c:pt idx="24">
                  <c:v>90.880816123413794</c:v>
                </c:pt>
              </c:numCache>
            </c:numRef>
          </c:val>
          <c:smooth val="0"/>
          <c:extLst>
            <c:ext xmlns:c16="http://schemas.microsoft.com/office/drawing/2014/chart" uri="{C3380CC4-5D6E-409C-BE32-E72D297353CC}">
              <c16:uniqueId val="{00000002-DD16-458F-90A5-5C0F19B2907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D16-458F-90A5-5C0F19B29074}"/>
                </c:ext>
              </c:extLst>
            </c:dLbl>
            <c:dLbl>
              <c:idx val="1"/>
              <c:delete val="1"/>
              <c:extLst>
                <c:ext xmlns:c15="http://schemas.microsoft.com/office/drawing/2012/chart" uri="{CE6537A1-D6FC-4f65-9D91-7224C49458BB}"/>
                <c:ext xmlns:c16="http://schemas.microsoft.com/office/drawing/2014/chart" uri="{C3380CC4-5D6E-409C-BE32-E72D297353CC}">
                  <c16:uniqueId val="{00000004-DD16-458F-90A5-5C0F19B29074}"/>
                </c:ext>
              </c:extLst>
            </c:dLbl>
            <c:dLbl>
              <c:idx val="2"/>
              <c:delete val="1"/>
              <c:extLst>
                <c:ext xmlns:c15="http://schemas.microsoft.com/office/drawing/2012/chart" uri="{CE6537A1-D6FC-4f65-9D91-7224C49458BB}"/>
                <c:ext xmlns:c16="http://schemas.microsoft.com/office/drawing/2014/chart" uri="{C3380CC4-5D6E-409C-BE32-E72D297353CC}">
                  <c16:uniqueId val="{00000005-DD16-458F-90A5-5C0F19B29074}"/>
                </c:ext>
              </c:extLst>
            </c:dLbl>
            <c:dLbl>
              <c:idx val="3"/>
              <c:delete val="1"/>
              <c:extLst>
                <c:ext xmlns:c15="http://schemas.microsoft.com/office/drawing/2012/chart" uri="{CE6537A1-D6FC-4f65-9D91-7224C49458BB}"/>
                <c:ext xmlns:c16="http://schemas.microsoft.com/office/drawing/2014/chart" uri="{C3380CC4-5D6E-409C-BE32-E72D297353CC}">
                  <c16:uniqueId val="{00000006-DD16-458F-90A5-5C0F19B29074}"/>
                </c:ext>
              </c:extLst>
            </c:dLbl>
            <c:dLbl>
              <c:idx val="4"/>
              <c:delete val="1"/>
              <c:extLst>
                <c:ext xmlns:c15="http://schemas.microsoft.com/office/drawing/2012/chart" uri="{CE6537A1-D6FC-4f65-9D91-7224C49458BB}"/>
                <c:ext xmlns:c16="http://schemas.microsoft.com/office/drawing/2014/chart" uri="{C3380CC4-5D6E-409C-BE32-E72D297353CC}">
                  <c16:uniqueId val="{00000007-DD16-458F-90A5-5C0F19B29074}"/>
                </c:ext>
              </c:extLst>
            </c:dLbl>
            <c:dLbl>
              <c:idx val="5"/>
              <c:delete val="1"/>
              <c:extLst>
                <c:ext xmlns:c15="http://schemas.microsoft.com/office/drawing/2012/chart" uri="{CE6537A1-D6FC-4f65-9D91-7224C49458BB}"/>
                <c:ext xmlns:c16="http://schemas.microsoft.com/office/drawing/2014/chart" uri="{C3380CC4-5D6E-409C-BE32-E72D297353CC}">
                  <c16:uniqueId val="{00000008-DD16-458F-90A5-5C0F19B29074}"/>
                </c:ext>
              </c:extLst>
            </c:dLbl>
            <c:dLbl>
              <c:idx val="6"/>
              <c:delete val="1"/>
              <c:extLst>
                <c:ext xmlns:c15="http://schemas.microsoft.com/office/drawing/2012/chart" uri="{CE6537A1-D6FC-4f65-9D91-7224C49458BB}"/>
                <c:ext xmlns:c16="http://schemas.microsoft.com/office/drawing/2014/chart" uri="{C3380CC4-5D6E-409C-BE32-E72D297353CC}">
                  <c16:uniqueId val="{00000009-DD16-458F-90A5-5C0F19B29074}"/>
                </c:ext>
              </c:extLst>
            </c:dLbl>
            <c:dLbl>
              <c:idx val="7"/>
              <c:delete val="1"/>
              <c:extLst>
                <c:ext xmlns:c15="http://schemas.microsoft.com/office/drawing/2012/chart" uri="{CE6537A1-D6FC-4f65-9D91-7224C49458BB}"/>
                <c:ext xmlns:c16="http://schemas.microsoft.com/office/drawing/2014/chart" uri="{C3380CC4-5D6E-409C-BE32-E72D297353CC}">
                  <c16:uniqueId val="{0000000A-DD16-458F-90A5-5C0F19B29074}"/>
                </c:ext>
              </c:extLst>
            </c:dLbl>
            <c:dLbl>
              <c:idx val="8"/>
              <c:delete val="1"/>
              <c:extLst>
                <c:ext xmlns:c15="http://schemas.microsoft.com/office/drawing/2012/chart" uri="{CE6537A1-D6FC-4f65-9D91-7224C49458BB}"/>
                <c:ext xmlns:c16="http://schemas.microsoft.com/office/drawing/2014/chart" uri="{C3380CC4-5D6E-409C-BE32-E72D297353CC}">
                  <c16:uniqueId val="{0000000B-DD16-458F-90A5-5C0F19B29074}"/>
                </c:ext>
              </c:extLst>
            </c:dLbl>
            <c:dLbl>
              <c:idx val="9"/>
              <c:delete val="1"/>
              <c:extLst>
                <c:ext xmlns:c15="http://schemas.microsoft.com/office/drawing/2012/chart" uri="{CE6537A1-D6FC-4f65-9D91-7224C49458BB}"/>
                <c:ext xmlns:c16="http://schemas.microsoft.com/office/drawing/2014/chart" uri="{C3380CC4-5D6E-409C-BE32-E72D297353CC}">
                  <c16:uniqueId val="{0000000C-DD16-458F-90A5-5C0F19B29074}"/>
                </c:ext>
              </c:extLst>
            </c:dLbl>
            <c:dLbl>
              <c:idx val="10"/>
              <c:delete val="1"/>
              <c:extLst>
                <c:ext xmlns:c15="http://schemas.microsoft.com/office/drawing/2012/chart" uri="{CE6537A1-D6FC-4f65-9D91-7224C49458BB}"/>
                <c:ext xmlns:c16="http://schemas.microsoft.com/office/drawing/2014/chart" uri="{C3380CC4-5D6E-409C-BE32-E72D297353CC}">
                  <c16:uniqueId val="{0000000D-DD16-458F-90A5-5C0F19B29074}"/>
                </c:ext>
              </c:extLst>
            </c:dLbl>
            <c:dLbl>
              <c:idx val="11"/>
              <c:delete val="1"/>
              <c:extLst>
                <c:ext xmlns:c15="http://schemas.microsoft.com/office/drawing/2012/chart" uri="{CE6537A1-D6FC-4f65-9D91-7224C49458BB}"/>
                <c:ext xmlns:c16="http://schemas.microsoft.com/office/drawing/2014/chart" uri="{C3380CC4-5D6E-409C-BE32-E72D297353CC}">
                  <c16:uniqueId val="{0000000E-DD16-458F-90A5-5C0F19B29074}"/>
                </c:ext>
              </c:extLst>
            </c:dLbl>
            <c:dLbl>
              <c:idx val="12"/>
              <c:delete val="1"/>
              <c:extLst>
                <c:ext xmlns:c15="http://schemas.microsoft.com/office/drawing/2012/chart" uri="{CE6537A1-D6FC-4f65-9D91-7224C49458BB}"/>
                <c:ext xmlns:c16="http://schemas.microsoft.com/office/drawing/2014/chart" uri="{C3380CC4-5D6E-409C-BE32-E72D297353CC}">
                  <c16:uniqueId val="{0000000F-DD16-458F-90A5-5C0F19B2907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D16-458F-90A5-5C0F19B29074}"/>
                </c:ext>
              </c:extLst>
            </c:dLbl>
            <c:dLbl>
              <c:idx val="14"/>
              <c:delete val="1"/>
              <c:extLst>
                <c:ext xmlns:c15="http://schemas.microsoft.com/office/drawing/2012/chart" uri="{CE6537A1-D6FC-4f65-9D91-7224C49458BB}"/>
                <c:ext xmlns:c16="http://schemas.microsoft.com/office/drawing/2014/chart" uri="{C3380CC4-5D6E-409C-BE32-E72D297353CC}">
                  <c16:uniqueId val="{00000011-DD16-458F-90A5-5C0F19B29074}"/>
                </c:ext>
              </c:extLst>
            </c:dLbl>
            <c:dLbl>
              <c:idx val="15"/>
              <c:delete val="1"/>
              <c:extLst>
                <c:ext xmlns:c15="http://schemas.microsoft.com/office/drawing/2012/chart" uri="{CE6537A1-D6FC-4f65-9D91-7224C49458BB}"/>
                <c:ext xmlns:c16="http://schemas.microsoft.com/office/drawing/2014/chart" uri="{C3380CC4-5D6E-409C-BE32-E72D297353CC}">
                  <c16:uniqueId val="{00000012-DD16-458F-90A5-5C0F19B29074}"/>
                </c:ext>
              </c:extLst>
            </c:dLbl>
            <c:dLbl>
              <c:idx val="16"/>
              <c:delete val="1"/>
              <c:extLst>
                <c:ext xmlns:c15="http://schemas.microsoft.com/office/drawing/2012/chart" uri="{CE6537A1-D6FC-4f65-9D91-7224C49458BB}"/>
                <c:ext xmlns:c16="http://schemas.microsoft.com/office/drawing/2014/chart" uri="{C3380CC4-5D6E-409C-BE32-E72D297353CC}">
                  <c16:uniqueId val="{00000013-DD16-458F-90A5-5C0F19B29074}"/>
                </c:ext>
              </c:extLst>
            </c:dLbl>
            <c:dLbl>
              <c:idx val="17"/>
              <c:delete val="1"/>
              <c:extLst>
                <c:ext xmlns:c15="http://schemas.microsoft.com/office/drawing/2012/chart" uri="{CE6537A1-D6FC-4f65-9D91-7224C49458BB}"/>
                <c:ext xmlns:c16="http://schemas.microsoft.com/office/drawing/2014/chart" uri="{C3380CC4-5D6E-409C-BE32-E72D297353CC}">
                  <c16:uniqueId val="{00000014-DD16-458F-90A5-5C0F19B29074}"/>
                </c:ext>
              </c:extLst>
            </c:dLbl>
            <c:dLbl>
              <c:idx val="18"/>
              <c:delete val="1"/>
              <c:extLst>
                <c:ext xmlns:c15="http://schemas.microsoft.com/office/drawing/2012/chart" uri="{CE6537A1-D6FC-4f65-9D91-7224C49458BB}"/>
                <c:ext xmlns:c16="http://schemas.microsoft.com/office/drawing/2014/chart" uri="{C3380CC4-5D6E-409C-BE32-E72D297353CC}">
                  <c16:uniqueId val="{00000015-DD16-458F-90A5-5C0F19B29074}"/>
                </c:ext>
              </c:extLst>
            </c:dLbl>
            <c:dLbl>
              <c:idx val="19"/>
              <c:delete val="1"/>
              <c:extLst>
                <c:ext xmlns:c15="http://schemas.microsoft.com/office/drawing/2012/chart" uri="{CE6537A1-D6FC-4f65-9D91-7224C49458BB}"/>
                <c:ext xmlns:c16="http://schemas.microsoft.com/office/drawing/2014/chart" uri="{C3380CC4-5D6E-409C-BE32-E72D297353CC}">
                  <c16:uniqueId val="{00000016-DD16-458F-90A5-5C0F19B29074}"/>
                </c:ext>
              </c:extLst>
            </c:dLbl>
            <c:dLbl>
              <c:idx val="20"/>
              <c:delete val="1"/>
              <c:extLst>
                <c:ext xmlns:c15="http://schemas.microsoft.com/office/drawing/2012/chart" uri="{CE6537A1-D6FC-4f65-9D91-7224C49458BB}"/>
                <c:ext xmlns:c16="http://schemas.microsoft.com/office/drawing/2014/chart" uri="{C3380CC4-5D6E-409C-BE32-E72D297353CC}">
                  <c16:uniqueId val="{00000017-DD16-458F-90A5-5C0F19B29074}"/>
                </c:ext>
              </c:extLst>
            </c:dLbl>
            <c:dLbl>
              <c:idx val="21"/>
              <c:delete val="1"/>
              <c:extLst>
                <c:ext xmlns:c15="http://schemas.microsoft.com/office/drawing/2012/chart" uri="{CE6537A1-D6FC-4f65-9D91-7224C49458BB}"/>
                <c:ext xmlns:c16="http://schemas.microsoft.com/office/drawing/2014/chart" uri="{C3380CC4-5D6E-409C-BE32-E72D297353CC}">
                  <c16:uniqueId val="{00000018-DD16-458F-90A5-5C0F19B29074}"/>
                </c:ext>
              </c:extLst>
            </c:dLbl>
            <c:dLbl>
              <c:idx val="22"/>
              <c:delete val="1"/>
              <c:extLst>
                <c:ext xmlns:c15="http://schemas.microsoft.com/office/drawing/2012/chart" uri="{CE6537A1-D6FC-4f65-9D91-7224C49458BB}"/>
                <c:ext xmlns:c16="http://schemas.microsoft.com/office/drawing/2014/chart" uri="{C3380CC4-5D6E-409C-BE32-E72D297353CC}">
                  <c16:uniqueId val="{00000019-DD16-458F-90A5-5C0F19B29074}"/>
                </c:ext>
              </c:extLst>
            </c:dLbl>
            <c:dLbl>
              <c:idx val="23"/>
              <c:delete val="1"/>
              <c:extLst>
                <c:ext xmlns:c15="http://schemas.microsoft.com/office/drawing/2012/chart" uri="{CE6537A1-D6FC-4f65-9D91-7224C49458BB}"/>
                <c:ext xmlns:c16="http://schemas.microsoft.com/office/drawing/2014/chart" uri="{C3380CC4-5D6E-409C-BE32-E72D297353CC}">
                  <c16:uniqueId val="{0000001A-DD16-458F-90A5-5C0F19B29074}"/>
                </c:ext>
              </c:extLst>
            </c:dLbl>
            <c:dLbl>
              <c:idx val="24"/>
              <c:delete val="1"/>
              <c:extLst>
                <c:ext xmlns:c15="http://schemas.microsoft.com/office/drawing/2012/chart" uri="{CE6537A1-D6FC-4f65-9D91-7224C49458BB}"/>
                <c:ext xmlns:c16="http://schemas.microsoft.com/office/drawing/2014/chart" uri="{C3380CC4-5D6E-409C-BE32-E72D297353CC}">
                  <c16:uniqueId val="{0000001B-DD16-458F-90A5-5C0F19B2907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D16-458F-90A5-5C0F19B2907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Breisgau-Hochschwarzwald (08315)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84578</v>
      </c>
      <c r="F11" s="238">
        <v>84790</v>
      </c>
      <c r="G11" s="238">
        <v>85518</v>
      </c>
      <c r="H11" s="238">
        <v>83875</v>
      </c>
      <c r="I11" s="265">
        <v>83324</v>
      </c>
      <c r="J11" s="263">
        <v>1254</v>
      </c>
      <c r="K11" s="266">
        <v>1.5049685564783255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17.973941214027288</v>
      </c>
      <c r="E13" s="115">
        <v>15202</v>
      </c>
      <c r="F13" s="114">
        <v>15130</v>
      </c>
      <c r="G13" s="114">
        <v>15682</v>
      </c>
      <c r="H13" s="114">
        <v>15548</v>
      </c>
      <c r="I13" s="140">
        <v>15034</v>
      </c>
      <c r="J13" s="115">
        <v>168</v>
      </c>
      <c r="K13" s="116">
        <v>1.1174670746308368</v>
      </c>
    </row>
    <row r="14" spans="1:255" ht="14.1" customHeight="1" x14ac:dyDescent="0.2">
      <c r="A14" s="306" t="s">
        <v>230</v>
      </c>
      <c r="B14" s="307"/>
      <c r="C14" s="308"/>
      <c r="D14" s="113">
        <v>59.882002411974746</v>
      </c>
      <c r="E14" s="115">
        <v>50647</v>
      </c>
      <c r="F14" s="114">
        <v>51003</v>
      </c>
      <c r="G14" s="114">
        <v>51352</v>
      </c>
      <c r="H14" s="114">
        <v>50108</v>
      </c>
      <c r="I14" s="140">
        <v>50071</v>
      </c>
      <c r="J14" s="115">
        <v>576</v>
      </c>
      <c r="K14" s="116">
        <v>1.1503664795989694</v>
      </c>
    </row>
    <row r="15" spans="1:255" ht="14.1" customHeight="1" x14ac:dyDescent="0.2">
      <c r="A15" s="306" t="s">
        <v>231</v>
      </c>
      <c r="B15" s="307"/>
      <c r="C15" s="308"/>
      <c r="D15" s="113">
        <v>12.101255645676181</v>
      </c>
      <c r="E15" s="115">
        <v>10235</v>
      </c>
      <c r="F15" s="114">
        <v>10183</v>
      </c>
      <c r="G15" s="114">
        <v>10131</v>
      </c>
      <c r="H15" s="114">
        <v>10000</v>
      </c>
      <c r="I15" s="140">
        <v>9970</v>
      </c>
      <c r="J15" s="115">
        <v>265</v>
      </c>
      <c r="K15" s="116">
        <v>2.6579739217652958</v>
      </c>
    </row>
    <row r="16" spans="1:255" ht="14.1" customHeight="1" x14ac:dyDescent="0.2">
      <c r="A16" s="306" t="s">
        <v>232</v>
      </c>
      <c r="B16" s="307"/>
      <c r="C16" s="308"/>
      <c r="D16" s="113">
        <v>9.9517605050958871</v>
      </c>
      <c r="E16" s="115">
        <v>8417</v>
      </c>
      <c r="F16" s="114">
        <v>8387</v>
      </c>
      <c r="G16" s="114">
        <v>8264</v>
      </c>
      <c r="H16" s="114">
        <v>8150</v>
      </c>
      <c r="I16" s="140">
        <v>8179</v>
      </c>
      <c r="J16" s="115">
        <v>238</v>
      </c>
      <c r="K16" s="116">
        <v>2.9098911847414111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0.99671309323937662</v>
      </c>
      <c r="E18" s="115">
        <v>843</v>
      </c>
      <c r="F18" s="114">
        <v>707</v>
      </c>
      <c r="G18" s="114">
        <v>1103</v>
      </c>
      <c r="H18" s="114">
        <v>1015</v>
      </c>
      <c r="I18" s="140">
        <v>803</v>
      </c>
      <c r="J18" s="115">
        <v>40</v>
      </c>
      <c r="K18" s="116">
        <v>4.9813200498132009</v>
      </c>
    </row>
    <row r="19" spans="1:255" ht="14.1" customHeight="1" x14ac:dyDescent="0.2">
      <c r="A19" s="306" t="s">
        <v>235</v>
      </c>
      <c r="B19" s="307" t="s">
        <v>236</v>
      </c>
      <c r="C19" s="308"/>
      <c r="D19" s="113">
        <v>0.61718177303790589</v>
      </c>
      <c r="E19" s="115">
        <v>522</v>
      </c>
      <c r="F19" s="114">
        <v>393</v>
      </c>
      <c r="G19" s="114">
        <v>772</v>
      </c>
      <c r="H19" s="114">
        <v>706</v>
      </c>
      <c r="I19" s="140">
        <v>491</v>
      </c>
      <c r="J19" s="115">
        <v>31</v>
      </c>
      <c r="K19" s="116">
        <v>6.313645621181263</v>
      </c>
    </row>
    <row r="20" spans="1:255" ht="14.1" customHeight="1" x14ac:dyDescent="0.2">
      <c r="A20" s="306">
        <v>12</v>
      </c>
      <c r="B20" s="307" t="s">
        <v>237</v>
      </c>
      <c r="C20" s="308"/>
      <c r="D20" s="113">
        <v>1.105488424885904</v>
      </c>
      <c r="E20" s="115">
        <v>935</v>
      </c>
      <c r="F20" s="114">
        <v>918</v>
      </c>
      <c r="G20" s="114">
        <v>969</v>
      </c>
      <c r="H20" s="114">
        <v>953</v>
      </c>
      <c r="I20" s="140">
        <v>932</v>
      </c>
      <c r="J20" s="115">
        <v>3</v>
      </c>
      <c r="K20" s="116">
        <v>0.32188841201716739</v>
      </c>
    </row>
    <row r="21" spans="1:255" ht="14.1" customHeight="1" x14ac:dyDescent="0.2">
      <c r="A21" s="306">
        <v>21</v>
      </c>
      <c r="B21" s="307" t="s">
        <v>238</v>
      </c>
      <c r="C21" s="308"/>
      <c r="D21" s="113">
        <v>0.69048688784317436</v>
      </c>
      <c r="E21" s="115">
        <v>584</v>
      </c>
      <c r="F21" s="114">
        <v>564</v>
      </c>
      <c r="G21" s="114">
        <v>582</v>
      </c>
      <c r="H21" s="114">
        <v>594</v>
      </c>
      <c r="I21" s="140">
        <v>606</v>
      </c>
      <c r="J21" s="115">
        <v>-22</v>
      </c>
      <c r="K21" s="116">
        <v>-3.6303630363036303</v>
      </c>
    </row>
    <row r="22" spans="1:255" ht="14.1" customHeight="1" x14ac:dyDescent="0.2">
      <c r="A22" s="306">
        <v>22</v>
      </c>
      <c r="B22" s="307" t="s">
        <v>239</v>
      </c>
      <c r="C22" s="308"/>
      <c r="D22" s="113">
        <v>3.0374329021731419</v>
      </c>
      <c r="E22" s="115">
        <v>2569</v>
      </c>
      <c r="F22" s="114">
        <v>2600</v>
      </c>
      <c r="G22" s="114">
        <v>2626</v>
      </c>
      <c r="H22" s="114">
        <v>2717</v>
      </c>
      <c r="I22" s="140">
        <v>2730</v>
      </c>
      <c r="J22" s="115">
        <v>-161</v>
      </c>
      <c r="K22" s="116">
        <v>-5.8974358974358978</v>
      </c>
    </row>
    <row r="23" spans="1:255" ht="14.1" customHeight="1" x14ac:dyDescent="0.2">
      <c r="A23" s="306">
        <v>23</v>
      </c>
      <c r="B23" s="307" t="s">
        <v>240</v>
      </c>
      <c r="C23" s="308"/>
      <c r="D23" s="113">
        <v>0.63373454089715997</v>
      </c>
      <c r="E23" s="115">
        <v>536</v>
      </c>
      <c r="F23" s="114">
        <v>555</v>
      </c>
      <c r="G23" s="114">
        <v>543</v>
      </c>
      <c r="H23" s="114">
        <v>492</v>
      </c>
      <c r="I23" s="140">
        <v>500</v>
      </c>
      <c r="J23" s="115">
        <v>36</v>
      </c>
      <c r="K23" s="116">
        <v>7.2</v>
      </c>
    </row>
    <row r="24" spans="1:255" ht="14.1" customHeight="1" x14ac:dyDescent="0.2">
      <c r="A24" s="306">
        <v>24</v>
      </c>
      <c r="B24" s="307" t="s">
        <v>241</v>
      </c>
      <c r="C24" s="308"/>
      <c r="D24" s="113">
        <v>4.4822530681737565</v>
      </c>
      <c r="E24" s="115">
        <v>3791</v>
      </c>
      <c r="F24" s="114">
        <v>3836</v>
      </c>
      <c r="G24" s="114">
        <v>3906</v>
      </c>
      <c r="H24" s="114">
        <v>3861</v>
      </c>
      <c r="I24" s="140">
        <v>3880</v>
      </c>
      <c r="J24" s="115">
        <v>-89</v>
      </c>
      <c r="K24" s="116">
        <v>-2.2938144329896906</v>
      </c>
    </row>
    <row r="25" spans="1:255" ht="14.1" customHeight="1" x14ac:dyDescent="0.2">
      <c r="A25" s="306">
        <v>25</v>
      </c>
      <c r="B25" s="307" t="s">
        <v>242</v>
      </c>
      <c r="C25" s="308"/>
      <c r="D25" s="113">
        <v>5.506159994324765</v>
      </c>
      <c r="E25" s="115">
        <v>4657</v>
      </c>
      <c r="F25" s="114">
        <v>4717</v>
      </c>
      <c r="G25" s="114">
        <v>4738</v>
      </c>
      <c r="H25" s="114">
        <v>4591</v>
      </c>
      <c r="I25" s="140">
        <v>4570</v>
      </c>
      <c r="J25" s="115">
        <v>87</v>
      </c>
      <c r="K25" s="116">
        <v>1.9037199124726476</v>
      </c>
    </row>
    <row r="26" spans="1:255" ht="14.1" customHeight="1" x14ac:dyDescent="0.2">
      <c r="A26" s="306">
        <v>26</v>
      </c>
      <c r="B26" s="307" t="s">
        <v>243</v>
      </c>
      <c r="C26" s="308"/>
      <c r="D26" s="113">
        <v>2.9617631062451228</v>
      </c>
      <c r="E26" s="115">
        <v>2505</v>
      </c>
      <c r="F26" s="114">
        <v>2509</v>
      </c>
      <c r="G26" s="114">
        <v>2476</v>
      </c>
      <c r="H26" s="114">
        <v>2394</v>
      </c>
      <c r="I26" s="140">
        <v>2409</v>
      </c>
      <c r="J26" s="115">
        <v>96</v>
      </c>
      <c r="K26" s="116">
        <v>3.9850560398505603</v>
      </c>
    </row>
    <row r="27" spans="1:255" ht="14.1" customHeight="1" x14ac:dyDescent="0.2">
      <c r="A27" s="306">
        <v>27</v>
      </c>
      <c r="B27" s="307" t="s">
        <v>244</v>
      </c>
      <c r="C27" s="308"/>
      <c r="D27" s="113">
        <v>3.5115514672846366</v>
      </c>
      <c r="E27" s="115">
        <v>2970</v>
      </c>
      <c r="F27" s="114">
        <v>2972</v>
      </c>
      <c r="G27" s="114">
        <v>2975</v>
      </c>
      <c r="H27" s="114">
        <v>2926</v>
      </c>
      <c r="I27" s="140">
        <v>2929</v>
      </c>
      <c r="J27" s="115">
        <v>41</v>
      </c>
      <c r="K27" s="116">
        <v>1.399795151928986</v>
      </c>
    </row>
    <row r="28" spans="1:255" ht="14.1" customHeight="1" x14ac:dyDescent="0.2">
      <c r="A28" s="306">
        <v>28</v>
      </c>
      <c r="B28" s="307" t="s">
        <v>245</v>
      </c>
      <c r="C28" s="308"/>
      <c r="D28" s="113">
        <v>0.13833384568090992</v>
      </c>
      <c r="E28" s="115">
        <v>117</v>
      </c>
      <c r="F28" s="114">
        <v>119</v>
      </c>
      <c r="G28" s="114">
        <v>125</v>
      </c>
      <c r="H28" s="114">
        <v>126</v>
      </c>
      <c r="I28" s="140">
        <v>126</v>
      </c>
      <c r="J28" s="115">
        <v>-9</v>
      </c>
      <c r="K28" s="116">
        <v>-7.1428571428571432</v>
      </c>
    </row>
    <row r="29" spans="1:255" ht="14.1" customHeight="1" x14ac:dyDescent="0.2">
      <c r="A29" s="306">
        <v>29</v>
      </c>
      <c r="B29" s="307" t="s">
        <v>246</v>
      </c>
      <c r="C29" s="308"/>
      <c r="D29" s="113">
        <v>4.0447870604648966</v>
      </c>
      <c r="E29" s="115">
        <v>3421</v>
      </c>
      <c r="F29" s="114">
        <v>3486</v>
      </c>
      <c r="G29" s="114">
        <v>3531</v>
      </c>
      <c r="H29" s="114">
        <v>3453</v>
      </c>
      <c r="I29" s="140">
        <v>3392</v>
      </c>
      <c r="J29" s="115">
        <v>29</v>
      </c>
      <c r="K29" s="116">
        <v>0.85495283018867929</v>
      </c>
    </row>
    <row r="30" spans="1:255" ht="14.1" customHeight="1" x14ac:dyDescent="0.2">
      <c r="A30" s="306" t="s">
        <v>247</v>
      </c>
      <c r="B30" s="307" t="s">
        <v>248</v>
      </c>
      <c r="C30" s="308"/>
      <c r="D30" s="113">
        <v>1.1539643879022914</v>
      </c>
      <c r="E30" s="115">
        <v>976</v>
      </c>
      <c r="F30" s="114">
        <v>982</v>
      </c>
      <c r="G30" s="114">
        <v>948</v>
      </c>
      <c r="H30" s="114">
        <v>932</v>
      </c>
      <c r="I30" s="140">
        <v>955</v>
      </c>
      <c r="J30" s="115">
        <v>21</v>
      </c>
      <c r="K30" s="116">
        <v>2.1989528795811517</v>
      </c>
    </row>
    <row r="31" spans="1:255" ht="14.1" customHeight="1" x14ac:dyDescent="0.2">
      <c r="A31" s="306" t="s">
        <v>249</v>
      </c>
      <c r="B31" s="307" t="s">
        <v>250</v>
      </c>
      <c r="C31" s="308"/>
      <c r="D31" s="113">
        <v>2.656719241410296</v>
      </c>
      <c r="E31" s="115">
        <v>2247</v>
      </c>
      <c r="F31" s="114">
        <v>2298</v>
      </c>
      <c r="G31" s="114">
        <v>2361</v>
      </c>
      <c r="H31" s="114">
        <v>2328</v>
      </c>
      <c r="I31" s="140">
        <v>2241</v>
      </c>
      <c r="J31" s="115">
        <v>6</v>
      </c>
      <c r="K31" s="116">
        <v>0.2677376171352075</v>
      </c>
    </row>
    <row r="32" spans="1:255" ht="14.1" customHeight="1" x14ac:dyDescent="0.2">
      <c r="A32" s="306">
        <v>31</v>
      </c>
      <c r="B32" s="307" t="s">
        <v>251</v>
      </c>
      <c r="C32" s="308"/>
      <c r="D32" s="113">
        <v>0.61127007023102931</v>
      </c>
      <c r="E32" s="115">
        <v>517</v>
      </c>
      <c r="F32" s="114">
        <v>502</v>
      </c>
      <c r="G32" s="114">
        <v>503</v>
      </c>
      <c r="H32" s="114">
        <v>510</v>
      </c>
      <c r="I32" s="140">
        <v>511</v>
      </c>
      <c r="J32" s="115">
        <v>6</v>
      </c>
      <c r="K32" s="116">
        <v>1.1741682974559686</v>
      </c>
    </row>
    <row r="33" spans="1:11" ht="14.1" customHeight="1" x14ac:dyDescent="0.2">
      <c r="A33" s="306">
        <v>32</v>
      </c>
      <c r="B33" s="307" t="s">
        <v>252</v>
      </c>
      <c r="C33" s="308"/>
      <c r="D33" s="113">
        <v>2.0750076852136488</v>
      </c>
      <c r="E33" s="115">
        <v>1755</v>
      </c>
      <c r="F33" s="114">
        <v>1741</v>
      </c>
      <c r="G33" s="114">
        <v>1759</v>
      </c>
      <c r="H33" s="114">
        <v>1742</v>
      </c>
      <c r="I33" s="140">
        <v>1712</v>
      </c>
      <c r="J33" s="115">
        <v>43</v>
      </c>
      <c r="K33" s="116">
        <v>2.5116822429906542</v>
      </c>
    </row>
    <row r="34" spans="1:11" ht="14.1" customHeight="1" x14ac:dyDescent="0.2">
      <c r="A34" s="306">
        <v>33</v>
      </c>
      <c r="B34" s="307" t="s">
        <v>253</v>
      </c>
      <c r="C34" s="308"/>
      <c r="D34" s="113">
        <v>2.2381706826834402</v>
      </c>
      <c r="E34" s="115">
        <v>1893</v>
      </c>
      <c r="F34" s="114">
        <v>1889</v>
      </c>
      <c r="G34" s="114">
        <v>1959</v>
      </c>
      <c r="H34" s="114">
        <v>1889</v>
      </c>
      <c r="I34" s="140">
        <v>1885</v>
      </c>
      <c r="J34" s="115">
        <v>8</v>
      </c>
      <c r="K34" s="116">
        <v>0.4244031830238727</v>
      </c>
    </row>
    <row r="35" spans="1:11" ht="14.1" customHeight="1" x14ac:dyDescent="0.2">
      <c r="A35" s="306">
        <v>34</v>
      </c>
      <c r="B35" s="307" t="s">
        <v>254</v>
      </c>
      <c r="C35" s="308"/>
      <c r="D35" s="113">
        <v>2.5219324174135118</v>
      </c>
      <c r="E35" s="115">
        <v>2133</v>
      </c>
      <c r="F35" s="114">
        <v>2111</v>
      </c>
      <c r="G35" s="114">
        <v>2123</v>
      </c>
      <c r="H35" s="114">
        <v>2102</v>
      </c>
      <c r="I35" s="140">
        <v>2100</v>
      </c>
      <c r="J35" s="115">
        <v>33</v>
      </c>
      <c r="K35" s="116">
        <v>1.5714285714285714</v>
      </c>
    </row>
    <row r="36" spans="1:11" ht="14.1" customHeight="1" x14ac:dyDescent="0.2">
      <c r="A36" s="306">
        <v>41</v>
      </c>
      <c r="B36" s="307" t="s">
        <v>255</v>
      </c>
      <c r="C36" s="308"/>
      <c r="D36" s="113">
        <v>1.2828395090921989</v>
      </c>
      <c r="E36" s="115">
        <v>1085</v>
      </c>
      <c r="F36" s="114">
        <v>1081</v>
      </c>
      <c r="G36" s="114">
        <v>1086</v>
      </c>
      <c r="H36" s="114">
        <v>1067</v>
      </c>
      <c r="I36" s="140">
        <v>1071</v>
      </c>
      <c r="J36" s="115">
        <v>14</v>
      </c>
      <c r="K36" s="116">
        <v>1.3071895424836601</v>
      </c>
    </row>
    <row r="37" spans="1:11" ht="14.1" customHeight="1" x14ac:dyDescent="0.2">
      <c r="A37" s="306">
        <v>42</v>
      </c>
      <c r="B37" s="307" t="s">
        <v>256</v>
      </c>
      <c r="C37" s="308"/>
      <c r="D37" s="113">
        <v>8.8675542103147389E-2</v>
      </c>
      <c r="E37" s="115">
        <v>75</v>
      </c>
      <c r="F37" s="114">
        <v>73</v>
      </c>
      <c r="G37" s="114">
        <v>72</v>
      </c>
      <c r="H37" s="114">
        <v>73</v>
      </c>
      <c r="I37" s="140">
        <v>72</v>
      </c>
      <c r="J37" s="115">
        <v>3</v>
      </c>
      <c r="K37" s="116">
        <v>4.166666666666667</v>
      </c>
    </row>
    <row r="38" spans="1:11" ht="14.1" customHeight="1" x14ac:dyDescent="0.2">
      <c r="A38" s="306">
        <v>43</v>
      </c>
      <c r="B38" s="307" t="s">
        <v>257</v>
      </c>
      <c r="C38" s="308"/>
      <c r="D38" s="113">
        <v>1.3017569580742037</v>
      </c>
      <c r="E38" s="115">
        <v>1101</v>
      </c>
      <c r="F38" s="114">
        <v>1109</v>
      </c>
      <c r="G38" s="114">
        <v>1070</v>
      </c>
      <c r="H38" s="114">
        <v>1020</v>
      </c>
      <c r="I38" s="140">
        <v>1018</v>
      </c>
      <c r="J38" s="115">
        <v>83</v>
      </c>
      <c r="K38" s="116">
        <v>8.1532416502946958</v>
      </c>
    </row>
    <row r="39" spans="1:11" ht="14.1" customHeight="1" x14ac:dyDescent="0.2">
      <c r="A39" s="306">
        <v>51</v>
      </c>
      <c r="B39" s="307" t="s">
        <v>258</v>
      </c>
      <c r="C39" s="308"/>
      <c r="D39" s="113">
        <v>5.7473574688453262</v>
      </c>
      <c r="E39" s="115">
        <v>4861</v>
      </c>
      <c r="F39" s="114">
        <v>4826</v>
      </c>
      <c r="G39" s="114">
        <v>4845</v>
      </c>
      <c r="H39" s="114">
        <v>4570</v>
      </c>
      <c r="I39" s="140">
        <v>4555</v>
      </c>
      <c r="J39" s="115">
        <v>306</v>
      </c>
      <c r="K39" s="116">
        <v>6.7178924259055979</v>
      </c>
    </row>
    <row r="40" spans="1:11" ht="14.1" customHeight="1" x14ac:dyDescent="0.2">
      <c r="A40" s="306" t="s">
        <v>259</v>
      </c>
      <c r="B40" s="307" t="s">
        <v>260</v>
      </c>
      <c r="C40" s="308"/>
      <c r="D40" s="113">
        <v>4.5058998794012624</v>
      </c>
      <c r="E40" s="115">
        <v>3811</v>
      </c>
      <c r="F40" s="114">
        <v>3790</v>
      </c>
      <c r="G40" s="114">
        <v>3804</v>
      </c>
      <c r="H40" s="114">
        <v>3674</v>
      </c>
      <c r="I40" s="140">
        <v>3655</v>
      </c>
      <c r="J40" s="115">
        <v>156</v>
      </c>
      <c r="K40" s="116">
        <v>4.2681258549931602</v>
      </c>
    </row>
    <row r="41" spans="1:11" ht="14.1" customHeight="1" x14ac:dyDescent="0.2">
      <c r="A41" s="306"/>
      <c r="B41" s="307" t="s">
        <v>261</v>
      </c>
      <c r="C41" s="308"/>
      <c r="D41" s="113">
        <v>3.817777672680839</v>
      </c>
      <c r="E41" s="115">
        <v>3229</v>
      </c>
      <c r="F41" s="114">
        <v>3220</v>
      </c>
      <c r="G41" s="114">
        <v>3192</v>
      </c>
      <c r="H41" s="114">
        <v>3085</v>
      </c>
      <c r="I41" s="140">
        <v>3057</v>
      </c>
      <c r="J41" s="115">
        <v>172</v>
      </c>
      <c r="K41" s="116">
        <v>5.6264311416421329</v>
      </c>
    </row>
    <row r="42" spans="1:11" ht="14.1" customHeight="1" x14ac:dyDescent="0.2">
      <c r="A42" s="306">
        <v>52</v>
      </c>
      <c r="B42" s="307" t="s">
        <v>262</v>
      </c>
      <c r="C42" s="308"/>
      <c r="D42" s="113">
        <v>3.271536333325451</v>
      </c>
      <c r="E42" s="115">
        <v>2767</v>
      </c>
      <c r="F42" s="114">
        <v>2784</v>
      </c>
      <c r="G42" s="114">
        <v>2792</v>
      </c>
      <c r="H42" s="114">
        <v>2748</v>
      </c>
      <c r="I42" s="140">
        <v>2790</v>
      </c>
      <c r="J42" s="115">
        <v>-23</v>
      </c>
      <c r="K42" s="116">
        <v>-0.82437275985663083</v>
      </c>
    </row>
    <row r="43" spans="1:11" ht="14.1" customHeight="1" x14ac:dyDescent="0.2">
      <c r="A43" s="306" t="s">
        <v>263</v>
      </c>
      <c r="B43" s="307" t="s">
        <v>264</v>
      </c>
      <c r="C43" s="308"/>
      <c r="D43" s="113">
        <v>2.7832296814774526</v>
      </c>
      <c r="E43" s="115">
        <v>2354</v>
      </c>
      <c r="F43" s="114">
        <v>2363</v>
      </c>
      <c r="G43" s="114">
        <v>2372</v>
      </c>
      <c r="H43" s="114">
        <v>2347</v>
      </c>
      <c r="I43" s="140">
        <v>2388</v>
      </c>
      <c r="J43" s="115">
        <v>-34</v>
      </c>
      <c r="K43" s="116">
        <v>-1.4237855946398661</v>
      </c>
    </row>
    <row r="44" spans="1:11" ht="14.1" customHeight="1" x14ac:dyDescent="0.2">
      <c r="A44" s="306">
        <v>53</v>
      </c>
      <c r="B44" s="307" t="s">
        <v>265</v>
      </c>
      <c r="C44" s="308"/>
      <c r="D44" s="113">
        <v>1.3809737756863487</v>
      </c>
      <c r="E44" s="115">
        <v>1168</v>
      </c>
      <c r="F44" s="114">
        <v>1176</v>
      </c>
      <c r="G44" s="114">
        <v>1178</v>
      </c>
      <c r="H44" s="114">
        <v>1027</v>
      </c>
      <c r="I44" s="140">
        <v>1027</v>
      </c>
      <c r="J44" s="115">
        <v>141</v>
      </c>
      <c r="K44" s="116">
        <v>13.729308666017527</v>
      </c>
    </row>
    <row r="45" spans="1:11" ht="14.1" customHeight="1" x14ac:dyDescent="0.2">
      <c r="A45" s="306" t="s">
        <v>266</v>
      </c>
      <c r="B45" s="307" t="s">
        <v>267</v>
      </c>
      <c r="C45" s="308"/>
      <c r="D45" s="113">
        <v>1.3478682399678403</v>
      </c>
      <c r="E45" s="115">
        <v>1140</v>
      </c>
      <c r="F45" s="114">
        <v>1148</v>
      </c>
      <c r="G45" s="114">
        <v>1150</v>
      </c>
      <c r="H45" s="114">
        <v>1002</v>
      </c>
      <c r="I45" s="140">
        <v>1003</v>
      </c>
      <c r="J45" s="115">
        <v>137</v>
      </c>
      <c r="K45" s="116">
        <v>13.659022931206382</v>
      </c>
    </row>
    <row r="46" spans="1:11" ht="14.1" customHeight="1" x14ac:dyDescent="0.2">
      <c r="A46" s="306">
        <v>54</v>
      </c>
      <c r="B46" s="307" t="s">
        <v>268</v>
      </c>
      <c r="C46" s="308"/>
      <c r="D46" s="113">
        <v>2.8529877745985952</v>
      </c>
      <c r="E46" s="115">
        <v>2413</v>
      </c>
      <c r="F46" s="114">
        <v>2432</v>
      </c>
      <c r="G46" s="114">
        <v>2477</v>
      </c>
      <c r="H46" s="114">
        <v>2451</v>
      </c>
      <c r="I46" s="140">
        <v>2441</v>
      </c>
      <c r="J46" s="115">
        <v>-28</v>
      </c>
      <c r="K46" s="116">
        <v>-1.1470708725931995</v>
      </c>
    </row>
    <row r="47" spans="1:11" ht="14.1" customHeight="1" x14ac:dyDescent="0.2">
      <c r="A47" s="306">
        <v>61</v>
      </c>
      <c r="B47" s="307" t="s">
        <v>269</v>
      </c>
      <c r="C47" s="308"/>
      <c r="D47" s="113">
        <v>3.2798127172550782</v>
      </c>
      <c r="E47" s="115">
        <v>2774</v>
      </c>
      <c r="F47" s="114">
        <v>2762</v>
      </c>
      <c r="G47" s="114">
        <v>2787</v>
      </c>
      <c r="H47" s="114">
        <v>2748</v>
      </c>
      <c r="I47" s="140">
        <v>2776</v>
      </c>
      <c r="J47" s="115">
        <v>-2</v>
      </c>
      <c r="K47" s="116">
        <v>-7.2046109510086456E-2</v>
      </c>
    </row>
    <row r="48" spans="1:11" ht="14.1" customHeight="1" x14ac:dyDescent="0.2">
      <c r="A48" s="306">
        <v>62</v>
      </c>
      <c r="B48" s="307" t="s">
        <v>270</v>
      </c>
      <c r="C48" s="308"/>
      <c r="D48" s="113">
        <v>7.125966563408924</v>
      </c>
      <c r="E48" s="115">
        <v>6027</v>
      </c>
      <c r="F48" s="114">
        <v>6061</v>
      </c>
      <c r="G48" s="114">
        <v>6091</v>
      </c>
      <c r="H48" s="114">
        <v>6051</v>
      </c>
      <c r="I48" s="140">
        <v>5963</v>
      </c>
      <c r="J48" s="115">
        <v>64</v>
      </c>
      <c r="K48" s="116">
        <v>1.0732852590977695</v>
      </c>
    </row>
    <row r="49" spans="1:11" ht="14.1" customHeight="1" x14ac:dyDescent="0.2">
      <c r="A49" s="306">
        <v>63</v>
      </c>
      <c r="B49" s="307" t="s">
        <v>271</v>
      </c>
      <c r="C49" s="308"/>
      <c r="D49" s="113">
        <v>4.5342760528742696</v>
      </c>
      <c r="E49" s="115">
        <v>3835</v>
      </c>
      <c r="F49" s="114">
        <v>3987</v>
      </c>
      <c r="G49" s="114">
        <v>4105</v>
      </c>
      <c r="H49" s="114">
        <v>4118</v>
      </c>
      <c r="I49" s="140">
        <v>3912</v>
      </c>
      <c r="J49" s="115">
        <v>-77</v>
      </c>
      <c r="K49" s="116">
        <v>-1.9683026584867076</v>
      </c>
    </row>
    <row r="50" spans="1:11" ht="14.1" customHeight="1" x14ac:dyDescent="0.2">
      <c r="A50" s="306" t="s">
        <v>272</v>
      </c>
      <c r="B50" s="307" t="s">
        <v>273</v>
      </c>
      <c r="C50" s="308"/>
      <c r="D50" s="113">
        <v>1.5666012438222705</v>
      </c>
      <c r="E50" s="115">
        <v>1325</v>
      </c>
      <c r="F50" s="114">
        <v>1390</v>
      </c>
      <c r="G50" s="114">
        <v>1439</v>
      </c>
      <c r="H50" s="114">
        <v>1412</v>
      </c>
      <c r="I50" s="140">
        <v>1348</v>
      </c>
      <c r="J50" s="115">
        <v>-23</v>
      </c>
      <c r="K50" s="116">
        <v>-1.7062314540059347</v>
      </c>
    </row>
    <row r="51" spans="1:11" ht="14.1" customHeight="1" x14ac:dyDescent="0.2">
      <c r="A51" s="306" t="s">
        <v>274</v>
      </c>
      <c r="B51" s="307" t="s">
        <v>275</v>
      </c>
      <c r="C51" s="308"/>
      <c r="D51" s="113">
        <v>2.4959209250632552</v>
      </c>
      <c r="E51" s="115">
        <v>2111</v>
      </c>
      <c r="F51" s="114">
        <v>2190</v>
      </c>
      <c r="G51" s="114">
        <v>2263</v>
      </c>
      <c r="H51" s="114">
        <v>2302</v>
      </c>
      <c r="I51" s="140">
        <v>2163</v>
      </c>
      <c r="J51" s="115">
        <v>-52</v>
      </c>
      <c r="K51" s="116">
        <v>-2.4040684234858993</v>
      </c>
    </row>
    <row r="52" spans="1:11" ht="14.1" customHeight="1" x14ac:dyDescent="0.2">
      <c r="A52" s="306">
        <v>71</v>
      </c>
      <c r="B52" s="307" t="s">
        <v>276</v>
      </c>
      <c r="C52" s="308"/>
      <c r="D52" s="113">
        <v>10.899997635318877</v>
      </c>
      <c r="E52" s="115">
        <v>9219</v>
      </c>
      <c r="F52" s="114">
        <v>9257</v>
      </c>
      <c r="G52" s="114">
        <v>9247</v>
      </c>
      <c r="H52" s="114">
        <v>9092</v>
      </c>
      <c r="I52" s="140">
        <v>9018</v>
      </c>
      <c r="J52" s="115">
        <v>201</v>
      </c>
      <c r="K52" s="116">
        <v>2.2288755821689952</v>
      </c>
    </row>
    <row r="53" spans="1:11" ht="14.1" customHeight="1" x14ac:dyDescent="0.2">
      <c r="A53" s="306" t="s">
        <v>277</v>
      </c>
      <c r="B53" s="307" t="s">
        <v>278</v>
      </c>
      <c r="C53" s="308"/>
      <c r="D53" s="113">
        <v>4.0034051408167608</v>
      </c>
      <c r="E53" s="115">
        <v>3386</v>
      </c>
      <c r="F53" s="114">
        <v>3390</v>
      </c>
      <c r="G53" s="114">
        <v>3380</v>
      </c>
      <c r="H53" s="114">
        <v>3262</v>
      </c>
      <c r="I53" s="140">
        <v>3222</v>
      </c>
      <c r="J53" s="115">
        <v>164</v>
      </c>
      <c r="K53" s="116">
        <v>5.0900062073246435</v>
      </c>
    </row>
    <row r="54" spans="1:11" ht="14.1" customHeight="1" x14ac:dyDescent="0.2">
      <c r="A54" s="306" t="s">
        <v>279</v>
      </c>
      <c r="B54" s="307" t="s">
        <v>280</v>
      </c>
      <c r="C54" s="308"/>
      <c r="D54" s="113">
        <v>5.7840100262479606</v>
      </c>
      <c r="E54" s="115">
        <v>4892</v>
      </c>
      <c r="F54" s="114">
        <v>4940</v>
      </c>
      <c r="G54" s="114">
        <v>4952</v>
      </c>
      <c r="H54" s="114">
        <v>4961</v>
      </c>
      <c r="I54" s="140">
        <v>4938</v>
      </c>
      <c r="J54" s="115">
        <v>-46</v>
      </c>
      <c r="K54" s="116">
        <v>-0.93155123531794248</v>
      </c>
    </row>
    <row r="55" spans="1:11" ht="14.1" customHeight="1" x14ac:dyDescent="0.2">
      <c r="A55" s="306">
        <v>72</v>
      </c>
      <c r="B55" s="307" t="s">
        <v>281</v>
      </c>
      <c r="C55" s="308"/>
      <c r="D55" s="113">
        <v>3.2254250514318143</v>
      </c>
      <c r="E55" s="115">
        <v>2728</v>
      </c>
      <c r="F55" s="114">
        <v>2766</v>
      </c>
      <c r="G55" s="114">
        <v>2789</v>
      </c>
      <c r="H55" s="114">
        <v>2738</v>
      </c>
      <c r="I55" s="140">
        <v>2754</v>
      </c>
      <c r="J55" s="115">
        <v>-26</v>
      </c>
      <c r="K55" s="116">
        <v>-0.94408133623819901</v>
      </c>
    </row>
    <row r="56" spans="1:11" ht="14.1" customHeight="1" x14ac:dyDescent="0.2">
      <c r="A56" s="306" t="s">
        <v>282</v>
      </c>
      <c r="B56" s="307" t="s">
        <v>283</v>
      </c>
      <c r="C56" s="308"/>
      <c r="D56" s="113">
        <v>1.5193076213672587</v>
      </c>
      <c r="E56" s="115">
        <v>1285</v>
      </c>
      <c r="F56" s="114">
        <v>1322</v>
      </c>
      <c r="G56" s="114">
        <v>1338</v>
      </c>
      <c r="H56" s="114">
        <v>1303</v>
      </c>
      <c r="I56" s="140">
        <v>1325</v>
      </c>
      <c r="J56" s="115">
        <v>-40</v>
      </c>
      <c r="K56" s="116">
        <v>-3.0188679245283021</v>
      </c>
    </row>
    <row r="57" spans="1:11" ht="14.1" customHeight="1" x14ac:dyDescent="0.2">
      <c r="A57" s="306" t="s">
        <v>284</v>
      </c>
      <c r="B57" s="307" t="s">
        <v>285</v>
      </c>
      <c r="C57" s="308"/>
      <c r="D57" s="113">
        <v>1.073565229728771</v>
      </c>
      <c r="E57" s="115">
        <v>908</v>
      </c>
      <c r="F57" s="114">
        <v>910</v>
      </c>
      <c r="G57" s="114">
        <v>917</v>
      </c>
      <c r="H57" s="114">
        <v>909</v>
      </c>
      <c r="I57" s="140">
        <v>898</v>
      </c>
      <c r="J57" s="115">
        <v>10</v>
      </c>
      <c r="K57" s="116">
        <v>1.1135857461024499</v>
      </c>
    </row>
    <row r="58" spans="1:11" ht="14.1" customHeight="1" x14ac:dyDescent="0.2">
      <c r="A58" s="306">
        <v>73</v>
      </c>
      <c r="B58" s="307" t="s">
        <v>286</v>
      </c>
      <c r="C58" s="308"/>
      <c r="D58" s="113">
        <v>1.6446357208730402</v>
      </c>
      <c r="E58" s="115">
        <v>1391</v>
      </c>
      <c r="F58" s="114">
        <v>1385</v>
      </c>
      <c r="G58" s="114">
        <v>1381</v>
      </c>
      <c r="H58" s="114">
        <v>1337</v>
      </c>
      <c r="I58" s="140">
        <v>1341</v>
      </c>
      <c r="J58" s="115">
        <v>50</v>
      </c>
      <c r="K58" s="116">
        <v>3.7285607755406414</v>
      </c>
    </row>
    <row r="59" spans="1:11" ht="14.1" customHeight="1" x14ac:dyDescent="0.2">
      <c r="A59" s="306" t="s">
        <v>287</v>
      </c>
      <c r="B59" s="307" t="s">
        <v>288</v>
      </c>
      <c r="C59" s="308"/>
      <c r="D59" s="113">
        <v>1.3845207973704745</v>
      </c>
      <c r="E59" s="115">
        <v>1171</v>
      </c>
      <c r="F59" s="114">
        <v>1159</v>
      </c>
      <c r="G59" s="114">
        <v>1153</v>
      </c>
      <c r="H59" s="114">
        <v>1117</v>
      </c>
      <c r="I59" s="140">
        <v>1120</v>
      </c>
      <c r="J59" s="115">
        <v>51</v>
      </c>
      <c r="K59" s="116">
        <v>4.5535714285714288</v>
      </c>
    </row>
    <row r="60" spans="1:11" ht="14.1" customHeight="1" x14ac:dyDescent="0.2">
      <c r="A60" s="306">
        <v>81</v>
      </c>
      <c r="B60" s="307" t="s">
        <v>289</v>
      </c>
      <c r="C60" s="308"/>
      <c r="D60" s="113">
        <v>8.113220932157299</v>
      </c>
      <c r="E60" s="115">
        <v>6862</v>
      </c>
      <c r="F60" s="114">
        <v>6851</v>
      </c>
      <c r="G60" s="114">
        <v>6739</v>
      </c>
      <c r="H60" s="114">
        <v>6674</v>
      </c>
      <c r="I60" s="140">
        <v>6679</v>
      </c>
      <c r="J60" s="115">
        <v>183</v>
      </c>
      <c r="K60" s="116">
        <v>2.7399311274142835</v>
      </c>
    </row>
    <row r="61" spans="1:11" ht="14.1" customHeight="1" x14ac:dyDescent="0.2">
      <c r="A61" s="306" t="s">
        <v>290</v>
      </c>
      <c r="B61" s="307" t="s">
        <v>291</v>
      </c>
      <c r="C61" s="308"/>
      <c r="D61" s="113">
        <v>2.3185698408569606</v>
      </c>
      <c r="E61" s="115">
        <v>1961</v>
      </c>
      <c r="F61" s="114">
        <v>1949</v>
      </c>
      <c r="G61" s="114">
        <v>1957</v>
      </c>
      <c r="H61" s="114">
        <v>1913</v>
      </c>
      <c r="I61" s="140">
        <v>1921</v>
      </c>
      <c r="J61" s="115">
        <v>40</v>
      </c>
      <c r="K61" s="116">
        <v>2.0822488287350338</v>
      </c>
    </row>
    <row r="62" spans="1:11" ht="14.1" customHeight="1" x14ac:dyDescent="0.2">
      <c r="A62" s="306" t="s">
        <v>292</v>
      </c>
      <c r="B62" s="307" t="s">
        <v>293</v>
      </c>
      <c r="C62" s="308"/>
      <c r="D62" s="113">
        <v>2.926292889403864</v>
      </c>
      <c r="E62" s="115">
        <v>2475</v>
      </c>
      <c r="F62" s="114">
        <v>2451</v>
      </c>
      <c r="G62" s="114">
        <v>2403</v>
      </c>
      <c r="H62" s="114">
        <v>2400</v>
      </c>
      <c r="I62" s="140">
        <v>2390</v>
      </c>
      <c r="J62" s="115">
        <v>85</v>
      </c>
      <c r="K62" s="116">
        <v>3.5564853556485354</v>
      </c>
    </row>
    <row r="63" spans="1:11" ht="14.1" customHeight="1" x14ac:dyDescent="0.2">
      <c r="A63" s="306"/>
      <c r="B63" s="307" t="s">
        <v>294</v>
      </c>
      <c r="C63" s="308"/>
      <c r="D63" s="113">
        <v>2.6945541393743055</v>
      </c>
      <c r="E63" s="115">
        <v>2279</v>
      </c>
      <c r="F63" s="114">
        <v>2257</v>
      </c>
      <c r="G63" s="114">
        <v>2212</v>
      </c>
      <c r="H63" s="114">
        <v>2212</v>
      </c>
      <c r="I63" s="140">
        <v>2209</v>
      </c>
      <c r="J63" s="115">
        <v>70</v>
      </c>
      <c r="K63" s="116">
        <v>3.1688546853779993</v>
      </c>
    </row>
    <row r="64" spans="1:11" ht="14.1" customHeight="1" x14ac:dyDescent="0.2">
      <c r="A64" s="306" t="s">
        <v>295</v>
      </c>
      <c r="B64" s="307" t="s">
        <v>296</v>
      </c>
      <c r="C64" s="308"/>
      <c r="D64" s="113">
        <v>0.85128520419021492</v>
      </c>
      <c r="E64" s="115">
        <v>720</v>
      </c>
      <c r="F64" s="114">
        <v>720</v>
      </c>
      <c r="G64" s="114">
        <v>674</v>
      </c>
      <c r="H64" s="114">
        <v>672</v>
      </c>
      <c r="I64" s="140">
        <v>674</v>
      </c>
      <c r="J64" s="115">
        <v>46</v>
      </c>
      <c r="K64" s="116">
        <v>6.8249258160237387</v>
      </c>
    </row>
    <row r="65" spans="1:11" ht="14.1" customHeight="1" x14ac:dyDescent="0.2">
      <c r="A65" s="306" t="s">
        <v>297</v>
      </c>
      <c r="B65" s="307" t="s">
        <v>298</v>
      </c>
      <c r="C65" s="308"/>
      <c r="D65" s="113">
        <v>1.2048050320414292</v>
      </c>
      <c r="E65" s="115">
        <v>1019</v>
      </c>
      <c r="F65" s="114">
        <v>1034</v>
      </c>
      <c r="G65" s="114">
        <v>1022</v>
      </c>
      <c r="H65" s="114">
        <v>1023</v>
      </c>
      <c r="I65" s="140">
        <v>1025</v>
      </c>
      <c r="J65" s="115">
        <v>-6</v>
      </c>
      <c r="K65" s="116">
        <v>-0.58536585365853655</v>
      </c>
    </row>
    <row r="66" spans="1:11" ht="14.1" customHeight="1" x14ac:dyDescent="0.2">
      <c r="A66" s="306">
        <v>82</v>
      </c>
      <c r="B66" s="307" t="s">
        <v>299</v>
      </c>
      <c r="C66" s="308"/>
      <c r="D66" s="113">
        <v>2.1412187566506655</v>
      </c>
      <c r="E66" s="115">
        <v>1811</v>
      </c>
      <c r="F66" s="114">
        <v>1829</v>
      </c>
      <c r="G66" s="114">
        <v>1802</v>
      </c>
      <c r="H66" s="114">
        <v>1766</v>
      </c>
      <c r="I66" s="140">
        <v>1724</v>
      </c>
      <c r="J66" s="115">
        <v>87</v>
      </c>
      <c r="K66" s="116">
        <v>5.0464037122969838</v>
      </c>
    </row>
    <row r="67" spans="1:11" ht="14.1" customHeight="1" x14ac:dyDescent="0.2">
      <c r="A67" s="306" t="s">
        <v>300</v>
      </c>
      <c r="B67" s="307" t="s">
        <v>301</v>
      </c>
      <c r="C67" s="308"/>
      <c r="D67" s="113">
        <v>1.2733807846011966</v>
      </c>
      <c r="E67" s="115">
        <v>1077</v>
      </c>
      <c r="F67" s="114">
        <v>1084</v>
      </c>
      <c r="G67" s="114">
        <v>1061</v>
      </c>
      <c r="H67" s="114">
        <v>1053</v>
      </c>
      <c r="I67" s="140">
        <v>1010</v>
      </c>
      <c r="J67" s="115">
        <v>67</v>
      </c>
      <c r="K67" s="116">
        <v>6.6336633663366333</v>
      </c>
    </row>
    <row r="68" spans="1:11" ht="14.1" customHeight="1" x14ac:dyDescent="0.2">
      <c r="A68" s="306" t="s">
        <v>302</v>
      </c>
      <c r="B68" s="307" t="s">
        <v>303</v>
      </c>
      <c r="C68" s="308"/>
      <c r="D68" s="113">
        <v>0.46702452174324294</v>
      </c>
      <c r="E68" s="115">
        <v>395</v>
      </c>
      <c r="F68" s="114">
        <v>410</v>
      </c>
      <c r="G68" s="114">
        <v>404</v>
      </c>
      <c r="H68" s="114">
        <v>399</v>
      </c>
      <c r="I68" s="140">
        <v>405</v>
      </c>
      <c r="J68" s="115">
        <v>-10</v>
      </c>
      <c r="K68" s="116">
        <v>-2.4691358024691357</v>
      </c>
    </row>
    <row r="69" spans="1:11" ht="14.1" customHeight="1" x14ac:dyDescent="0.2">
      <c r="A69" s="306">
        <v>83</v>
      </c>
      <c r="B69" s="307" t="s">
        <v>304</v>
      </c>
      <c r="C69" s="308"/>
      <c r="D69" s="113">
        <v>6.1954645416065643</v>
      </c>
      <c r="E69" s="115">
        <v>5240</v>
      </c>
      <c r="F69" s="114">
        <v>5201</v>
      </c>
      <c r="G69" s="114">
        <v>5178</v>
      </c>
      <c r="H69" s="114">
        <v>5086</v>
      </c>
      <c r="I69" s="140">
        <v>5102</v>
      </c>
      <c r="J69" s="115">
        <v>138</v>
      </c>
      <c r="K69" s="116">
        <v>2.7048216385731085</v>
      </c>
    </row>
    <row r="70" spans="1:11" ht="14.1" customHeight="1" x14ac:dyDescent="0.2">
      <c r="A70" s="306" t="s">
        <v>305</v>
      </c>
      <c r="B70" s="307" t="s">
        <v>306</v>
      </c>
      <c r="C70" s="308"/>
      <c r="D70" s="113">
        <v>5.2365863463311975</v>
      </c>
      <c r="E70" s="115">
        <v>4429</v>
      </c>
      <c r="F70" s="114">
        <v>4399</v>
      </c>
      <c r="G70" s="114">
        <v>4377</v>
      </c>
      <c r="H70" s="114">
        <v>4275</v>
      </c>
      <c r="I70" s="140">
        <v>4283</v>
      </c>
      <c r="J70" s="115">
        <v>146</v>
      </c>
      <c r="K70" s="116">
        <v>3.4088255895400419</v>
      </c>
    </row>
    <row r="71" spans="1:11" ht="14.1" customHeight="1" x14ac:dyDescent="0.2">
      <c r="A71" s="306"/>
      <c r="B71" s="307" t="s">
        <v>307</v>
      </c>
      <c r="C71" s="308"/>
      <c r="D71" s="113">
        <v>3.4075054978836103</v>
      </c>
      <c r="E71" s="115">
        <v>2882</v>
      </c>
      <c r="F71" s="114">
        <v>2867</v>
      </c>
      <c r="G71" s="114">
        <v>2848</v>
      </c>
      <c r="H71" s="114">
        <v>2765</v>
      </c>
      <c r="I71" s="140">
        <v>2753</v>
      </c>
      <c r="J71" s="115">
        <v>129</v>
      </c>
      <c r="K71" s="116">
        <v>4.6857973120232472</v>
      </c>
    </row>
    <row r="72" spans="1:11" ht="14.1" customHeight="1" x14ac:dyDescent="0.2">
      <c r="A72" s="306">
        <v>84</v>
      </c>
      <c r="B72" s="307" t="s">
        <v>308</v>
      </c>
      <c r="C72" s="308"/>
      <c r="D72" s="113">
        <v>0.8843907399087233</v>
      </c>
      <c r="E72" s="115">
        <v>748</v>
      </c>
      <c r="F72" s="114">
        <v>724</v>
      </c>
      <c r="G72" s="114">
        <v>719</v>
      </c>
      <c r="H72" s="114">
        <v>757</v>
      </c>
      <c r="I72" s="140">
        <v>757</v>
      </c>
      <c r="J72" s="115">
        <v>-9</v>
      </c>
      <c r="K72" s="116">
        <v>-1.1889035667107002</v>
      </c>
    </row>
    <row r="73" spans="1:11" ht="14.1" customHeight="1" x14ac:dyDescent="0.2">
      <c r="A73" s="306" t="s">
        <v>309</v>
      </c>
      <c r="B73" s="307" t="s">
        <v>310</v>
      </c>
      <c r="C73" s="308"/>
      <c r="D73" s="113">
        <v>0.38780770413109794</v>
      </c>
      <c r="E73" s="115">
        <v>328</v>
      </c>
      <c r="F73" s="114">
        <v>310</v>
      </c>
      <c r="G73" s="114">
        <v>308</v>
      </c>
      <c r="H73" s="114">
        <v>333</v>
      </c>
      <c r="I73" s="140">
        <v>337</v>
      </c>
      <c r="J73" s="115">
        <v>-9</v>
      </c>
      <c r="K73" s="116">
        <v>-2.6706231454005933</v>
      </c>
    </row>
    <row r="74" spans="1:11" ht="14.1" customHeight="1" x14ac:dyDescent="0.2">
      <c r="A74" s="306" t="s">
        <v>311</v>
      </c>
      <c r="B74" s="307" t="s">
        <v>312</v>
      </c>
      <c r="C74" s="308"/>
      <c r="D74" s="113">
        <v>0.12296341838303104</v>
      </c>
      <c r="E74" s="115">
        <v>104</v>
      </c>
      <c r="F74" s="114">
        <v>100</v>
      </c>
      <c r="G74" s="114">
        <v>97</v>
      </c>
      <c r="H74" s="114">
        <v>103</v>
      </c>
      <c r="I74" s="140">
        <v>100</v>
      </c>
      <c r="J74" s="115">
        <v>4</v>
      </c>
      <c r="K74" s="116">
        <v>4</v>
      </c>
    </row>
    <row r="75" spans="1:11" ht="14.1" customHeight="1" x14ac:dyDescent="0.2">
      <c r="A75" s="306" t="s">
        <v>313</v>
      </c>
      <c r="B75" s="307" t="s">
        <v>314</v>
      </c>
      <c r="C75" s="308"/>
      <c r="D75" s="113">
        <v>1.4188086736503583E-2</v>
      </c>
      <c r="E75" s="115">
        <v>12</v>
      </c>
      <c r="F75" s="114">
        <v>12</v>
      </c>
      <c r="G75" s="114">
        <v>13</v>
      </c>
      <c r="H75" s="114">
        <v>12</v>
      </c>
      <c r="I75" s="140">
        <v>12</v>
      </c>
      <c r="J75" s="115">
        <v>0</v>
      </c>
      <c r="K75" s="116">
        <v>0</v>
      </c>
    </row>
    <row r="76" spans="1:11" ht="14.1" customHeight="1" x14ac:dyDescent="0.2">
      <c r="A76" s="306">
        <v>91</v>
      </c>
      <c r="B76" s="307" t="s">
        <v>315</v>
      </c>
      <c r="C76" s="308"/>
      <c r="D76" s="113">
        <v>0.12059873726028045</v>
      </c>
      <c r="E76" s="115">
        <v>102</v>
      </c>
      <c r="F76" s="114">
        <v>103</v>
      </c>
      <c r="G76" s="114">
        <v>100</v>
      </c>
      <c r="H76" s="114">
        <v>96</v>
      </c>
      <c r="I76" s="140">
        <v>102</v>
      </c>
      <c r="J76" s="115">
        <v>0</v>
      </c>
      <c r="K76" s="116">
        <v>0</v>
      </c>
    </row>
    <row r="77" spans="1:11" ht="14.1" customHeight="1" x14ac:dyDescent="0.2">
      <c r="A77" s="306">
        <v>92</v>
      </c>
      <c r="B77" s="307" t="s">
        <v>316</v>
      </c>
      <c r="C77" s="308"/>
      <c r="D77" s="113">
        <v>0.89266712383835045</v>
      </c>
      <c r="E77" s="115">
        <v>755</v>
      </c>
      <c r="F77" s="114">
        <v>749</v>
      </c>
      <c r="G77" s="114">
        <v>744</v>
      </c>
      <c r="H77" s="114">
        <v>745</v>
      </c>
      <c r="I77" s="140">
        <v>742</v>
      </c>
      <c r="J77" s="115">
        <v>13</v>
      </c>
      <c r="K77" s="116">
        <v>1.752021563342318</v>
      </c>
    </row>
    <row r="78" spans="1:11" ht="14.1" customHeight="1" x14ac:dyDescent="0.2">
      <c r="A78" s="306">
        <v>93</v>
      </c>
      <c r="B78" s="307" t="s">
        <v>317</v>
      </c>
      <c r="C78" s="308"/>
      <c r="D78" s="113">
        <v>0.18680980869729716</v>
      </c>
      <c r="E78" s="115">
        <v>158</v>
      </c>
      <c r="F78" s="114">
        <v>153</v>
      </c>
      <c r="G78" s="114">
        <v>154</v>
      </c>
      <c r="H78" s="114">
        <v>148</v>
      </c>
      <c r="I78" s="140">
        <v>150</v>
      </c>
      <c r="J78" s="115">
        <v>8</v>
      </c>
      <c r="K78" s="116">
        <v>5.333333333333333</v>
      </c>
    </row>
    <row r="79" spans="1:11" ht="14.1" customHeight="1" x14ac:dyDescent="0.2">
      <c r="A79" s="306">
        <v>94</v>
      </c>
      <c r="B79" s="307" t="s">
        <v>318</v>
      </c>
      <c r="C79" s="308"/>
      <c r="D79" s="113">
        <v>0.1655276785925418</v>
      </c>
      <c r="E79" s="115">
        <v>140</v>
      </c>
      <c r="F79" s="114">
        <v>158</v>
      </c>
      <c r="G79" s="114">
        <v>143</v>
      </c>
      <c r="H79" s="114">
        <v>115</v>
      </c>
      <c r="I79" s="140">
        <v>162</v>
      </c>
      <c r="J79" s="115">
        <v>-22</v>
      </c>
      <c r="K79" s="116">
        <v>-13.580246913580247</v>
      </c>
    </row>
    <row r="80" spans="1:11" ht="14.1" customHeight="1" x14ac:dyDescent="0.2">
      <c r="A80" s="306" t="s">
        <v>319</v>
      </c>
      <c r="B80" s="307" t="s">
        <v>320</v>
      </c>
      <c r="C80" s="308"/>
      <c r="D80" s="113">
        <v>1.7735108420629479E-2</v>
      </c>
      <c r="E80" s="115">
        <v>15</v>
      </c>
      <c r="F80" s="114">
        <v>10</v>
      </c>
      <c r="G80" s="114">
        <v>12</v>
      </c>
      <c r="H80" s="114">
        <v>14</v>
      </c>
      <c r="I80" s="140">
        <v>13</v>
      </c>
      <c r="J80" s="115">
        <v>2</v>
      </c>
      <c r="K80" s="116">
        <v>15.384615384615385</v>
      </c>
    </row>
    <row r="81" spans="1:11" ht="14.1" customHeight="1" x14ac:dyDescent="0.2">
      <c r="A81" s="310" t="s">
        <v>321</v>
      </c>
      <c r="B81" s="311" t="s">
        <v>224</v>
      </c>
      <c r="C81" s="312"/>
      <c r="D81" s="125">
        <v>9.1040223225897984E-2</v>
      </c>
      <c r="E81" s="143">
        <v>77</v>
      </c>
      <c r="F81" s="144">
        <v>87</v>
      </c>
      <c r="G81" s="144">
        <v>89</v>
      </c>
      <c r="H81" s="144">
        <v>69</v>
      </c>
      <c r="I81" s="145">
        <v>70</v>
      </c>
      <c r="J81" s="143">
        <v>7</v>
      </c>
      <c r="K81" s="146">
        <v>10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27101</v>
      </c>
      <c r="E12" s="114">
        <v>28220</v>
      </c>
      <c r="F12" s="114">
        <v>28574</v>
      </c>
      <c r="G12" s="114">
        <v>28605</v>
      </c>
      <c r="H12" s="140">
        <v>27879</v>
      </c>
      <c r="I12" s="115">
        <v>-778</v>
      </c>
      <c r="J12" s="116">
        <v>-2.7906309408515368</v>
      </c>
      <c r="K12"/>
      <c r="L12"/>
      <c r="M12"/>
      <c r="N12"/>
      <c r="O12"/>
      <c r="P12"/>
    </row>
    <row r="13" spans="1:16" s="110" customFormat="1" ht="14.45" customHeight="1" x14ac:dyDescent="0.2">
      <c r="A13" s="120" t="s">
        <v>105</v>
      </c>
      <c r="B13" s="119" t="s">
        <v>106</v>
      </c>
      <c r="C13" s="113">
        <v>40.278956496070258</v>
      </c>
      <c r="D13" s="115">
        <v>10916</v>
      </c>
      <c r="E13" s="114">
        <v>11347</v>
      </c>
      <c r="F13" s="114">
        <v>11503</v>
      </c>
      <c r="G13" s="114">
        <v>11445</v>
      </c>
      <c r="H13" s="140">
        <v>11110</v>
      </c>
      <c r="I13" s="115">
        <v>-194</v>
      </c>
      <c r="J13" s="116">
        <v>-1.7461746174617461</v>
      </c>
      <c r="K13"/>
      <c r="L13"/>
      <c r="M13"/>
      <c r="N13"/>
      <c r="O13"/>
      <c r="P13"/>
    </row>
    <row r="14" spans="1:16" s="110" customFormat="1" ht="14.45" customHeight="1" x14ac:dyDescent="0.2">
      <c r="A14" s="120"/>
      <c r="B14" s="119" t="s">
        <v>107</v>
      </c>
      <c r="C14" s="113">
        <v>59.721043503929742</v>
      </c>
      <c r="D14" s="115">
        <v>16185</v>
      </c>
      <c r="E14" s="114">
        <v>16873</v>
      </c>
      <c r="F14" s="114">
        <v>17071</v>
      </c>
      <c r="G14" s="114">
        <v>17160</v>
      </c>
      <c r="H14" s="140">
        <v>16769</v>
      </c>
      <c r="I14" s="115">
        <v>-584</v>
      </c>
      <c r="J14" s="116">
        <v>-3.4826167332577973</v>
      </c>
      <c r="K14"/>
      <c r="L14"/>
      <c r="M14"/>
      <c r="N14"/>
      <c r="O14"/>
      <c r="P14"/>
    </row>
    <row r="15" spans="1:16" s="110" customFormat="1" ht="14.45" customHeight="1" x14ac:dyDescent="0.2">
      <c r="A15" s="118" t="s">
        <v>105</v>
      </c>
      <c r="B15" s="121" t="s">
        <v>108</v>
      </c>
      <c r="C15" s="113">
        <v>17.777941773366297</v>
      </c>
      <c r="D15" s="115">
        <v>4818</v>
      </c>
      <c r="E15" s="114">
        <v>5122</v>
      </c>
      <c r="F15" s="114">
        <v>5289</v>
      </c>
      <c r="G15" s="114">
        <v>5427</v>
      </c>
      <c r="H15" s="140">
        <v>5070</v>
      </c>
      <c r="I15" s="115">
        <v>-252</v>
      </c>
      <c r="J15" s="116">
        <v>-4.9704142011834316</v>
      </c>
      <c r="K15"/>
      <c r="L15"/>
      <c r="M15"/>
      <c r="N15"/>
      <c r="O15"/>
      <c r="P15"/>
    </row>
    <row r="16" spans="1:16" s="110" customFormat="1" ht="14.45" customHeight="1" x14ac:dyDescent="0.2">
      <c r="A16" s="118"/>
      <c r="B16" s="121" t="s">
        <v>109</v>
      </c>
      <c r="C16" s="113">
        <v>47.920740932068931</v>
      </c>
      <c r="D16" s="115">
        <v>12987</v>
      </c>
      <c r="E16" s="114">
        <v>13571</v>
      </c>
      <c r="F16" s="114">
        <v>13741</v>
      </c>
      <c r="G16" s="114">
        <v>13664</v>
      </c>
      <c r="H16" s="140">
        <v>13460</v>
      </c>
      <c r="I16" s="115">
        <v>-473</v>
      </c>
      <c r="J16" s="116">
        <v>-3.5141158989598811</v>
      </c>
      <c r="K16"/>
      <c r="L16"/>
      <c r="M16"/>
      <c r="N16"/>
      <c r="O16"/>
      <c r="P16"/>
    </row>
    <row r="17" spans="1:16" s="110" customFormat="1" ht="14.45" customHeight="1" x14ac:dyDescent="0.2">
      <c r="A17" s="118"/>
      <c r="B17" s="121" t="s">
        <v>110</v>
      </c>
      <c r="C17" s="113">
        <v>17.637725545182835</v>
      </c>
      <c r="D17" s="115">
        <v>4780</v>
      </c>
      <c r="E17" s="114">
        <v>4879</v>
      </c>
      <c r="F17" s="114">
        <v>4917</v>
      </c>
      <c r="G17" s="114">
        <v>4896</v>
      </c>
      <c r="H17" s="140">
        <v>4810</v>
      </c>
      <c r="I17" s="115">
        <v>-30</v>
      </c>
      <c r="J17" s="116">
        <v>-0.62370062370062374</v>
      </c>
      <c r="K17"/>
      <c r="L17"/>
      <c r="M17"/>
      <c r="N17"/>
      <c r="O17"/>
      <c r="P17"/>
    </row>
    <row r="18" spans="1:16" s="110" customFormat="1" ht="14.45" customHeight="1" x14ac:dyDescent="0.2">
      <c r="A18" s="120"/>
      <c r="B18" s="121" t="s">
        <v>111</v>
      </c>
      <c r="C18" s="113">
        <v>16.66359174938194</v>
      </c>
      <c r="D18" s="115">
        <v>4516</v>
      </c>
      <c r="E18" s="114">
        <v>4648</v>
      </c>
      <c r="F18" s="114">
        <v>4627</v>
      </c>
      <c r="G18" s="114">
        <v>4618</v>
      </c>
      <c r="H18" s="140">
        <v>4539</v>
      </c>
      <c r="I18" s="115">
        <v>-23</v>
      </c>
      <c r="J18" s="116">
        <v>-0.50671954174928402</v>
      </c>
      <c r="K18"/>
      <c r="L18"/>
      <c r="M18"/>
      <c r="N18"/>
      <c r="O18"/>
      <c r="P18"/>
    </row>
    <row r="19" spans="1:16" s="110" customFormat="1" ht="14.45" customHeight="1" x14ac:dyDescent="0.2">
      <c r="A19" s="120"/>
      <c r="B19" s="121" t="s">
        <v>112</v>
      </c>
      <c r="C19" s="113">
        <v>1.4501309914763292</v>
      </c>
      <c r="D19" s="115">
        <v>393</v>
      </c>
      <c r="E19" s="114">
        <v>397</v>
      </c>
      <c r="F19" s="114">
        <v>417</v>
      </c>
      <c r="G19" s="114">
        <v>367</v>
      </c>
      <c r="H19" s="140">
        <v>352</v>
      </c>
      <c r="I19" s="115">
        <v>41</v>
      </c>
      <c r="J19" s="116">
        <v>11.647727272727273</v>
      </c>
      <c r="K19"/>
      <c r="L19"/>
      <c r="M19"/>
      <c r="N19"/>
      <c r="O19"/>
      <c r="P19"/>
    </row>
    <row r="20" spans="1:16" s="110" customFormat="1" ht="14.45" customHeight="1" x14ac:dyDescent="0.2">
      <c r="A20" s="120" t="s">
        <v>113</v>
      </c>
      <c r="B20" s="119" t="s">
        <v>116</v>
      </c>
      <c r="C20" s="113">
        <v>85.53558909265341</v>
      </c>
      <c r="D20" s="115">
        <v>23181</v>
      </c>
      <c r="E20" s="114">
        <v>24142</v>
      </c>
      <c r="F20" s="114">
        <v>24444</v>
      </c>
      <c r="G20" s="114">
        <v>24545</v>
      </c>
      <c r="H20" s="140">
        <v>23886</v>
      </c>
      <c r="I20" s="115">
        <v>-705</v>
      </c>
      <c r="J20" s="116">
        <v>-2.9515197186636524</v>
      </c>
      <c r="K20"/>
      <c r="L20"/>
      <c r="M20"/>
      <c r="N20"/>
      <c r="O20"/>
      <c r="P20"/>
    </row>
    <row r="21" spans="1:16" s="110" customFormat="1" ht="14.45" customHeight="1" x14ac:dyDescent="0.2">
      <c r="A21" s="123"/>
      <c r="B21" s="124" t="s">
        <v>117</v>
      </c>
      <c r="C21" s="125">
        <v>14.342644182871481</v>
      </c>
      <c r="D21" s="143">
        <v>3887</v>
      </c>
      <c r="E21" s="144">
        <v>4045</v>
      </c>
      <c r="F21" s="144">
        <v>4100</v>
      </c>
      <c r="G21" s="144">
        <v>4029</v>
      </c>
      <c r="H21" s="145">
        <v>3968</v>
      </c>
      <c r="I21" s="143">
        <v>-81</v>
      </c>
      <c r="J21" s="146">
        <v>-2.0413306451612905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29531</v>
      </c>
      <c r="E56" s="114">
        <v>30561</v>
      </c>
      <c r="F56" s="114">
        <v>30824</v>
      </c>
      <c r="G56" s="114">
        <v>31054</v>
      </c>
      <c r="H56" s="140">
        <v>30405</v>
      </c>
      <c r="I56" s="115">
        <v>-874</v>
      </c>
      <c r="J56" s="116">
        <v>-2.8745272159184343</v>
      </c>
      <c r="K56"/>
      <c r="L56"/>
      <c r="M56"/>
      <c r="N56"/>
      <c r="O56"/>
      <c r="P56"/>
    </row>
    <row r="57" spans="1:16" s="110" customFormat="1" ht="14.45" customHeight="1" x14ac:dyDescent="0.2">
      <c r="A57" s="120" t="s">
        <v>105</v>
      </c>
      <c r="B57" s="119" t="s">
        <v>106</v>
      </c>
      <c r="C57" s="113">
        <v>41.295587687514818</v>
      </c>
      <c r="D57" s="115">
        <v>12195</v>
      </c>
      <c r="E57" s="114">
        <v>12500</v>
      </c>
      <c r="F57" s="114">
        <v>12581</v>
      </c>
      <c r="G57" s="114">
        <v>12737</v>
      </c>
      <c r="H57" s="140">
        <v>12400</v>
      </c>
      <c r="I57" s="115">
        <v>-205</v>
      </c>
      <c r="J57" s="116">
        <v>-1.653225806451613</v>
      </c>
    </row>
    <row r="58" spans="1:16" s="110" customFormat="1" ht="14.45" customHeight="1" x14ac:dyDescent="0.2">
      <c r="A58" s="120"/>
      <c r="B58" s="119" t="s">
        <v>107</v>
      </c>
      <c r="C58" s="113">
        <v>58.704412312485182</v>
      </c>
      <c r="D58" s="115">
        <v>17336</v>
      </c>
      <c r="E58" s="114">
        <v>18061</v>
      </c>
      <c r="F58" s="114">
        <v>18243</v>
      </c>
      <c r="G58" s="114">
        <v>18317</v>
      </c>
      <c r="H58" s="140">
        <v>18005</v>
      </c>
      <c r="I58" s="115">
        <v>-669</v>
      </c>
      <c r="J58" s="116">
        <v>-3.7156345459594555</v>
      </c>
    </row>
    <row r="59" spans="1:16" s="110" customFormat="1" ht="14.45" customHeight="1" x14ac:dyDescent="0.2">
      <c r="A59" s="118" t="s">
        <v>105</v>
      </c>
      <c r="B59" s="121" t="s">
        <v>108</v>
      </c>
      <c r="C59" s="113">
        <v>19.051166570722291</v>
      </c>
      <c r="D59" s="115">
        <v>5626</v>
      </c>
      <c r="E59" s="114">
        <v>5899</v>
      </c>
      <c r="F59" s="114">
        <v>6004</v>
      </c>
      <c r="G59" s="114">
        <v>6232</v>
      </c>
      <c r="H59" s="140">
        <v>5894</v>
      </c>
      <c r="I59" s="115">
        <v>-268</v>
      </c>
      <c r="J59" s="116">
        <v>-4.5469969460468276</v>
      </c>
    </row>
    <row r="60" spans="1:16" s="110" customFormat="1" ht="14.45" customHeight="1" x14ac:dyDescent="0.2">
      <c r="A60" s="118"/>
      <c r="B60" s="121" t="s">
        <v>109</v>
      </c>
      <c r="C60" s="113">
        <v>45.853509870983032</v>
      </c>
      <c r="D60" s="115">
        <v>13541</v>
      </c>
      <c r="E60" s="114">
        <v>14136</v>
      </c>
      <c r="F60" s="114">
        <v>14282</v>
      </c>
      <c r="G60" s="114">
        <v>14332</v>
      </c>
      <c r="H60" s="140">
        <v>14183</v>
      </c>
      <c r="I60" s="115">
        <v>-642</v>
      </c>
      <c r="J60" s="116">
        <v>-4.5265458647676793</v>
      </c>
    </row>
    <row r="61" spans="1:16" s="110" customFormat="1" ht="14.45" customHeight="1" x14ac:dyDescent="0.2">
      <c r="A61" s="118"/>
      <c r="B61" s="121" t="s">
        <v>110</v>
      </c>
      <c r="C61" s="113">
        <v>17.710202837695981</v>
      </c>
      <c r="D61" s="115">
        <v>5230</v>
      </c>
      <c r="E61" s="114">
        <v>5309</v>
      </c>
      <c r="F61" s="114">
        <v>5311</v>
      </c>
      <c r="G61" s="114">
        <v>5302</v>
      </c>
      <c r="H61" s="140">
        <v>5240</v>
      </c>
      <c r="I61" s="115">
        <v>-10</v>
      </c>
      <c r="J61" s="116">
        <v>-0.19083969465648856</v>
      </c>
    </row>
    <row r="62" spans="1:16" s="110" customFormat="1" ht="14.45" customHeight="1" x14ac:dyDescent="0.2">
      <c r="A62" s="120"/>
      <c r="B62" s="121" t="s">
        <v>111</v>
      </c>
      <c r="C62" s="113">
        <v>17.385120720598692</v>
      </c>
      <c r="D62" s="115">
        <v>5134</v>
      </c>
      <c r="E62" s="114">
        <v>5217</v>
      </c>
      <c r="F62" s="114">
        <v>5227</v>
      </c>
      <c r="G62" s="114">
        <v>5188</v>
      </c>
      <c r="H62" s="140">
        <v>5088</v>
      </c>
      <c r="I62" s="115">
        <v>46</v>
      </c>
      <c r="J62" s="116">
        <v>0.90408805031446537</v>
      </c>
    </row>
    <row r="63" spans="1:16" s="110" customFormat="1" ht="14.45" customHeight="1" x14ac:dyDescent="0.2">
      <c r="A63" s="120"/>
      <c r="B63" s="121" t="s">
        <v>112</v>
      </c>
      <c r="C63" s="113">
        <v>1.5373675121059225</v>
      </c>
      <c r="D63" s="115">
        <v>454</v>
      </c>
      <c r="E63" s="114">
        <v>440</v>
      </c>
      <c r="F63" s="114">
        <v>466</v>
      </c>
      <c r="G63" s="114">
        <v>403</v>
      </c>
      <c r="H63" s="140">
        <v>424</v>
      </c>
      <c r="I63" s="115">
        <v>30</v>
      </c>
      <c r="J63" s="116">
        <v>7.0754716981132075</v>
      </c>
    </row>
    <row r="64" spans="1:16" s="110" customFormat="1" ht="14.45" customHeight="1" x14ac:dyDescent="0.2">
      <c r="A64" s="120" t="s">
        <v>113</v>
      </c>
      <c r="B64" s="119" t="s">
        <v>116</v>
      </c>
      <c r="C64" s="113">
        <v>87.46740713148894</v>
      </c>
      <c r="D64" s="115">
        <v>25830</v>
      </c>
      <c r="E64" s="114">
        <v>26782</v>
      </c>
      <c r="F64" s="114">
        <v>27033</v>
      </c>
      <c r="G64" s="114">
        <v>27271</v>
      </c>
      <c r="H64" s="140">
        <v>26741</v>
      </c>
      <c r="I64" s="115">
        <v>-911</v>
      </c>
      <c r="J64" s="116">
        <v>-3.4067536741333533</v>
      </c>
    </row>
    <row r="65" spans="1:10" s="110" customFormat="1" ht="14.45" customHeight="1" x14ac:dyDescent="0.2">
      <c r="A65" s="123"/>
      <c r="B65" s="124" t="s">
        <v>117</v>
      </c>
      <c r="C65" s="125">
        <v>12.424232162811961</v>
      </c>
      <c r="D65" s="143">
        <v>3669</v>
      </c>
      <c r="E65" s="144">
        <v>3748</v>
      </c>
      <c r="F65" s="144">
        <v>3760</v>
      </c>
      <c r="G65" s="144">
        <v>3752</v>
      </c>
      <c r="H65" s="145">
        <v>3639</v>
      </c>
      <c r="I65" s="143">
        <v>30</v>
      </c>
      <c r="J65" s="146">
        <v>0.82440230832646333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27101</v>
      </c>
      <c r="G11" s="114">
        <v>28220</v>
      </c>
      <c r="H11" s="114">
        <v>28574</v>
      </c>
      <c r="I11" s="114">
        <v>28605</v>
      </c>
      <c r="J11" s="140">
        <v>27879</v>
      </c>
      <c r="K11" s="114">
        <v>-778</v>
      </c>
      <c r="L11" s="116">
        <v>-2.7906309408515368</v>
      </c>
    </row>
    <row r="12" spans="1:17" s="110" customFormat="1" ht="24" customHeight="1" x14ac:dyDescent="0.2">
      <c r="A12" s="604" t="s">
        <v>185</v>
      </c>
      <c r="B12" s="605"/>
      <c r="C12" s="605"/>
      <c r="D12" s="606"/>
      <c r="E12" s="113">
        <v>40.278956496070258</v>
      </c>
      <c r="F12" s="115">
        <v>10916</v>
      </c>
      <c r="G12" s="114">
        <v>11347</v>
      </c>
      <c r="H12" s="114">
        <v>11503</v>
      </c>
      <c r="I12" s="114">
        <v>11445</v>
      </c>
      <c r="J12" s="140">
        <v>11110</v>
      </c>
      <c r="K12" s="114">
        <v>-194</v>
      </c>
      <c r="L12" s="116">
        <v>-1.7461746174617461</v>
      </c>
    </row>
    <row r="13" spans="1:17" s="110" customFormat="1" ht="15" customHeight="1" x14ac:dyDescent="0.2">
      <c r="A13" s="120"/>
      <c r="B13" s="612" t="s">
        <v>107</v>
      </c>
      <c r="C13" s="612"/>
      <c r="E13" s="113">
        <v>59.721043503929742</v>
      </c>
      <c r="F13" s="115">
        <v>16185</v>
      </c>
      <c r="G13" s="114">
        <v>16873</v>
      </c>
      <c r="H13" s="114">
        <v>17071</v>
      </c>
      <c r="I13" s="114">
        <v>17160</v>
      </c>
      <c r="J13" s="140">
        <v>16769</v>
      </c>
      <c r="K13" s="114">
        <v>-584</v>
      </c>
      <c r="L13" s="116">
        <v>-3.4826167332577973</v>
      </c>
    </row>
    <row r="14" spans="1:17" s="110" customFormat="1" ht="22.5" customHeight="1" x14ac:dyDescent="0.2">
      <c r="A14" s="604" t="s">
        <v>186</v>
      </c>
      <c r="B14" s="605"/>
      <c r="C14" s="605"/>
      <c r="D14" s="606"/>
      <c r="E14" s="113">
        <v>17.777941773366297</v>
      </c>
      <c r="F14" s="115">
        <v>4818</v>
      </c>
      <c r="G14" s="114">
        <v>5122</v>
      </c>
      <c r="H14" s="114">
        <v>5289</v>
      </c>
      <c r="I14" s="114">
        <v>5427</v>
      </c>
      <c r="J14" s="140">
        <v>5070</v>
      </c>
      <c r="K14" s="114">
        <v>-252</v>
      </c>
      <c r="L14" s="116">
        <v>-4.9704142011834316</v>
      </c>
    </row>
    <row r="15" spans="1:17" s="110" customFormat="1" ht="15" customHeight="1" x14ac:dyDescent="0.2">
      <c r="A15" s="120"/>
      <c r="B15" s="119"/>
      <c r="C15" s="258" t="s">
        <v>106</v>
      </c>
      <c r="E15" s="113">
        <v>45.911166459111662</v>
      </c>
      <c r="F15" s="115">
        <v>2212</v>
      </c>
      <c r="G15" s="114">
        <v>2301</v>
      </c>
      <c r="H15" s="114">
        <v>2382</v>
      </c>
      <c r="I15" s="114">
        <v>2444</v>
      </c>
      <c r="J15" s="140">
        <v>2296</v>
      </c>
      <c r="K15" s="114">
        <v>-84</v>
      </c>
      <c r="L15" s="116">
        <v>-3.6585365853658538</v>
      </c>
    </row>
    <row r="16" spans="1:17" s="110" customFormat="1" ht="15" customHeight="1" x14ac:dyDescent="0.2">
      <c r="A16" s="120"/>
      <c r="B16" s="119"/>
      <c r="C16" s="258" t="s">
        <v>107</v>
      </c>
      <c r="E16" s="113">
        <v>54.088833540888338</v>
      </c>
      <c r="F16" s="115">
        <v>2606</v>
      </c>
      <c r="G16" s="114">
        <v>2821</v>
      </c>
      <c r="H16" s="114">
        <v>2907</v>
      </c>
      <c r="I16" s="114">
        <v>2983</v>
      </c>
      <c r="J16" s="140">
        <v>2774</v>
      </c>
      <c r="K16" s="114">
        <v>-168</v>
      </c>
      <c r="L16" s="116">
        <v>-6.0562364816149961</v>
      </c>
    </row>
    <row r="17" spans="1:12" s="110" customFormat="1" ht="15" customHeight="1" x14ac:dyDescent="0.2">
      <c r="A17" s="120"/>
      <c r="B17" s="121" t="s">
        <v>109</v>
      </c>
      <c r="C17" s="258"/>
      <c r="E17" s="113">
        <v>47.920740932068931</v>
      </c>
      <c r="F17" s="115">
        <v>12987</v>
      </c>
      <c r="G17" s="114">
        <v>13571</v>
      </c>
      <c r="H17" s="114">
        <v>13741</v>
      </c>
      <c r="I17" s="114">
        <v>13664</v>
      </c>
      <c r="J17" s="140">
        <v>13460</v>
      </c>
      <c r="K17" s="114">
        <v>-473</v>
      </c>
      <c r="L17" s="116">
        <v>-3.5141158989598811</v>
      </c>
    </row>
    <row r="18" spans="1:12" s="110" customFormat="1" ht="15" customHeight="1" x14ac:dyDescent="0.2">
      <c r="A18" s="120"/>
      <c r="B18" s="119"/>
      <c r="C18" s="258" t="s">
        <v>106</v>
      </c>
      <c r="E18" s="113">
        <v>37.160237160237159</v>
      </c>
      <c r="F18" s="115">
        <v>4826</v>
      </c>
      <c r="G18" s="114">
        <v>5028</v>
      </c>
      <c r="H18" s="114">
        <v>5079</v>
      </c>
      <c r="I18" s="114">
        <v>4995</v>
      </c>
      <c r="J18" s="140">
        <v>4881</v>
      </c>
      <c r="K18" s="114">
        <v>-55</v>
      </c>
      <c r="L18" s="116">
        <v>-1.126818274943659</v>
      </c>
    </row>
    <row r="19" spans="1:12" s="110" customFormat="1" ht="15" customHeight="1" x14ac:dyDescent="0.2">
      <c r="A19" s="120"/>
      <c r="B19" s="119"/>
      <c r="C19" s="258" t="s">
        <v>107</v>
      </c>
      <c r="E19" s="113">
        <v>62.839762839762841</v>
      </c>
      <c r="F19" s="115">
        <v>8161</v>
      </c>
      <c r="G19" s="114">
        <v>8543</v>
      </c>
      <c r="H19" s="114">
        <v>8662</v>
      </c>
      <c r="I19" s="114">
        <v>8669</v>
      </c>
      <c r="J19" s="140">
        <v>8579</v>
      </c>
      <c r="K19" s="114">
        <v>-418</v>
      </c>
      <c r="L19" s="116">
        <v>-4.872362746240821</v>
      </c>
    </row>
    <row r="20" spans="1:12" s="110" customFormat="1" ht="15" customHeight="1" x14ac:dyDescent="0.2">
      <c r="A20" s="120"/>
      <c r="B20" s="121" t="s">
        <v>110</v>
      </c>
      <c r="C20" s="258"/>
      <c r="E20" s="113">
        <v>17.637725545182835</v>
      </c>
      <c r="F20" s="115">
        <v>4780</v>
      </c>
      <c r="G20" s="114">
        <v>4879</v>
      </c>
      <c r="H20" s="114">
        <v>4917</v>
      </c>
      <c r="I20" s="114">
        <v>4896</v>
      </c>
      <c r="J20" s="140">
        <v>4810</v>
      </c>
      <c r="K20" s="114">
        <v>-30</v>
      </c>
      <c r="L20" s="116">
        <v>-0.62370062370062374</v>
      </c>
    </row>
    <row r="21" spans="1:12" s="110" customFormat="1" ht="15" customHeight="1" x14ac:dyDescent="0.2">
      <c r="A21" s="120"/>
      <c r="B21" s="119"/>
      <c r="C21" s="258" t="s">
        <v>106</v>
      </c>
      <c r="E21" s="113">
        <v>32.531380753138073</v>
      </c>
      <c r="F21" s="115">
        <v>1555</v>
      </c>
      <c r="G21" s="114">
        <v>1611</v>
      </c>
      <c r="H21" s="114">
        <v>1638</v>
      </c>
      <c r="I21" s="114">
        <v>1599</v>
      </c>
      <c r="J21" s="140">
        <v>1570</v>
      </c>
      <c r="K21" s="114">
        <v>-15</v>
      </c>
      <c r="L21" s="116">
        <v>-0.95541401273885351</v>
      </c>
    </row>
    <row r="22" spans="1:12" s="110" customFormat="1" ht="15" customHeight="1" x14ac:dyDescent="0.2">
      <c r="A22" s="120"/>
      <c r="B22" s="119"/>
      <c r="C22" s="258" t="s">
        <v>107</v>
      </c>
      <c r="E22" s="113">
        <v>67.46861924686192</v>
      </c>
      <c r="F22" s="115">
        <v>3225</v>
      </c>
      <c r="G22" s="114">
        <v>3268</v>
      </c>
      <c r="H22" s="114">
        <v>3279</v>
      </c>
      <c r="I22" s="114">
        <v>3297</v>
      </c>
      <c r="J22" s="140">
        <v>3240</v>
      </c>
      <c r="K22" s="114">
        <v>-15</v>
      </c>
      <c r="L22" s="116">
        <v>-0.46296296296296297</v>
      </c>
    </row>
    <row r="23" spans="1:12" s="110" customFormat="1" ht="15" customHeight="1" x14ac:dyDescent="0.2">
      <c r="A23" s="120"/>
      <c r="B23" s="121" t="s">
        <v>111</v>
      </c>
      <c r="C23" s="258"/>
      <c r="E23" s="113">
        <v>16.66359174938194</v>
      </c>
      <c r="F23" s="115">
        <v>4516</v>
      </c>
      <c r="G23" s="114">
        <v>4648</v>
      </c>
      <c r="H23" s="114">
        <v>4627</v>
      </c>
      <c r="I23" s="114">
        <v>4618</v>
      </c>
      <c r="J23" s="140">
        <v>4539</v>
      </c>
      <c r="K23" s="114">
        <v>-23</v>
      </c>
      <c r="L23" s="116">
        <v>-0.50671954174928402</v>
      </c>
    </row>
    <row r="24" spans="1:12" s="110" customFormat="1" ht="15" customHeight="1" x14ac:dyDescent="0.2">
      <c r="A24" s="120"/>
      <c r="B24" s="119"/>
      <c r="C24" s="258" t="s">
        <v>106</v>
      </c>
      <c r="E24" s="113">
        <v>51.439326837909654</v>
      </c>
      <c r="F24" s="115">
        <v>2323</v>
      </c>
      <c r="G24" s="114">
        <v>2407</v>
      </c>
      <c r="H24" s="114">
        <v>2404</v>
      </c>
      <c r="I24" s="114">
        <v>2407</v>
      </c>
      <c r="J24" s="140">
        <v>2363</v>
      </c>
      <c r="K24" s="114">
        <v>-40</v>
      </c>
      <c r="L24" s="116">
        <v>-1.6927634363097757</v>
      </c>
    </row>
    <row r="25" spans="1:12" s="110" customFormat="1" ht="15" customHeight="1" x14ac:dyDescent="0.2">
      <c r="A25" s="120"/>
      <c r="B25" s="119"/>
      <c r="C25" s="258" t="s">
        <v>107</v>
      </c>
      <c r="E25" s="113">
        <v>48.560673162090346</v>
      </c>
      <c r="F25" s="115">
        <v>2193</v>
      </c>
      <c r="G25" s="114">
        <v>2241</v>
      </c>
      <c r="H25" s="114">
        <v>2223</v>
      </c>
      <c r="I25" s="114">
        <v>2211</v>
      </c>
      <c r="J25" s="140">
        <v>2176</v>
      </c>
      <c r="K25" s="114">
        <v>17</v>
      </c>
      <c r="L25" s="116">
        <v>0.78125</v>
      </c>
    </row>
    <row r="26" spans="1:12" s="110" customFormat="1" ht="15" customHeight="1" x14ac:dyDescent="0.2">
      <c r="A26" s="120"/>
      <c r="C26" s="121" t="s">
        <v>187</v>
      </c>
      <c r="D26" s="110" t="s">
        <v>188</v>
      </c>
      <c r="E26" s="113">
        <v>1.4501309914763292</v>
      </c>
      <c r="F26" s="115">
        <v>393</v>
      </c>
      <c r="G26" s="114">
        <v>397</v>
      </c>
      <c r="H26" s="114">
        <v>417</v>
      </c>
      <c r="I26" s="114">
        <v>367</v>
      </c>
      <c r="J26" s="140">
        <v>352</v>
      </c>
      <c r="K26" s="114">
        <v>41</v>
      </c>
      <c r="L26" s="116">
        <v>11.647727272727273</v>
      </c>
    </row>
    <row r="27" spans="1:12" s="110" customFormat="1" ht="15" customHeight="1" x14ac:dyDescent="0.2">
      <c r="A27" s="120"/>
      <c r="B27" s="119"/>
      <c r="D27" s="259" t="s">
        <v>106</v>
      </c>
      <c r="E27" s="113">
        <v>45.038167938931295</v>
      </c>
      <c r="F27" s="115">
        <v>177</v>
      </c>
      <c r="G27" s="114">
        <v>180</v>
      </c>
      <c r="H27" s="114">
        <v>194</v>
      </c>
      <c r="I27" s="114">
        <v>178</v>
      </c>
      <c r="J27" s="140">
        <v>165</v>
      </c>
      <c r="K27" s="114">
        <v>12</v>
      </c>
      <c r="L27" s="116">
        <v>7.2727272727272725</v>
      </c>
    </row>
    <row r="28" spans="1:12" s="110" customFormat="1" ht="15" customHeight="1" x14ac:dyDescent="0.2">
      <c r="A28" s="120"/>
      <c r="B28" s="119"/>
      <c r="D28" s="259" t="s">
        <v>107</v>
      </c>
      <c r="E28" s="113">
        <v>54.961832061068705</v>
      </c>
      <c r="F28" s="115">
        <v>216</v>
      </c>
      <c r="G28" s="114">
        <v>217</v>
      </c>
      <c r="H28" s="114">
        <v>223</v>
      </c>
      <c r="I28" s="114">
        <v>189</v>
      </c>
      <c r="J28" s="140">
        <v>187</v>
      </c>
      <c r="K28" s="114">
        <v>29</v>
      </c>
      <c r="L28" s="116">
        <v>15.508021390374331</v>
      </c>
    </row>
    <row r="29" spans="1:12" s="110" customFormat="1" ht="24" customHeight="1" x14ac:dyDescent="0.2">
      <c r="A29" s="604" t="s">
        <v>189</v>
      </c>
      <c r="B29" s="605"/>
      <c r="C29" s="605"/>
      <c r="D29" s="606"/>
      <c r="E29" s="113">
        <v>85.53558909265341</v>
      </c>
      <c r="F29" s="115">
        <v>23181</v>
      </c>
      <c r="G29" s="114">
        <v>24142</v>
      </c>
      <c r="H29" s="114">
        <v>24444</v>
      </c>
      <c r="I29" s="114">
        <v>24545</v>
      </c>
      <c r="J29" s="140">
        <v>23886</v>
      </c>
      <c r="K29" s="114">
        <v>-705</v>
      </c>
      <c r="L29" s="116">
        <v>-2.9515197186636524</v>
      </c>
    </row>
    <row r="30" spans="1:12" s="110" customFormat="1" ht="15" customHeight="1" x14ac:dyDescent="0.2">
      <c r="A30" s="120"/>
      <c r="B30" s="119"/>
      <c r="C30" s="258" t="s">
        <v>106</v>
      </c>
      <c r="E30" s="113">
        <v>39.834347094603338</v>
      </c>
      <c r="F30" s="115">
        <v>9234</v>
      </c>
      <c r="G30" s="114">
        <v>9586</v>
      </c>
      <c r="H30" s="114">
        <v>9709</v>
      </c>
      <c r="I30" s="114">
        <v>9721</v>
      </c>
      <c r="J30" s="140">
        <v>9409</v>
      </c>
      <c r="K30" s="114">
        <v>-175</v>
      </c>
      <c r="L30" s="116">
        <v>-1.8599213518971198</v>
      </c>
    </row>
    <row r="31" spans="1:12" s="110" customFormat="1" ht="15" customHeight="1" x14ac:dyDescent="0.2">
      <c r="A31" s="120"/>
      <c r="B31" s="119"/>
      <c r="C31" s="258" t="s">
        <v>107</v>
      </c>
      <c r="E31" s="113">
        <v>60.165652905396662</v>
      </c>
      <c r="F31" s="115">
        <v>13947</v>
      </c>
      <c r="G31" s="114">
        <v>14556</v>
      </c>
      <c r="H31" s="114">
        <v>14735</v>
      </c>
      <c r="I31" s="114">
        <v>14824</v>
      </c>
      <c r="J31" s="140">
        <v>14477</v>
      </c>
      <c r="K31" s="114">
        <v>-530</v>
      </c>
      <c r="L31" s="116">
        <v>-3.6609794846998689</v>
      </c>
    </row>
    <row r="32" spans="1:12" s="110" customFormat="1" ht="15" customHeight="1" x14ac:dyDescent="0.2">
      <c r="A32" s="120"/>
      <c r="B32" s="119" t="s">
        <v>117</v>
      </c>
      <c r="C32" s="258"/>
      <c r="E32" s="113">
        <v>14.342644182871481</v>
      </c>
      <c r="F32" s="114">
        <v>3887</v>
      </c>
      <c r="G32" s="114">
        <v>4045</v>
      </c>
      <c r="H32" s="114">
        <v>4100</v>
      </c>
      <c r="I32" s="114">
        <v>4029</v>
      </c>
      <c r="J32" s="140">
        <v>3968</v>
      </c>
      <c r="K32" s="114">
        <v>-81</v>
      </c>
      <c r="L32" s="116">
        <v>-2.0413306451612905</v>
      </c>
    </row>
    <row r="33" spans="1:12" s="110" customFormat="1" ht="15" customHeight="1" x14ac:dyDescent="0.2">
      <c r="A33" s="120"/>
      <c r="B33" s="119"/>
      <c r="C33" s="258" t="s">
        <v>106</v>
      </c>
      <c r="E33" s="113">
        <v>43.015178801131981</v>
      </c>
      <c r="F33" s="114">
        <v>1672</v>
      </c>
      <c r="G33" s="114">
        <v>1754</v>
      </c>
      <c r="H33" s="114">
        <v>1787</v>
      </c>
      <c r="I33" s="114">
        <v>1718</v>
      </c>
      <c r="J33" s="140">
        <v>1694</v>
      </c>
      <c r="K33" s="114">
        <v>-22</v>
      </c>
      <c r="L33" s="116">
        <v>-1.2987012987012987</v>
      </c>
    </row>
    <row r="34" spans="1:12" s="110" customFormat="1" ht="15" customHeight="1" x14ac:dyDescent="0.2">
      <c r="A34" s="120"/>
      <c r="B34" s="119"/>
      <c r="C34" s="258" t="s">
        <v>107</v>
      </c>
      <c r="E34" s="113">
        <v>56.984821198868019</v>
      </c>
      <c r="F34" s="114">
        <v>2215</v>
      </c>
      <c r="G34" s="114">
        <v>2291</v>
      </c>
      <c r="H34" s="114">
        <v>2313</v>
      </c>
      <c r="I34" s="114">
        <v>2311</v>
      </c>
      <c r="J34" s="140">
        <v>2274</v>
      </c>
      <c r="K34" s="114">
        <v>-59</v>
      </c>
      <c r="L34" s="116">
        <v>-2.594547053649956</v>
      </c>
    </row>
    <row r="35" spans="1:12" s="110" customFormat="1" ht="24" customHeight="1" x14ac:dyDescent="0.2">
      <c r="A35" s="604" t="s">
        <v>192</v>
      </c>
      <c r="B35" s="605"/>
      <c r="C35" s="605"/>
      <c r="D35" s="606"/>
      <c r="E35" s="113">
        <v>21.298107080919522</v>
      </c>
      <c r="F35" s="114">
        <v>5772</v>
      </c>
      <c r="G35" s="114">
        <v>6133</v>
      </c>
      <c r="H35" s="114">
        <v>6263</v>
      </c>
      <c r="I35" s="114">
        <v>6366</v>
      </c>
      <c r="J35" s="114">
        <v>6029</v>
      </c>
      <c r="K35" s="318">
        <v>-257</v>
      </c>
      <c r="L35" s="319">
        <v>-4.2627301376679387</v>
      </c>
    </row>
    <row r="36" spans="1:12" s="110" customFormat="1" ht="15" customHeight="1" x14ac:dyDescent="0.2">
      <c r="A36" s="120"/>
      <c r="B36" s="119"/>
      <c r="C36" s="258" t="s">
        <v>106</v>
      </c>
      <c r="E36" s="113">
        <v>41.580041580041581</v>
      </c>
      <c r="F36" s="114">
        <v>2400</v>
      </c>
      <c r="G36" s="114">
        <v>2491</v>
      </c>
      <c r="H36" s="114">
        <v>2583</v>
      </c>
      <c r="I36" s="114">
        <v>2601</v>
      </c>
      <c r="J36" s="114">
        <v>2447</v>
      </c>
      <c r="K36" s="318">
        <v>-47</v>
      </c>
      <c r="L36" s="116">
        <v>-1.9207192480588475</v>
      </c>
    </row>
    <row r="37" spans="1:12" s="110" customFormat="1" ht="15" customHeight="1" x14ac:dyDescent="0.2">
      <c r="A37" s="120"/>
      <c r="B37" s="119"/>
      <c r="C37" s="258" t="s">
        <v>107</v>
      </c>
      <c r="E37" s="113">
        <v>58.419958419958419</v>
      </c>
      <c r="F37" s="114">
        <v>3372</v>
      </c>
      <c r="G37" s="114">
        <v>3642</v>
      </c>
      <c r="H37" s="114">
        <v>3680</v>
      </c>
      <c r="I37" s="114">
        <v>3765</v>
      </c>
      <c r="J37" s="140">
        <v>3582</v>
      </c>
      <c r="K37" s="114">
        <v>-210</v>
      </c>
      <c r="L37" s="116">
        <v>-5.8626465661641545</v>
      </c>
    </row>
    <row r="38" spans="1:12" s="110" customFormat="1" ht="15" customHeight="1" x14ac:dyDescent="0.2">
      <c r="A38" s="120"/>
      <c r="B38" s="119" t="s">
        <v>328</v>
      </c>
      <c r="C38" s="258"/>
      <c r="E38" s="113">
        <v>57.156562488469064</v>
      </c>
      <c r="F38" s="114">
        <v>15490</v>
      </c>
      <c r="G38" s="114">
        <v>16006</v>
      </c>
      <c r="H38" s="114">
        <v>16210</v>
      </c>
      <c r="I38" s="114">
        <v>16110</v>
      </c>
      <c r="J38" s="140">
        <v>15892</v>
      </c>
      <c r="K38" s="114">
        <v>-402</v>
      </c>
      <c r="L38" s="116">
        <v>-2.5295746287440219</v>
      </c>
    </row>
    <row r="39" spans="1:12" s="110" customFormat="1" ht="15" customHeight="1" x14ac:dyDescent="0.2">
      <c r="A39" s="120"/>
      <c r="B39" s="119"/>
      <c r="C39" s="258" t="s">
        <v>106</v>
      </c>
      <c r="E39" s="113">
        <v>40.729502905100063</v>
      </c>
      <c r="F39" s="115">
        <v>6309</v>
      </c>
      <c r="G39" s="114">
        <v>6543</v>
      </c>
      <c r="H39" s="114">
        <v>6602</v>
      </c>
      <c r="I39" s="114">
        <v>6541</v>
      </c>
      <c r="J39" s="140">
        <v>6429</v>
      </c>
      <c r="K39" s="114">
        <v>-120</v>
      </c>
      <c r="L39" s="116">
        <v>-1.8665422305179655</v>
      </c>
    </row>
    <row r="40" spans="1:12" s="110" customFormat="1" ht="15" customHeight="1" x14ac:dyDescent="0.2">
      <c r="A40" s="120"/>
      <c r="B40" s="119"/>
      <c r="C40" s="258" t="s">
        <v>107</v>
      </c>
      <c r="E40" s="113">
        <v>59.270497094899937</v>
      </c>
      <c r="F40" s="115">
        <v>9181</v>
      </c>
      <c r="G40" s="114">
        <v>9463</v>
      </c>
      <c r="H40" s="114">
        <v>9608</v>
      </c>
      <c r="I40" s="114">
        <v>9569</v>
      </c>
      <c r="J40" s="140">
        <v>9463</v>
      </c>
      <c r="K40" s="114">
        <v>-282</v>
      </c>
      <c r="L40" s="116">
        <v>-2.9800274754306244</v>
      </c>
    </row>
    <row r="41" spans="1:12" s="110" customFormat="1" ht="15" customHeight="1" x14ac:dyDescent="0.2">
      <c r="A41" s="120"/>
      <c r="B41" s="320" t="s">
        <v>515</v>
      </c>
      <c r="C41" s="258"/>
      <c r="E41" s="113">
        <v>8.7413748570163463</v>
      </c>
      <c r="F41" s="115">
        <v>2369</v>
      </c>
      <c r="G41" s="114">
        <v>2391</v>
      </c>
      <c r="H41" s="114">
        <v>2364</v>
      </c>
      <c r="I41" s="114">
        <v>2347</v>
      </c>
      <c r="J41" s="140">
        <v>2206</v>
      </c>
      <c r="K41" s="114">
        <v>163</v>
      </c>
      <c r="L41" s="116">
        <v>7.388939256572983</v>
      </c>
    </row>
    <row r="42" spans="1:12" s="110" customFormat="1" ht="15" customHeight="1" x14ac:dyDescent="0.2">
      <c r="A42" s="120"/>
      <c r="B42" s="119"/>
      <c r="C42" s="268" t="s">
        <v>106</v>
      </c>
      <c r="D42" s="182"/>
      <c r="E42" s="113">
        <v>39.974672857745887</v>
      </c>
      <c r="F42" s="115">
        <v>947</v>
      </c>
      <c r="G42" s="114">
        <v>980</v>
      </c>
      <c r="H42" s="114">
        <v>956</v>
      </c>
      <c r="I42" s="114">
        <v>970</v>
      </c>
      <c r="J42" s="140">
        <v>907</v>
      </c>
      <c r="K42" s="114">
        <v>40</v>
      </c>
      <c r="L42" s="116">
        <v>4.4101433296582142</v>
      </c>
    </row>
    <row r="43" spans="1:12" s="110" customFormat="1" ht="15" customHeight="1" x14ac:dyDescent="0.2">
      <c r="A43" s="120"/>
      <c r="B43" s="119"/>
      <c r="C43" s="268" t="s">
        <v>107</v>
      </c>
      <c r="D43" s="182"/>
      <c r="E43" s="113">
        <v>60.025327142254113</v>
      </c>
      <c r="F43" s="115">
        <v>1422</v>
      </c>
      <c r="G43" s="114">
        <v>1411</v>
      </c>
      <c r="H43" s="114">
        <v>1408</v>
      </c>
      <c r="I43" s="114">
        <v>1377</v>
      </c>
      <c r="J43" s="140">
        <v>1299</v>
      </c>
      <c r="K43" s="114">
        <v>123</v>
      </c>
      <c r="L43" s="116">
        <v>9.4688221709006921</v>
      </c>
    </row>
    <row r="44" spans="1:12" s="110" customFormat="1" ht="15" customHeight="1" x14ac:dyDescent="0.2">
      <c r="A44" s="120"/>
      <c r="B44" s="119" t="s">
        <v>205</v>
      </c>
      <c r="C44" s="268"/>
      <c r="D44" s="182"/>
      <c r="E44" s="113">
        <v>12.80395557359507</v>
      </c>
      <c r="F44" s="115">
        <v>3470</v>
      </c>
      <c r="G44" s="114">
        <v>3690</v>
      </c>
      <c r="H44" s="114">
        <v>3737</v>
      </c>
      <c r="I44" s="114">
        <v>3782</v>
      </c>
      <c r="J44" s="140">
        <v>3752</v>
      </c>
      <c r="K44" s="114">
        <v>-282</v>
      </c>
      <c r="L44" s="116">
        <v>-7.5159914712153517</v>
      </c>
    </row>
    <row r="45" spans="1:12" s="110" customFormat="1" ht="15" customHeight="1" x14ac:dyDescent="0.2">
      <c r="A45" s="120"/>
      <c r="B45" s="119"/>
      <c r="C45" s="268" t="s">
        <v>106</v>
      </c>
      <c r="D45" s="182"/>
      <c r="E45" s="113">
        <v>36.311239193083573</v>
      </c>
      <c r="F45" s="115">
        <v>1260</v>
      </c>
      <c r="G45" s="114">
        <v>1333</v>
      </c>
      <c r="H45" s="114">
        <v>1362</v>
      </c>
      <c r="I45" s="114">
        <v>1333</v>
      </c>
      <c r="J45" s="140">
        <v>1327</v>
      </c>
      <c r="K45" s="114">
        <v>-67</v>
      </c>
      <c r="L45" s="116">
        <v>-5.0489826676714396</v>
      </c>
    </row>
    <row r="46" spans="1:12" s="110" customFormat="1" ht="15" customHeight="1" x14ac:dyDescent="0.2">
      <c r="A46" s="123"/>
      <c r="B46" s="124"/>
      <c r="C46" s="260" t="s">
        <v>107</v>
      </c>
      <c r="D46" s="261"/>
      <c r="E46" s="125">
        <v>63.688760806916427</v>
      </c>
      <c r="F46" s="143">
        <v>2210</v>
      </c>
      <c r="G46" s="144">
        <v>2357</v>
      </c>
      <c r="H46" s="144">
        <v>2375</v>
      </c>
      <c r="I46" s="144">
        <v>2449</v>
      </c>
      <c r="J46" s="145">
        <v>2425</v>
      </c>
      <c r="K46" s="144">
        <v>-215</v>
      </c>
      <c r="L46" s="146">
        <v>-8.8659793814432994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27101</v>
      </c>
      <c r="E11" s="114">
        <v>28220</v>
      </c>
      <c r="F11" s="114">
        <v>28574</v>
      </c>
      <c r="G11" s="114">
        <v>28605</v>
      </c>
      <c r="H11" s="140">
        <v>27879</v>
      </c>
      <c r="I11" s="115">
        <v>-778</v>
      </c>
      <c r="J11" s="116">
        <v>-2.7906309408515368</v>
      </c>
    </row>
    <row r="12" spans="1:15" s="110" customFormat="1" ht="24.95" customHeight="1" x14ac:dyDescent="0.2">
      <c r="A12" s="193" t="s">
        <v>132</v>
      </c>
      <c r="B12" s="194" t="s">
        <v>133</v>
      </c>
      <c r="C12" s="113">
        <v>2.110623224235268</v>
      </c>
      <c r="D12" s="115">
        <v>572</v>
      </c>
      <c r="E12" s="114">
        <v>554</v>
      </c>
      <c r="F12" s="114">
        <v>594</v>
      </c>
      <c r="G12" s="114">
        <v>595</v>
      </c>
      <c r="H12" s="140">
        <v>529</v>
      </c>
      <c r="I12" s="115">
        <v>43</v>
      </c>
      <c r="J12" s="116">
        <v>8.128544423440454</v>
      </c>
    </row>
    <row r="13" spans="1:15" s="110" customFormat="1" ht="24.95" customHeight="1" x14ac:dyDescent="0.2">
      <c r="A13" s="193" t="s">
        <v>134</v>
      </c>
      <c r="B13" s="199" t="s">
        <v>214</v>
      </c>
      <c r="C13" s="113">
        <v>0.51289620309213679</v>
      </c>
      <c r="D13" s="115">
        <v>139</v>
      </c>
      <c r="E13" s="114">
        <v>152</v>
      </c>
      <c r="F13" s="114">
        <v>153</v>
      </c>
      <c r="G13" s="114">
        <v>153</v>
      </c>
      <c r="H13" s="140">
        <v>154</v>
      </c>
      <c r="I13" s="115">
        <v>-15</v>
      </c>
      <c r="J13" s="116">
        <v>-9.7402597402597397</v>
      </c>
    </row>
    <row r="14" spans="1:15" s="287" customFormat="1" ht="24.95" customHeight="1" x14ac:dyDescent="0.2">
      <c r="A14" s="193" t="s">
        <v>215</v>
      </c>
      <c r="B14" s="199" t="s">
        <v>137</v>
      </c>
      <c r="C14" s="113">
        <v>9.5531530201837569</v>
      </c>
      <c r="D14" s="115">
        <v>2589</v>
      </c>
      <c r="E14" s="114">
        <v>2651</v>
      </c>
      <c r="F14" s="114">
        <v>2732</v>
      </c>
      <c r="G14" s="114">
        <v>2719</v>
      </c>
      <c r="H14" s="140">
        <v>2708</v>
      </c>
      <c r="I14" s="115">
        <v>-119</v>
      </c>
      <c r="J14" s="116">
        <v>-4.3943870014771047</v>
      </c>
      <c r="K14" s="110"/>
      <c r="L14" s="110"/>
      <c r="M14" s="110"/>
      <c r="N14" s="110"/>
      <c r="O14" s="110"/>
    </row>
    <row r="15" spans="1:15" s="110" customFormat="1" ht="24.95" customHeight="1" x14ac:dyDescent="0.2">
      <c r="A15" s="193" t="s">
        <v>216</v>
      </c>
      <c r="B15" s="199" t="s">
        <v>217</v>
      </c>
      <c r="C15" s="113">
        <v>4.8079406663960738</v>
      </c>
      <c r="D15" s="115">
        <v>1303</v>
      </c>
      <c r="E15" s="114">
        <v>1337</v>
      </c>
      <c r="F15" s="114">
        <v>1368</v>
      </c>
      <c r="G15" s="114">
        <v>1337</v>
      </c>
      <c r="H15" s="140">
        <v>1322</v>
      </c>
      <c r="I15" s="115">
        <v>-19</v>
      </c>
      <c r="J15" s="116">
        <v>-1.4372163388804842</v>
      </c>
    </row>
    <row r="16" spans="1:15" s="287" customFormat="1" ht="24.95" customHeight="1" x14ac:dyDescent="0.2">
      <c r="A16" s="193" t="s">
        <v>218</v>
      </c>
      <c r="B16" s="199" t="s">
        <v>141</v>
      </c>
      <c r="C16" s="113">
        <v>3.8153573668868308</v>
      </c>
      <c r="D16" s="115">
        <v>1034</v>
      </c>
      <c r="E16" s="114">
        <v>1041</v>
      </c>
      <c r="F16" s="114">
        <v>1082</v>
      </c>
      <c r="G16" s="114">
        <v>1078</v>
      </c>
      <c r="H16" s="140">
        <v>1102</v>
      </c>
      <c r="I16" s="115">
        <v>-68</v>
      </c>
      <c r="J16" s="116">
        <v>-6.1705989110707806</v>
      </c>
      <c r="K16" s="110"/>
      <c r="L16" s="110"/>
      <c r="M16" s="110"/>
      <c r="N16" s="110"/>
      <c r="O16" s="110"/>
    </row>
    <row r="17" spans="1:15" s="110" customFormat="1" ht="24.95" customHeight="1" x14ac:dyDescent="0.2">
      <c r="A17" s="193" t="s">
        <v>142</v>
      </c>
      <c r="B17" s="199" t="s">
        <v>220</v>
      </c>
      <c r="C17" s="113">
        <v>0.92985498690085233</v>
      </c>
      <c r="D17" s="115">
        <v>252</v>
      </c>
      <c r="E17" s="114">
        <v>273</v>
      </c>
      <c r="F17" s="114">
        <v>282</v>
      </c>
      <c r="G17" s="114">
        <v>304</v>
      </c>
      <c r="H17" s="140">
        <v>284</v>
      </c>
      <c r="I17" s="115">
        <v>-32</v>
      </c>
      <c r="J17" s="116">
        <v>-11.267605633802816</v>
      </c>
    </row>
    <row r="18" spans="1:15" s="287" customFormat="1" ht="24.95" customHeight="1" x14ac:dyDescent="0.2">
      <c r="A18" s="201" t="s">
        <v>144</v>
      </c>
      <c r="B18" s="202" t="s">
        <v>145</v>
      </c>
      <c r="C18" s="113">
        <v>4.7489022545293533</v>
      </c>
      <c r="D18" s="115">
        <v>1287</v>
      </c>
      <c r="E18" s="114">
        <v>1256</v>
      </c>
      <c r="F18" s="114">
        <v>1270</v>
      </c>
      <c r="G18" s="114">
        <v>1268</v>
      </c>
      <c r="H18" s="140">
        <v>1235</v>
      </c>
      <c r="I18" s="115">
        <v>52</v>
      </c>
      <c r="J18" s="116">
        <v>4.2105263157894735</v>
      </c>
      <c r="K18" s="110"/>
      <c r="L18" s="110"/>
      <c r="M18" s="110"/>
      <c r="N18" s="110"/>
      <c r="O18" s="110"/>
    </row>
    <row r="19" spans="1:15" s="110" customFormat="1" ht="24.95" customHeight="1" x14ac:dyDescent="0.2">
      <c r="A19" s="193" t="s">
        <v>146</v>
      </c>
      <c r="B19" s="199" t="s">
        <v>147</v>
      </c>
      <c r="C19" s="113">
        <v>15.176561750488911</v>
      </c>
      <c r="D19" s="115">
        <v>4113</v>
      </c>
      <c r="E19" s="114">
        <v>4273</v>
      </c>
      <c r="F19" s="114">
        <v>4250</v>
      </c>
      <c r="G19" s="114">
        <v>4244</v>
      </c>
      <c r="H19" s="140">
        <v>4079</v>
      </c>
      <c r="I19" s="115">
        <v>34</v>
      </c>
      <c r="J19" s="116">
        <v>0.83353763177249329</v>
      </c>
    </row>
    <row r="20" spans="1:15" s="287" customFormat="1" ht="24.95" customHeight="1" x14ac:dyDescent="0.2">
      <c r="A20" s="193" t="s">
        <v>148</v>
      </c>
      <c r="B20" s="199" t="s">
        <v>149</v>
      </c>
      <c r="C20" s="113">
        <v>3.8485664735618612</v>
      </c>
      <c r="D20" s="115">
        <v>1043</v>
      </c>
      <c r="E20" s="114">
        <v>1110</v>
      </c>
      <c r="F20" s="114">
        <v>1105</v>
      </c>
      <c r="G20" s="114">
        <v>1088</v>
      </c>
      <c r="H20" s="140">
        <v>1102</v>
      </c>
      <c r="I20" s="115">
        <v>-59</v>
      </c>
      <c r="J20" s="116">
        <v>-5.3539019963702357</v>
      </c>
      <c r="K20" s="110"/>
      <c r="L20" s="110"/>
      <c r="M20" s="110"/>
      <c r="N20" s="110"/>
      <c r="O20" s="110"/>
    </row>
    <row r="21" spans="1:15" s="110" customFormat="1" ht="24.95" customHeight="1" x14ac:dyDescent="0.2">
      <c r="A21" s="201" t="s">
        <v>150</v>
      </c>
      <c r="B21" s="202" t="s">
        <v>151</v>
      </c>
      <c r="C21" s="113">
        <v>18.039924726024871</v>
      </c>
      <c r="D21" s="115">
        <v>4889</v>
      </c>
      <c r="E21" s="114">
        <v>5520</v>
      </c>
      <c r="F21" s="114">
        <v>5743</v>
      </c>
      <c r="G21" s="114">
        <v>5708</v>
      </c>
      <c r="H21" s="140">
        <v>5434</v>
      </c>
      <c r="I21" s="115">
        <v>-545</v>
      </c>
      <c r="J21" s="116">
        <v>-10.029444239970555</v>
      </c>
    </row>
    <row r="22" spans="1:15" s="110" customFormat="1" ht="24.95" customHeight="1" x14ac:dyDescent="0.2">
      <c r="A22" s="201" t="s">
        <v>152</v>
      </c>
      <c r="B22" s="199" t="s">
        <v>153</v>
      </c>
      <c r="C22" s="113">
        <v>1.3025349618095272</v>
      </c>
      <c r="D22" s="115">
        <v>353</v>
      </c>
      <c r="E22" s="114">
        <v>348</v>
      </c>
      <c r="F22" s="114">
        <v>336</v>
      </c>
      <c r="G22" s="114">
        <v>344</v>
      </c>
      <c r="H22" s="140">
        <v>349</v>
      </c>
      <c r="I22" s="115">
        <v>4</v>
      </c>
      <c r="J22" s="116">
        <v>1.1461318051575931</v>
      </c>
    </row>
    <row r="23" spans="1:15" s="110" customFormat="1" ht="24.95" customHeight="1" x14ac:dyDescent="0.2">
      <c r="A23" s="193" t="s">
        <v>154</v>
      </c>
      <c r="B23" s="199" t="s">
        <v>155</v>
      </c>
      <c r="C23" s="113">
        <v>1.1106601232426847</v>
      </c>
      <c r="D23" s="115">
        <v>301</v>
      </c>
      <c r="E23" s="114">
        <v>318</v>
      </c>
      <c r="F23" s="114">
        <v>329</v>
      </c>
      <c r="G23" s="114">
        <v>333</v>
      </c>
      <c r="H23" s="140">
        <v>320</v>
      </c>
      <c r="I23" s="115">
        <v>-19</v>
      </c>
      <c r="J23" s="116">
        <v>-5.9375</v>
      </c>
    </row>
    <row r="24" spans="1:15" s="110" customFormat="1" ht="24.95" customHeight="1" x14ac:dyDescent="0.2">
      <c r="A24" s="193" t="s">
        <v>156</v>
      </c>
      <c r="B24" s="199" t="s">
        <v>221</v>
      </c>
      <c r="C24" s="113">
        <v>6.5864728238810377</v>
      </c>
      <c r="D24" s="115">
        <v>1785</v>
      </c>
      <c r="E24" s="114">
        <v>1792</v>
      </c>
      <c r="F24" s="114">
        <v>1788</v>
      </c>
      <c r="G24" s="114">
        <v>1787</v>
      </c>
      <c r="H24" s="140">
        <v>1795</v>
      </c>
      <c r="I24" s="115">
        <v>-10</v>
      </c>
      <c r="J24" s="116">
        <v>-0.55710306406685239</v>
      </c>
    </row>
    <row r="25" spans="1:15" s="110" customFormat="1" ht="24.95" customHeight="1" x14ac:dyDescent="0.2">
      <c r="A25" s="193" t="s">
        <v>222</v>
      </c>
      <c r="B25" s="204" t="s">
        <v>159</v>
      </c>
      <c r="C25" s="113">
        <v>11.711744954060736</v>
      </c>
      <c r="D25" s="115">
        <v>3174</v>
      </c>
      <c r="E25" s="114">
        <v>3274</v>
      </c>
      <c r="F25" s="114">
        <v>3331</v>
      </c>
      <c r="G25" s="114">
        <v>3299</v>
      </c>
      <c r="H25" s="140">
        <v>3330</v>
      </c>
      <c r="I25" s="115">
        <v>-156</v>
      </c>
      <c r="J25" s="116">
        <v>-4.6846846846846848</v>
      </c>
    </row>
    <row r="26" spans="1:15" s="110" customFormat="1" ht="24.95" customHeight="1" x14ac:dyDescent="0.2">
      <c r="A26" s="201">
        <v>782.78300000000002</v>
      </c>
      <c r="B26" s="203" t="s">
        <v>160</v>
      </c>
      <c r="C26" s="113">
        <v>0.39481937935869527</v>
      </c>
      <c r="D26" s="115">
        <v>107</v>
      </c>
      <c r="E26" s="114">
        <v>102</v>
      </c>
      <c r="F26" s="114">
        <v>87</v>
      </c>
      <c r="G26" s="114">
        <v>102</v>
      </c>
      <c r="H26" s="140">
        <v>90</v>
      </c>
      <c r="I26" s="115">
        <v>17</v>
      </c>
      <c r="J26" s="116">
        <v>18.888888888888889</v>
      </c>
    </row>
    <row r="27" spans="1:15" s="110" customFormat="1" ht="24.95" customHeight="1" x14ac:dyDescent="0.2">
      <c r="A27" s="193" t="s">
        <v>161</v>
      </c>
      <c r="B27" s="199" t="s">
        <v>162</v>
      </c>
      <c r="C27" s="113">
        <v>3.1622449356112319</v>
      </c>
      <c r="D27" s="115">
        <v>857</v>
      </c>
      <c r="E27" s="114">
        <v>877</v>
      </c>
      <c r="F27" s="114">
        <v>867</v>
      </c>
      <c r="G27" s="114">
        <v>884</v>
      </c>
      <c r="H27" s="140">
        <v>863</v>
      </c>
      <c r="I27" s="115">
        <v>-6</v>
      </c>
      <c r="J27" s="116">
        <v>-0.69524913093858631</v>
      </c>
    </row>
    <row r="28" spans="1:15" s="110" customFormat="1" ht="24.95" customHeight="1" x14ac:dyDescent="0.2">
      <c r="A28" s="193" t="s">
        <v>163</v>
      </c>
      <c r="B28" s="199" t="s">
        <v>164</v>
      </c>
      <c r="C28" s="113">
        <v>1.4501309914763292</v>
      </c>
      <c r="D28" s="115">
        <v>393</v>
      </c>
      <c r="E28" s="114">
        <v>391</v>
      </c>
      <c r="F28" s="114">
        <v>387</v>
      </c>
      <c r="G28" s="114">
        <v>396</v>
      </c>
      <c r="H28" s="140">
        <v>388</v>
      </c>
      <c r="I28" s="115">
        <v>5</v>
      </c>
      <c r="J28" s="116">
        <v>1.2886597938144331</v>
      </c>
    </row>
    <row r="29" spans="1:15" s="110" customFormat="1" ht="24.95" customHeight="1" x14ac:dyDescent="0.2">
      <c r="A29" s="193">
        <v>86</v>
      </c>
      <c r="B29" s="199" t="s">
        <v>165</v>
      </c>
      <c r="C29" s="113">
        <v>7.1916165455149255</v>
      </c>
      <c r="D29" s="115">
        <v>1949</v>
      </c>
      <c r="E29" s="114">
        <v>1954</v>
      </c>
      <c r="F29" s="114">
        <v>1975</v>
      </c>
      <c r="G29" s="114">
        <v>1967</v>
      </c>
      <c r="H29" s="140">
        <v>1965</v>
      </c>
      <c r="I29" s="115">
        <v>-16</v>
      </c>
      <c r="J29" s="116">
        <v>-0.81424936386768443</v>
      </c>
    </row>
    <row r="30" spans="1:15" s="110" customFormat="1" ht="24.95" customHeight="1" x14ac:dyDescent="0.2">
      <c r="A30" s="193">
        <v>87.88</v>
      </c>
      <c r="B30" s="204" t="s">
        <v>166</v>
      </c>
      <c r="C30" s="113">
        <v>3.243422751927973</v>
      </c>
      <c r="D30" s="115">
        <v>879</v>
      </c>
      <c r="E30" s="114">
        <v>863</v>
      </c>
      <c r="F30" s="114">
        <v>847</v>
      </c>
      <c r="G30" s="114">
        <v>805</v>
      </c>
      <c r="H30" s="140">
        <v>786</v>
      </c>
      <c r="I30" s="115">
        <v>93</v>
      </c>
      <c r="J30" s="116">
        <v>11.83206106870229</v>
      </c>
    </row>
    <row r="31" spans="1:15" s="110" customFormat="1" ht="24.95" customHeight="1" x14ac:dyDescent="0.2">
      <c r="A31" s="193" t="s">
        <v>167</v>
      </c>
      <c r="B31" s="199" t="s">
        <v>168</v>
      </c>
      <c r="C31" s="113">
        <v>9.8557248810007003</v>
      </c>
      <c r="D31" s="115">
        <v>2671</v>
      </c>
      <c r="E31" s="114">
        <v>2785</v>
      </c>
      <c r="F31" s="114">
        <v>2780</v>
      </c>
      <c r="G31" s="114">
        <v>2913</v>
      </c>
      <c r="H31" s="140">
        <v>2752</v>
      </c>
      <c r="I31" s="115">
        <v>-81</v>
      </c>
      <c r="J31" s="116">
        <v>-2.9433139534883721</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2.110623224235268</v>
      </c>
      <c r="D34" s="115">
        <v>572</v>
      </c>
      <c r="E34" s="114">
        <v>554</v>
      </c>
      <c r="F34" s="114">
        <v>594</v>
      </c>
      <c r="G34" s="114">
        <v>595</v>
      </c>
      <c r="H34" s="140">
        <v>529</v>
      </c>
      <c r="I34" s="115">
        <v>43</v>
      </c>
      <c r="J34" s="116">
        <v>8.128544423440454</v>
      </c>
    </row>
    <row r="35" spans="1:10" s="110" customFormat="1" ht="24.95" customHeight="1" x14ac:dyDescent="0.2">
      <c r="A35" s="292" t="s">
        <v>171</v>
      </c>
      <c r="B35" s="293" t="s">
        <v>172</v>
      </c>
      <c r="C35" s="113">
        <v>14.814951477805247</v>
      </c>
      <c r="D35" s="115">
        <v>4015</v>
      </c>
      <c r="E35" s="114">
        <v>4059</v>
      </c>
      <c r="F35" s="114">
        <v>4155</v>
      </c>
      <c r="G35" s="114">
        <v>4140</v>
      </c>
      <c r="H35" s="140">
        <v>4097</v>
      </c>
      <c r="I35" s="115">
        <v>-82</v>
      </c>
      <c r="J35" s="116">
        <v>-2.0014644862094215</v>
      </c>
    </row>
    <row r="36" spans="1:10" s="110" customFormat="1" ht="24.95" customHeight="1" x14ac:dyDescent="0.2">
      <c r="A36" s="294" t="s">
        <v>173</v>
      </c>
      <c r="B36" s="295" t="s">
        <v>174</v>
      </c>
      <c r="C36" s="125">
        <v>83.074425297959479</v>
      </c>
      <c r="D36" s="143">
        <v>22514</v>
      </c>
      <c r="E36" s="144">
        <v>23607</v>
      </c>
      <c r="F36" s="144">
        <v>23825</v>
      </c>
      <c r="G36" s="144">
        <v>23870</v>
      </c>
      <c r="H36" s="145">
        <v>23253</v>
      </c>
      <c r="I36" s="143">
        <v>-739</v>
      </c>
      <c r="J36" s="146">
        <v>-3.1780845482303359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27101</v>
      </c>
      <c r="F11" s="264">
        <v>28220</v>
      </c>
      <c r="G11" s="264">
        <v>28574</v>
      </c>
      <c r="H11" s="264">
        <v>28605</v>
      </c>
      <c r="I11" s="265">
        <v>27879</v>
      </c>
      <c r="J11" s="263">
        <v>-778</v>
      </c>
      <c r="K11" s="266">
        <v>-2.7906309408515368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45.588723663333454</v>
      </c>
      <c r="E13" s="115">
        <v>12355</v>
      </c>
      <c r="F13" s="114">
        <v>12886</v>
      </c>
      <c r="G13" s="114">
        <v>13124</v>
      </c>
      <c r="H13" s="114">
        <v>13167</v>
      </c>
      <c r="I13" s="140">
        <v>12721</v>
      </c>
      <c r="J13" s="115">
        <v>-366</v>
      </c>
      <c r="K13" s="116">
        <v>-2.8771323009197389</v>
      </c>
    </row>
    <row r="14" spans="1:15" ht="15.95" customHeight="1" x14ac:dyDescent="0.2">
      <c r="A14" s="306" t="s">
        <v>230</v>
      </c>
      <c r="B14" s="307"/>
      <c r="C14" s="308"/>
      <c r="D14" s="113">
        <v>42.610973764805728</v>
      </c>
      <c r="E14" s="115">
        <v>11548</v>
      </c>
      <c r="F14" s="114">
        <v>12135</v>
      </c>
      <c r="G14" s="114">
        <v>12281</v>
      </c>
      <c r="H14" s="114">
        <v>12212</v>
      </c>
      <c r="I14" s="140">
        <v>12011</v>
      </c>
      <c r="J14" s="115">
        <v>-463</v>
      </c>
      <c r="K14" s="116">
        <v>-3.8547997668803595</v>
      </c>
    </row>
    <row r="15" spans="1:15" ht="15.95" customHeight="1" x14ac:dyDescent="0.2">
      <c r="A15" s="306" t="s">
        <v>231</v>
      </c>
      <c r="B15" s="307"/>
      <c r="C15" s="308"/>
      <c r="D15" s="113">
        <v>5.3983247850632816</v>
      </c>
      <c r="E15" s="115">
        <v>1463</v>
      </c>
      <c r="F15" s="114">
        <v>1423</v>
      </c>
      <c r="G15" s="114">
        <v>1413</v>
      </c>
      <c r="H15" s="114">
        <v>1423</v>
      </c>
      <c r="I15" s="140">
        <v>1408</v>
      </c>
      <c r="J15" s="115">
        <v>55</v>
      </c>
      <c r="K15" s="116">
        <v>3.90625</v>
      </c>
    </row>
    <row r="16" spans="1:15" ht="15.95" customHeight="1" x14ac:dyDescent="0.2">
      <c r="A16" s="306" t="s">
        <v>232</v>
      </c>
      <c r="B16" s="307"/>
      <c r="C16" s="308"/>
      <c r="D16" s="113">
        <v>2.6198295265857348</v>
      </c>
      <c r="E16" s="115">
        <v>710</v>
      </c>
      <c r="F16" s="114">
        <v>720</v>
      </c>
      <c r="G16" s="114">
        <v>706</v>
      </c>
      <c r="H16" s="114">
        <v>714</v>
      </c>
      <c r="I16" s="140">
        <v>706</v>
      </c>
      <c r="J16" s="115">
        <v>4</v>
      </c>
      <c r="K16" s="116">
        <v>0.56657223796033995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1.4316814877679791</v>
      </c>
      <c r="E18" s="115">
        <v>388</v>
      </c>
      <c r="F18" s="114">
        <v>374</v>
      </c>
      <c r="G18" s="114">
        <v>431</v>
      </c>
      <c r="H18" s="114">
        <v>410</v>
      </c>
      <c r="I18" s="140">
        <v>383</v>
      </c>
      <c r="J18" s="115">
        <v>5</v>
      </c>
      <c r="K18" s="116">
        <v>1.3054830287206267</v>
      </c>
    </row>
    <row r="19" spans="1:11" ht="14.1" customHeight="1" x14ac:dyDescent="0.2">
      <c r="A19" s="306" t="s">
        <v>235</v>
      </c>
      <c r="B19" s="307" t="s">
        <v>236</v>
      </c>
      <c r="C19" s="308"/>
      <c r="D19" s="113">
        <v>0.98520349802590312</v>
      </c>
      <c r="E19" s="115">
        <v>267</v>
      </c>
      <c r="F19" s="114">
        <v>254</v>
      </c>
      <c r="G19" s="114">
        <v>309</v>
      </c>
      <c r="H19" s="114">
        <v>290</v>
      </c>
      <c r="I19" s="140">
        <v>267</v>
      </c>
      <c r="J19" s="115">
        <v>0</v>
      </c>
      <c r="K19" s="116">
        <v>0</v>
      </c>
    </row>
    <row r="20" spans="1:11" ht="14.1" customHeight="1" x14ac:dyDescent="0.2">
      <c r="A20" s="306">
        <v>12</v>
      </c>
      <c r="B20" s="307" t="s">
        <v>237</v>
      </c>
      <c r="C20" s="308"/>
      <c r="D20" s="113">
        <v>1.2213571454927863</v>
      </c>
      <c r="E20" s="115">
        <v>331</v>
      </c>
      <c r="F20" s="114">
        <v>331</v>
      </c>
      <c r="G20" s="114">
        <v>341</v>
      </c>
      <c r="H20" s="114">
        <v>335</v>
      </c>
      <c r="I20" s="140">
        <v>305</v>
      </c>
      <c r="J20" s="115">
        <v>26</v>
      </c>
      <c r="K20" s="116">
        <v>8.5245901639344268</v>
      </c>
    </row>
    <row r="21" spans="1:11" ht="14.1" customHeight="1" x14ac:dyDescent="0.2">
      <c r="A21" s="306">
        <v>21</v>
      </c>
      <c r="B21" s="307" t="s">
        <v>238</v>
      </c>
      <c r="C21" s="308"/>
      <c r="D21" s="113">
        <v>0.12545662521678166</v>
      </c>
      <c r="E21" s="115">
        <v>34</v>
      </c>
      <c r="F21" s="114">
        <v>32</v>
      </c>
      <c r="G21" s="114">
        <v>34</v>
      </c>
      <c r="H21" s="114">
        <v>33</v>
      </c>
      <c r="I21" s="140">
        <v>32</v>
      </c>
      <c r="J21" s="115">
        <v>2</v>
      </c>
      <c r="K21" s="116">
        <v>6.25</v>
      </c>
    </row>
    <row r="22" spans="1:11" ht="14.1" customHeight="1" x14ac:dyDescent="0.2">
      <c r="A22" s="306">
        <v>22</v>
      </c>
      <c r="B22" s="307" t="s">
        <v>239</v>
      </c>
      <c r="C22" s="308"/>
      <c r="D22" s="113">
        <v>0.60514372163388808</v>
      </c>
      <c r="E22" s="115">
        <v>164</v>
      </c>
      <c r="F22" s="114">
        <v>170</v>
      </c>
      <c r="G22" s="114">
        <v>170</v>
      </c>
      <c r="H22" s="114">
        <v>173</v>
      </c>
      <c r="I22" s="140">
        <v>166</v>
      </c>
      <c r="J22" s="115">
        <v>-2</v>
      </c>
      <c r="K22" s="116">
        <v>-1.2048192771084338</v>
      </c>
    </row>
    <row r="23" spans="1:11" ht="14.1" customHeight="1" x14ac:dyDescent="0.2">
      <c r="A23" s="306">
        <v>23</v>
      </c>
      <c r="B23" s="307" t="s">
        <v>240</v>
      </c>
      <c r="C23" s="308"/>
      <c r="D23" s="113">
        <v>0.21401424301686284</v>
      </c>
      <c r="E23" s="115">
        <v>58</v>
      </c>
      <c r="F23" s="114">
        <v>62</v>
      </c>
      <c r="G23" s="114">
        <v>59</v>
      </c>
      <c r="H23" s="114">
        <v>60</v>
      </c>
      <c r="I23" s="140">
        <v>60</v>
      </c>
      <c r="J23" s="115">
        <v>-2</v>
      </c>
      <c r="K23" s="116">
        <v>-3.3333333333333335</v>
      </c>
    </row>
    <row r="24" spans="1:11" ht="14.1" customHeight="1" x14ac:dyDescent="0.2">
      <c r="A24" s="306">
        <v>24</v>
      </c>
      <c r="B24" s="307" t="s">
        <v>241</v>
      </c>
      <c r="C24" s="308"/>
      <c r="D24" s="113">
        <v>1.3431238699678978</v>
      </c>
      <c r="E24" s="115">
        <v>364</v>
      </c>
      <c r="F24" s="114">
        <v>368</v>
      </c>
      <c r="G24" s="114">
        <v>389</v>
      </c>
      <c r="H24" s="114">
        <v>401</v>
      </c>
      <c r="I24" s="140">
        <v>411</v>
      </c>
      <c r="J24" s="115">
        <v>-47</v>
      </c>
      <c r="K24" s="116">
        <v>-11.435523114355231</v>
      </c>
    </row>
    <row r="25" spans="1:11" ht="14.1" customHeight="1" x14ac:dyDescent="0.2">
      <c r="A25" s="306">
        <v>25</v>
      </c>
      <c r="B25" s="307" t="s">
        <v>242</v>
      </c>
      <c r="C25" s="308"/>
      <c r="D25" s="113">
        <v>1.3910925796096085</v>
      </c>
      <c r="E25" s="115">
        <v>377</v>
      </c>
      <c r="F25" s="114">
        <v>379</v>
      </c>
      <c r="G25" s="114">
        <v>379</v>
      </c>
      <c r="H25" s="114">
        <v>387</v>
      </c>
      <c r="I25" s="140">
        <v>391</v>
      </c>
      <c r="J25" s="115">
        <v>-14</v>
      </c>
      <c r="K25" s="116">
        <v>-3.5805626598465472</v>
      </c>
    </row>
    <row r="26" spans="1:11" ht="14.1" customHeight="1" x14ac:dyDescent="0.2">
      <c r="A26" s="306">
        <v>26</v>
      </c>
      <c r="B26" s="307" t="s">
        <v>243</v>
      </c>
      <c r="C26" s="308"/>
      <c r="D26" s="113">
        <v>0.95199439135087272</v>
      </c>
      <c r="E26" s="115">
        <v>258</v>
      </c>
      <c r="F26" s="114">
        <v>247</v>
      </c>
      <c r="G26" s="114">
        <v>254</v>
      </c>
      <c r="H26" s="114">
        <v>245</v>
      </c>
      <c r="I26" s="140">
        <v>259</v>
      </c>
      <c r="J26" s="115">
        <v>-1</v>
      </c>
      <c r="K26" s="116">
        <v>-0.38610038610038611</v>
      </c>
    </row>
    <row r="27" spans="1:11" ht="14.1" customHeight="1" x14ac:dyDescent="0.2">
      <c r="A27" s="306">
        <v>27</v>
      </c>
      <c r="B27" s="307" t="s">
        <v>244</v>
      </c>
      <c r="C27" s="308"/>
      <c r="D27" s="113">
        <v>0.28412235710859379</v>
      </c>
      <c r="E27" s="115">
        <v>77</v>
      </c>
      <c r="F27" s="114">
        <v>78</v>
      </c>
      <c r="G27" s="114">
        <v>72</v>
      </c>
      <c r="H27" s="114">
        <v>68</v>
      </c>
      <c r="I27" s="140">
        <v>72</v>
      </c>
      <c r="J27" s="115">
        <v>5</v>
      </c>
      <c r="K27" s="116">
        <v>6.9444444444444446</v>
      </c>
    </row>
    <row r="28" spans="1:11" ht="14.1" customHeight="1" x14ac:dyDescent="0.2">
      <c r="A28" s="306">
        <v>28</v>
      </c>
      <c r="B28" s="307" t="s">
        <v>245</v>
      </c>
      <c r="C28" s="308"/>
      <c r="D28" s="113">
        <v>0.21032434227519281</v>
      </c>
      <c r="E28" s="115">
        <v>57</v>
      </c>
      <c r="F28" s="114">
        <v>58</v>
      </c>
      <c r="G28" s="114">
        <v>57</v>
      </c>
      <c r="H28" s="114">
        <v>55</v>
      </c>
      <c r="I28" s="140">
        <v>59</v>
      </c>
      <c r="J28" s="115">
        <v>-2</v>
      </c>
      <c r="K28" s="116">
        <v>-3.3898305084745761</v>
      </c>
    </row>
    <row r="29" spans="1:11" ht="14.1" customHeight="1" x14ac:dyDescent="0.2">
      <c r="A29" s="306">
        <v>29</v>
      </c>
      <c r="B29" s="307" t="s">
        <v>246</v>
      </c>
      <c r="C29" s="308"/>
      <c r="D29" s="113">
        <v>4.8153204678794141</v>
      </c>
      <c r="E29" s="115">
        <v>1305</v>
      </c>
      <c r="F29" s="114">
        <v>1426</v>
      </c>
      <c r="G29" s="114">
        <v>1468</v>
      </c>
      <c r="H29" s="114">
        <v>1444</v>
      </c>
      <c r="I29" s="140">
        <v>1396</v>
      </c>
      <c r="J29" s="115">
        <v>-91</v>
      </c>
      <c r="K29" s="116">
        <v>-6.518624641833811</v>
      </c>
    </row>
    <row r="30" spans="1:11" ht="14.1" customHeight="1" x14ac:dyDescent="0.2">
      <c r="A30" s="306" t="s">
        <v>247</v>
      </c>
      <c r="B30" s="307" t="s">
        <v>248</v>
      </c>
      <c r="C30" s="308"/>
      <c r="D30" s="113">
        <v>0.7416700490756799</v>
      </c>
      <c r="E30" s="115">
        <v>201</v>
      </c>
      <c r="F30" s="114">
        <v>216</v>
      </c>
      <c r="G30" s="114">
        <v>210</v>
      </c>
      <c r="H30" s="114">
        <v>203</v>
      </c>
      <c r="I30" s="140">
        <v>198</v>
      </c>
      <c r="J30" s="115">
        <v>3</v>
      </c>
      <c r="K30" s="116">
        <v>1.5151515151515151</v>
      </c>
    </row>
    <row r="31" spans="1:11" ht="14.1" customHeight="1" x14ac:dyDescent="0.2">
      <c r="A31" s="306" t="s">
        <v>249</v>
      </c>
      <c r="B31" s="307" t="s">
        <v>250</v>
      </c>
      <c r="C31" s="308"/>
      <c r="D31" s="113">
        <v>4.0035423047120036</v>
      </c>
      <c r="E31" s="115">
        <v>1085</v>
      </c>
      <c r="F31" s="114">
        <v>1187</v>
      </c>
      <c r="G31" s="114">
        <v>1233</v>
      </c>
      <c r="H31" s="114">
        <v>1220</v>
      </c>
      <c r="I31" s="140">
        <v>1178</v>
      </c>
      <c r="J31" s="115">
        <v>-93</v>
      </c>
      <c r="K31" s="116">
        <v>-7.8947368421052628</v>
      </c>
    </row>
    <row r="32" spans="1:11" ht="14.1" customHeight="1" x14ac:dyDescent="0.2">
      <c r="A32" s="306">
        <v>31</v>
      </c>
      <c r="B32" s="307" t="s">
        <v>251</v>
      </c>
      <c r="C32" s="308"/>
      <c r="D32" s="113">
        <v>0.19187483856684256</v>
      </c>
      <c r="E32" s="115">
        <v>52</v>
      </c>
      <c r="F32" s="114">
        <v>53</v>
      </c>
      <c r="G32" s="114">
        <v>53</v>
      </c>
      <c r="H32" s="114">
        <v>52</v>
      </c>
      <c r="I32" s="140">
        <v>51</v>
      </c>
      <c r="J32" s="115">
        <v>1</v>
      </c>
      <c r="K32" s="116">
        <v>1.9607843137254901</v>
      </c>
    </row>
    <row r="33" spans="1:11" ht="14.1" customHeight="1" x14ac:dyDescent="0.2">
      <c r="A33" s="306">
        <v>32</v>
      </c>
      <c r="B33" s="307" t="s">
        <v>252</v>
      </c>
      <c r="C33" s="308"/>
      <c r="D33" s="113">
        <v>0.92247518541751228</v>
      </c>
      <c r="E33" s="115">
        <v>250</v>
      </c>
      <c r="F33" s="114">
        <v>236</v>
      </c>
      <c r="G33" s="114">
        <v>248</v>
      </c>
      <c r="H33" s="114">
        <v>250</v>
      </c>
      <c r="I33" s="140">
        <v>232</v>
      </c>
      <c r="J33" s="115">
        <v>18</v>
      </c>
      <c r="K33" s="116">
        <v>7.7586206896551726</v>
      </c>
    </row>
    <row r="34" spans="1:11" ht="14.1" customHeight="1" x14ac:dyDescent="0.2">
      <c r="A34" s="306">
        <v>33</v>
      </c>
      <c r="B34" s="307" t="s">
        <v>253</v>
      </c>
      <c r="C34" s="308"/>
      <c r="D34" s="113">
        <v>0.62728312608390835</v>
      </c>
      <c r="E34" s="115">
        <v>170</v>
      </c>
      <c r="F34" s="114">
        <v>172</v>
      </c>
      <c r="G34" s="114">
        <v>177</v>
      </c>
      <c r="H34" s="114">
        <v>176</v>
      </c>
      <c r="I34" s="140">
        <v>162</v>
      </c>
      <c r="J34" s="115">
        <v>8</v>
      </c>
      <c r="K34" s="116">
        <v>4.9382716049382713</v>
      </c>
    </row>
    <row r="35" spans="1:11" ht="14.1" customHeight="1" x14ac:dyDescent="0.2">
      <c r="A35" s="306">
        <v>34</v>
      </c>
      <c r="B35" s="307" t="s">
        <v>254</v>
      </c>
      <c r="C35" s="308"/>
      <c r="D35" s="113">
        <v>4.6714143389542819</v>
      </c>
      <c r="E35" s="115">
        <v>1266</v>
      </c>
      <c r="F35" s="114">
        <v>1290</v>
      </c>
      <c r="G35" s="114">
        <v>1306</v>
      </c>
      <c r="H35" s="114">
        <v>1301</v>
      </c>
      <c r="I35" s="140">
        <v>1291</v>
      </c>
      <c r="J35" s="115">
        <v>-25</v>
      </c>
      <c r="K35" s="116">
        <v>-1.9364833462432223</v>
      </c>
    </row>
    <row r="36" spans="1:11" ht="14.1" customHeight="1" x14ac:dyDescent="0.2">
      <c r="A36" s="306">
        <v>41</v>
      </c>
      <c r="B36" s="307" t="s">
        <v>255</v>
      </c>
      <c r="C36" s="308"/>
      <c r="D36" s="113">
        <v>0.11807682373344157</v>
      </c>
      <c r="E36" s="115">
        <v>32</v>
      </c>
      <c r="F36" s="114">
        <v>29</v>
      </c>
      <c r="G36" s="114">
        <v>30</v>
      </c>
      <c r="H36" s="114">
        <v>29</v>
      </c>
      <c r="I36" s="140">
        <v>29</v>
      </c>
      <c r="J36" s="115">
        <v>3</v>
      </c>
      <c r="K36" s="116">
        <v>10.344827586206897</v>
      </c>
    </row>
    <row r="37" spans="1:11" ht="14.1" customHeight="1" x14ac:dyDescent="0.2">
      <c r="A37" s="306">
        <v>42</v>
      </c>
      <c r="B37" s="307" t="s">
        <v>256</v>
      </c>
      <c r="C37" s="308"/>
      <c r="D37" s="113">
        <v>1.1069702225010147E-2</v>
      </c>
      <c r="E37" s="115">
        <v>3</v>
      </c>
      <c r="F37" s="114">
        <v>5</v>
      </c>
      <c r="G37" s="114">
        <v>4</v>
      </c>
      <c r="H37" s="114">
        <v>5</v>
      </c>
      <c r="I37" s="140">
        <v>5</v>
      </c>
      <c r="J37" s="115">
        <v>-2</v>
      </c>
      <c r="K37" s="116">
        <v>-40</v>
      </c>
    </row>
    <row r="38" spans="1:11" ht="14.1" customHeight="1" x14ac:dyDescent="0.2">
      <c r="A38" s="306">
        <v>43</v>
      </c>
      <c r="B38" s="307" t="s">
        <v>257</v>
      </c>
      <c r="C38" s="308"/>
      <c r="D38" s="113">
        <v>0.35423047120032469</v>
      </c>
      <c r="E38" s="115">
        <v>96</v>
      </c>
      <c r="F38" s="114">
        <v>96</v>
      </c>
      <c r="G38" s="114">
        <v>100</v>
      </c>
      <c r="H38" s="114">
        <v>92</v>
      </c>
      <c r="I38" s="140">
        <v>92</v>
      </c>
      <c r="J38" s="115">
        <v>4</v>
      </c>
      <c r="K38" s="116">
        <v>4.3478260869565215</v>
      </c>
    </row>
    <row r="39" spans="1:11" ht="14.1" customHeight="1" x14ac:dyDescent="0.2">
      <c r="A39" s="306">
        <v>51</v>
      </c>
      <c r="B39" s="307" t="s">
        <v>258</v>
      </c>
      <c r="C39" s="308"/>
      <c r="D39" s="113">
        <v>5.0846832220213276</v>
      </c>
      <c r="E39" s="115">
        <v>1378</v>
      </c>
      <c r="F39" s="114">
        <v>1418</v>
      </c>
      <c r="G39" s="114">
        <v>1416</v>
      </c>
      <c r="H39" s="114">
        <v>1424</v>
      </c>
      <c r="I39" s="140">
        <v>1413</v>
      </c>
      <c r="J39" s="115">
        <v>-35</v>
      </c>
      <c r="K39" s="116">
        <v>-2.4769992922859165</v>
      </c>
    </row>
    <row r="40" spans="1:11" ht="14.1" customHeight="1" x14ac:dyDescent="0.2">
      <c r="A40" s="306" t="s">
        <v>259</v>
      </c>
      <c r="B40" s="307" t="s">
        <v>260</v>
      </c>
      <c r="C40" s="308"/>
      <c r="D40" s="113">
        <v>4.7636618574960332</v>
      </c>
      <c r="E40" s="115">
        <v>1291</v>
      </c>
      <c r="F40" s="114">
        <v>1332</v>
      </c>
      <c r="G40" s="114">
        <v>1329</v>
      </c>
      <c r="H40" s="114">
        <v>1342</v>
      </c>
      <c r="I40" s="140">
        <v>1340</v>
      </c>
      <c r="J40" s="115">
        <v>-49</v>
      </c>
      <c r="K40" s="116">
        <v>-3.6567164179104479</v>
      </c>
    </row>
    <row r="41" spans="1:11" ht="14.1" customHeight="1" x14ac:dyDescent="0.2">
      <c r="A41" s="306"/>
      <c r="B41" s="307" t="s">
        <v>261</v>
      </c>
      <c r="C41" s="308"/>
      <c r="D41" s="113">
        <v>3.0995166230028413</v>
      </c>
      <c r="E41" s="115">
        <v>840</v>
      </c>
      <c r="F41" s="114">
        <v>884</v>
      </c>
      <c r="G41" s="114">
        <v>910</v>
      </c>
      <c r="H41" s="114">
        <v>913</v>
      </c>
      <c r="I41" s="140">
        <v>910</v>
      </c>
      <c r="J41" s="115">
        <v>-70</v>
      </c>
      <c r="K41" s="116">
        <v>-7.6923076923076925</v>
      </c>
    </row>
    <row r="42" spans="1:11" ht="14.1" customHeight="1" x14ac:dyDescent="0.2">
      <c r="A42" s="306">
        <v>52</v>
      </c>
      <c r="B42" s="307" t="s">
        <v>262</v>
      </c>
      <c r="C42" s="308"/>
      <c r="D42" s="113">
        <v>3.5349249105199072</v>
      </c>
      <c r="E42" s="115">
        <v>958</v>
      </c>
      <c r="F42" s="114">
        <v>1020</v>
      </c>
      <c r="G42" s="114">
        <v>1011</v>
      </c>
      <c r="H42" s="114">
        <v>1000</v>
      </c>
      <c r="I42" s="140">
        <v>1020</v>
      </c>
      <c r="J42" s="115">
        <v>-62</v>
      </c>
      <c r="K42" s="116">
        <v>-6.0784313725490193</v>
      </c>
    </row>
    <row r="43" spans="1:11" ht="14.1" customHeight="1" x14ac:dyDescent="0.2">
      <c r="A43" s="306" t="s">
        <v>263</v>
      </c>
      <c r="B43" s="307" t="s">
        <v>264</v>
      </c>
      <c r="C43" s="308"/>
      <c r="D43" s="113">
        <v>3.3393601712113945</v>
      </c>
      <c r="E43" s="115">
        <v>905</v>
      </c>
      <c r="F43" s="114">
        <v>963</v>
      </c>
      <c r="G43" s="114">
        <v>947</v>
      </c>
      <c r="H43" s="114">
        <v>945</v>
      </c>
      <c r="I43" s="140">
        <v>960</v>
      </c>
      <c r="J43" s="115">
        <v>-55</v>
      </c>
      <c r="K43" s="116">
        <v>-5.729166666666667</v>
      </c>
    </row>
    <row r="44" spans="1:11" ht="14.1" customHeight="1" x14ac:dyDescent="0.2">
      <c r="A44" s="306">
        <v>53</v>
      </c>
      <c r="B44" s="307" t="s">
        <v>265</v>
      </c>
      <c r="C44" s="308"/>
      <c r="D44" s="113">
        <v>2.3726061768938416</v>
      </c>
      <c r="E44" s="115">
        <v>643</v>
      </c>
      <c r="F44" s="114">
        <v>633</v>
      </c>
      <c r="G44" s="114">
        <v>625</v>
      </c>
      <c r="H44" s="114">
        <v>631</v>
      </c>
      <c r="I44" s="140">
        <v>593</v>
      </c>
      <c r="J44" s="115">
        <v>50</v>
      </c>
      <c r="K44" s="116">
        <v>8.4317032040472171</v>
      </c>
    </row>
    <row r="45" spans="1:11" ht="14.1" customHeight="1" x14ac:dyDescent="0.2">
      <c r="A45" s="306" t="s">
        <v>266</v>
      </c>
      <c r="B45" s="307" t="s">
        <v>267</v>
      </c>
      <c r="C45" s="308"/>
      <c r="D45" s="113">
        <v>2.3541566731854915</v>
      </c>
      <c r="E45" s="115">
        <v>638</v>
      </c>
      <c r="F45" s="114">
        <v>628</v>
      </c>
      <c r="G45" s="114">
        <v>621</v>
      </c>
      <c r="H45" s="114">
        <v>627</v>
      </c>
      <c r="I45" s="140">
        <v>589</v>
      </c>
      <c r="J45" s="115">
        <v>49</v>
      </c>
      <c r="K45" s="116">
        <v>8.3191850594227503</v>
      </c>
    </row>
    <row r="46" spans="1:11" ht="14.1" customHeight="1" x14ac:dyDescent="0.2">
      <c r="A46" s="306">
        <v>54</v>
      </c>
      <c r="B46" s="307" t="s">
        <v>268</v>
      </c>
      <c r="C46" s="308"/>
      <c r="D46" s="113">
        <v>16.014169218848014</v>
      </c>
      <c r="E46" s="115">
        <v>4340</v>
      </c>
      <c r="F46" s="114">
        <v>4479</v>
      </c>
      <c r="G46" s="114">
        <v>4522</v>
      </c>
      <c r="H46" s="114">
        <v>4506</v>
      </c>
      <c r="I46" s="140">
        <v>4550</v>
      </c>
      <c r="J46" s="115">
        <v>-210</v>
      </c>
      <c r="K46" s="116">
        <v>-4.615384615384615</v>
      </c>
    </row>
    <row r="47" spans="1:11" ht="14.1" customHeight="1" x14ac:dyDescent="0.2">
      <c r="A47" s="306">
        <v>61</v>
      </c>
      <c r="B47" s="307" t="s">
        <v>269</v>
      </c>
      <c r="C47" s="308"/>
      <c r="D47" s="113">
        <v>0.66787203424227892</v>
      </c>
      <c r="E47" s="115">
        <v>181</v>
      </c>
      <c r="F47" s="114">
        <v>172</v>
      </c>
      <c r="G47" s="114">
        <v>202</v>
      </c>
      <c r="H47" s="114">
        <v>171</v>
      </c>
      <c r="I47" s="140">
        <v>166</v>
      </c>
      <c r="J47" s="115">
        <v>15</v>
      </c>
      <c r="K47" s="116">
        <v>9.0361445783132535</v>
      </c>
    </row>
    <row r="48" spans="1:11" ht="14.1" customHeight="1" x14ac:dyDescent="0.2">
      <c r="A48" s="306">
        <v>62</v>
      </c>
      <c r="B48" s="307" t="s">
        <v>270</v>
      </c>
      <c r="C48" s="308"/>
      <c r="D48" s="113">
        <v>10.575255525626361</v>
      </c>
      <c r="E48" s="115">
        <v>2866</v>
      </c>
      <c r="F48" s="114">
        <v>3022</v>
      </c>
      <c r="G48" s="114">
        <v>3018</v>
      </c>
      <c r="H48" s="114">
        <v>3128</v>
      </c>
      <c r="I48" s="140">
        <v>2845</v>
      </c>
      <c r="J48" s="115">
        <v>21</v>
      </c>
      <c r="K48" s="116">
        <v>0.73813708260105448</v>
      </c>
    </row>
    <row r="49" spans="1:11" ht="14.1" customHeight="1" x14ac:dyDescent="0.2">
      <c r="A49" s="306">
        <v>63</v>
      </c>
      <c r="B49" s="307" t="s">
        <v>271</v>
      </c>
      <c r="C49" s="308"/>
      <c r="D49" s="113">
        <v>13.457068004870669</v>
      </c>
      <c r="E49" s="115">
        <v>3647</v>
      </c>
      <c r="F49" s="114">
        <v>4135</v>
      </c>
      <c r="G49" s="114">
        <v>4305</v>
      </c>
      <c r="H49" s="114">
        <v>4303</v>
      </c>
      <c r="I49" s="140">
        <v>4061</v>
      </c>
      <c r="J49" s="115">
        <v>-414</v>
      </c>
      <c r="K49" s="116">
        <v>-10.194533366165969</v>
      </c>
    </row>
    <row r="50" spans="1:11" ht="14.1" customHeight="1" x14ac:dyDescent="0.2">
      <c r="A50" s="306" t="s">
        <v>272</v>
      </c>
      <c r="B50" s="307" t="s">
        <v>273</v>
      </c>
      <c r="C50" s="308"/>
      <c r="D50" s="113">
        <v>1.7490129515516033</v>
      </c>
      <c r="E50" s="115">
        <v>474</v>
      </c>
      <c r="F50" s="114">
        <v>510</v>
      </c>
      <c r="G50" s="114">
        <v>544</v>
      </c>
      <c r="H50" s="114">
        <v>527</v>
      </c>
      <c r="I50" s="140">
        <v>492</v>
      </c>
      <c r="J50" s="115">
        <v>-18</v>
      </c>
      <c r="K50" s="116">
        <v>-3.6585365853658538</v>
      </c>
    </row>
    <row r="51" spans="1:11" ht="14.1" customHeight="1" x14ac:dyDescent="0.2">
      <c r="A51" s="306" t="s">
        <v>274</v>
      </c>
      <c r="B51" s="307" t="s">
        <v>275</v>
      </c>
      <c r="C51" s="308"/>
      <c r="D51" s="113">
        <v>11.047562820560128</v>
      </c>
      <c r="E51" s="115">
        <v>2994</v>
      </c>
      <c r="F51" s="114">
        <v>3431</v>
      </c>
      <c r="G51" s="114">
        <v>3561</v>
      </c>
      <c r="H51" s="114">
        <v>3576</v>
      </c>
      <c r="I51" s="140">
        <v>3367</v>
      </c>
      <c r="J51" s="115">
        <v>-373</v>
      </c>
      <c r="K51" s="116">
        <v>-11.078111078111078</v>
      </c>
    </row>
    <row r="52" spans="1:11" ht="14.1" customHeight="1" x14ac:dyDescent="0.2">
      <c r="A52" s="306">
        <v>71</v>
      </c>
      <c r="B52" s="307" t="s">
        <v>276</v>
      </c>
      <c r="C52" s="308"/>
      <c r="D52" s="113">
        <v>11.578908527360614</v>
      </c>
      <c r="E52" s="115">
        <v>3138</v>
      </c>
      <c r="F52" s="114">
        <v>3204</v>
      </c>
      <c r="G52" s="114">
        <v>3240</v>
      </c>
      <c r="H52" s="114">
        <v>3214</v>
      </c>
      <c r="I52" s="140">
        <v>3189</v>
      </c>
      <c r="J52" s="115">
        <v>-51</v>
      </c>
      <c r="K52" s="116">
        <v>-1.5992474129821261</v>
      </c>
    </row>
    <row r="53" spans="1:11" ht="14.1" customHeight="1" x14ac:dyDescent="0.2">
      <c r="A53" s="306" t="s">
        <v>277</v>
      </c>
      <c r="B53" s="307" t="s">
        <v>278</v>
      </c>
      <c r="C53" s="308"/>
      <c r="D53" s="113">
        <v>0.78225895723405037</v>
      </c>
      <c r="E53" s="115">
        <v>212</v>
      </c>
      <c r="F53" s="114">
        <v>234</v>
      </c>
      <c r="G53" s="114">
        <v>235</v>
      </c>
      <c r="H53" s="114">
        <v>225</v>
      </c>
      <c r="I53" s="140">
        <v>213</v>
      </c>
      <c r="J53" s="115">
        <v>-1</v>
      </c>
      <c r="K53" s="116">
        <v>-0.46948356807511737</v>
      </c>
    </row>
    <row r="54" spans="1:11" ht="14.1" customHeight="1" x14ac:dyDescent="0.2">
      <c r="A54" s="306" t="s">
        <v>279</v>
      </c>
      <c r="B54" s="307" t="s">
        <v>280</v>
      </c>
      <c r="C54" s="308"/>
      <c r="D54" s="113">
        <v>10.372310984834508</v>
      </c>
      <c r="E54" s="115">
        <v>2811</v>
      </c>
      <c r="F54" s="114">
        <v>2847</v>
      </c>
      <c r="G54" s="114">
        <v>2883</v>
      </c>
      <c r="H54" s="114">
        <v>2870</v>
      </c>
      <c r="I54" s="140">
        <v>2862</v>
      </c>
      <c r="J54" s="115">
        <v>-51</v>
      </c>
      <c r="K54" s="116">
        <v>-1.7819706498951782</v>
      </c>
    </row>
    <row r="55" spans="1:11" ht="14.1" customHeight="1" x14ac:dyDescent="0.2">
      <c r="A55" s="306">
        <v>72</v>
      </c>
      <c r="B55" s="307" t="s">
        <v>281</v>
      </c>
      <c r="C55" s="308"/>
      <c r="D55" s="113">
        <v>1.2102874432677762</v>
      </c>
      <c r="E55" s="115">
        <v>328</v>
      </c>
      <c r="F55" s="114">
        <v>326</v>
      </c>
      <c r="G55" s="114">
        <v>324</v>
      </c>
      <c r="H55" s="114">
        <v>329</v>
      </c>
      <c r="I55" s="140">
        <v>329</v>
      </c>
      <c r="J55" s="115">
        <v>-1</v>
      </c>
      <c r="K55" s="116">
        <v>-0.303951367781155</v>
      </c>
    </row>
    <row r="56" spans="1:11" ht="14.1" customHeight="1" x14ac:dyDescent="0.2">
      <c r="A56" s="306" t="s">
        <v>282</v>
      </c>
      <c r="B56" s="307" t="s">
        <v>283</v>
      </c>
      <c r="C56" s="308"/>
      <c r="D56" s="113">
        <v>0.13652632744179183</v>
      </c>
      <c r="E56" s="115">
        <v>37</v>
      </c>
      <c r="F56" s="114">
        <v>40</v>
      </c>
      <c r="G56" s="114">
        <v>41</v>
      </c>
      <c r="H56" s="114">
        <v>39</v>
      </c>
      <c r="I56" s="140">
        <v>38</v>
      </c>
      <c r="J56" s="115">
        <v>-1</v>
      </c>
      <c r="K56" s="116">
        <v>-2.6315789473684212</v>
      </c>
    </row>
    <row r="57" spans="1:11" ht="14.1" customHeight="1" x14ac:dyDescent="0.2">
      <c r="A57" s="306" t="s">
        <v>284</v>
      </c>
      <c r="B57" s="307" t="s">
        <v>285</v>
      </c>
      <c r="C57" s="308"/>
      <c r="D57" s="113">
        <v>0.7416700490756799</v>
      </c>
      <c r="E57" s="115">
        <v>201</v>
      </c>
      <c r="F57" s="114">
        <v>199</v>
      </c>
      <c r="G57" s="114">
        <v>198</v>
      </c>
      <c r="H57" s="114">
        <v>195</v>
      </c>
      <c r="I57" s="140">
        <v>190</v>
      </c>
      <c r="J57" s="115">
        <v>11</v>
      </c>
      <c r="K57" s="116">
        <v>5.7894736842105265</v>
      </c>
    </row>
    <row r="58" spans="1:11" ht="14.1" customHeight="1" x14ac:dyDescent="0.2">
      <c r="A58" s="306">
        <v>73</v>
      </c>
      <c r="B58" s="307" t="s">
        <v>286</v>
      </c>
      <c r="C58" s="308"/>
      <c r="D58" s="113">
        <v>0.8818862772591417</v>
      </c>
      <c r="E58" s="115">
        <v>239</v>
      </c>
      <c r="F58" s="114">
        <v>240</v>
      </c>
      <c r="G58" s="114">
        <v>238</v>
      </c>
      <c r="H58" s="114">
        <v>242</v>
      </c>
      <c r="I58" s="140">
        <v>231</v>
      </c>
      <c r="J58" s="115">
        <v>8</v>
      </c>
      <c r="K58" s="116">
        <v>3.4632034632034632</v>
      </c>
    </row>
    <row r="59" spans="1:11" ht="14.1" customHeight="1" x14ac:dyDescent="0.2">
      <c r="A59" s="306" t="s">
        <v>287</v>
      </c>
      <c r="B59" s="307" t="s">
        <v>288</v>
      </c>
      <c r="C59" s="308"/>
      <c r="D59" s="113">
        <v>0.60514372163388808</v>
      </c>
      <c r="E59" s="115">
        <v>164</v>
      </c>
      <c r="F59" s="114">
        <v>172</v>
      </c>
      <c r="G59" s="114">
        <v>171</v>
      </c>
      <c r="H59" s="114">
        <v>170</v>
      </c>
      <c r="I59" s="140">
        <v>158</v>
      </c>
      <c r="J59" s="115">
        <v>6</v>
      </c>
      <c r="K59" s="116">
        <v>3.7974683544303796</v>
      </c>
    </row>
    <row r="60" spans="1:11" ht="14.1" customHeight="1" x14ac:dyDescent="0.2">
      <c r="A60" s="306">
        <v>81</v>
      </c>
      <c r="B60" s="307" t="s">
        <v>289</v>
      </c>
      <c r="C60" s="308"/>
      <c r="D60" s="113">
        <v>4.3909818825873588</v>
      </c>
      <c r="E60" s="115">
        <v>1190</v>
      </c>
      <c r="F60" s="114">
        <v>1185</v>
      </c>
      <c r="G60" s="114">
        <v>1176</v>
      </c>
      <c r="H60" s="114">
        <v>1157</v>
      </c>
      <c r="I60" s="140">
        <v>1173</v>
      </c>
      <c r="J60" s="115">
        <v>17</v>
      </c>
      <c r="K60" s="116">
        <v>1.4492753623188406</v>
      </c>
    </row>
    <row r="61" spans="1:11" ht="14.1" customHeight="1" x14ac:dyDescent="0.2">
      <c r="A61" s="306" t="s">
        <v>290</v>
      </c>
      <c r="B61" s="307" t="s">
        <v>291</v>
      </c>
      <c r="C61" s="308"/>
      <c r="D61" s="113">
        <v>1.2139773440094461</v>
      </c>
      <c r="E61" s="115">
        <v>329</v>
      </c>
      <c r="F61" s="114">
        <v>346</v>
      </c>
      <c r="G61" s="114">
        <v>356</v>
      </c>
      <c r="H61" s="114">
        <v>347</v>
      </c>
      <c r="I61" s="140">
        <v>361</v>
      </c>
      <c r="J61" s="115">
        <v>-32</v>
      </c>
      <c r="K61" s="116">
        <v>-8.86426592797784</v>
      </c>
    </row>
    <row r="62" spans="1:11" ht="14.1" customHeight="1" x14ac:dyDescent="0.2">
      <c r="A62" s="306" t="s">
        <v>292</v>
      </c>
      <c r="B62" s="307" t="s">
        <v>293</v>
      </c>
      <c r="C62" s="308"/>
      <c r="D62" s="113">
        <v>1.653075532268182</v>
      </c>
      <c r="E62" s="115">
        <v>448</v>
      </c>
      <c r="F62" s="114">
        <v>435</v>
      </c>
      <c r="G62" s="114">
        <v>429</v>
      </c>
      <c r="H62" s="114">
        <v>408</v>
      </c>
      <c r="I62" s="140">
        <v>411</v>
      </c>
      <c r="J62" s="115">
        <v>37</v>
      </c>
      <c r="K62" s="116">
        <v>9.002433090024331</v>
      </c>
    </row>
    <row r="63" spans="1:11" ht="14.1" customHeight="1" x14ac:dyDescent="0.2">
      <c r="A63" s="306"/>
      <c r="B63" s="307" t="s">
        <v>294</v>
      </c>
      <c r="C63" s="308"/>
      <c r="D63" s="113">
        <v>1.4243016862846389</v>
      </c>
      <c r="E63" s="115">
        <v>386</v>
      </c>
      <c r="F63" s="114">
        <v>371</v>
      </c>
      <c r="G63" s="114">
        <v>372</v>
      </c>
      <c r="H63" s="114">
        <v>345</v>
      </c>
      <c r="I63" s="140">
        <v>344</v>
      </c>
      <c r="J63" s="115">
        <v>42</v>
      </c>
      <c r="K63" s="116">
        <v>12.209302325581396</v>
      </c>
    </row>
    <row r="64" spans="1:11" ht="14.1" customHeight="1" x14ac:dyDescent="0.2">
      <c r="A64" s="306" t="s">
        <v>295</v>
      </c>
      <c r="B64" s="307" t="s">
        <v>296</v>
      </c>
      <c r="C64" s="308"/>
      <c r="D64" s="113">
        <v>0.22877384598354306</v>
      </c>
      <c r="E64" s="115">
        <v>62</v>
      </c>
      <c r="F64" s="114">
        <v>61</v>
      </c>
      <c r="G64" s="114">
        <v>61</v>
      </c>
      <c r="H64" s="114">
        <v>61</v>
      </c>
      <c r="I64" s="140">
        <v>59</v>
      </c>
      <c r="J64" s="115">
        <v>3</v>
      </c>
      <c r="K64" s="116">
        <v>5.0847457627118642</v>
      </c>
    </row>
    <row r="65" spans="1:11" ht="14.1" customHeight="1" x14ac:dyDescent="0.2">
      <c r="A65" s="306" t="s">
        <v>297</v>
      </c>
      <c r="B65" s="307" t="s">
        <v>298</v>
      </c>
      <c r="C65" s="308"/>
      <c r="D65" s="113">
        <v>0.81915796465075086</v>
      </c>
      <c r="E65" s="115">
        <v>222</v>
      </c>
      <c r="F65" s="114">
        <v>222</v>
      </c>
      <c r="G65" s="114">
        <v>219</v>
      </c>
      <c r="H65" s="114">
        <v>226</v>
      </c>
      <c r="I65" s="140">
        <v>232</v>
      </c>
      <c r="J65" s="115">
        <v>-10</v>
      </c>
      <c r="K65" s="116">
        <v>-4.3103448275862073</v>
      </c>
    </row>
    <row r="66" spans="1:11" ht="14.1" customHeight="1" x14ac:dyDescent="0.2">
      <c r="A66" s="306">
        <v>82</v>
      </c>
      <c r="B66" s="307" t="s">
        <v>299</v>
      </c>
      <c r="C66" s="308"/>
      <c r="D66" s="113">
        <v>1.5091694033430501</v>
      </c>
      <c r="E66" s="115">
        <v>409</v>
      </c>
      <c r="F66" s="114">
        <v>412</v>
      </c>
      <c r="G66" s="114">
        <v>421</v>
      </c>
      <c r="H66" s="114">
        <v>419</v>
      </c>
      <c r="I66" s="140">
        <v>419</v>
      </c>
      <c r="J66" s="115">
        <v>-10</v>
      </c>
      <c r="K66" s="116">
        <v>-2.3866348448687349</v>
      </c>
    </row>
    <row r="67" spans="1:11" ht="14.1" customHeight="1" x14ac:dyDescent="0.2">
      <c r="A67" s="306" t="s">
        <v>300</v>
      </c>
      <c r="B67" s="307" t="s">
        <v>301</v>
      </c>
      <c r="C67" s="308"/>
      <c r="D67" s="113">
        <v>0.60883362237555805</v>
      </c>
      <c r="E67" s="115">
        <v>165</v>
      </c>
      <c r="F67" s="114">
        <v>162</v>
      </c>
      <c r="G67" s="114">
        <v>164</v>
      </c>
      <c r="H67" s="114">
        <v>160</v>
      </c>
      <c r="I67" s="140">
        <v>158</v>
      </c>
      <c r="J67" s="115">
        <v>7</v>
      </c>
      <c r="K67" s="116">
        <v>4.4303797468354427</v>
      </c>
    </row>
    <row r="68" spans="1:11" ht="14.1" customHeight="1" x14ac:dyDescent="0.2">
      <c r="A68" s="306" t="s">
        <v>302</v>
      </c>
      <c r="B68" s="307" t="s">
        <v>303</v>
      </c>
      <c r="C68" s="308"/>
      <c r="D68" s="113">
        <v>0.57193461495885756</v>
      </c>
      <c r="E68" s="115">
        <v>155</v>
      </c>
      <c r="F68" s="114">
        <v>158</v>
      </c>
      <c r="G68" s="114">
        <v>165</v>
      </c>
      <c r="H68" s="114">
        <v>171</v>
      </c>
      <c r="I68" s="140">
        <v>176</v>
      </c>
      <c r="J68" s="115">
        <v>-21</v>
      </c>
      <c r="K68" s="116">
        <v>-11.931818181818182</v>
      </c>
    </row>
    <row r="69" spans="1:11" ht="14.1" customHeight="1" x14ac:dyDescent="0.2">
      <c r="A69" s="306">
        <v>83</v>
      </c>
      <c r="B69" s="307" t="s">
        <v>304</v>
      </c>
      <c r="C69" s="308"/>
      <c r="D69" s="113">
        <v>3.2102136452529426</v>
      </c>
      <c r="E69" s="115">
        <v>870</v>
      </c>
      <c r="F69" s="114">
        <v>890</v>
      </c>
      <c r="G69" s="114">
        <v>876</v>
      </c>
      <c r="H69" s="114">
        <v>884</v>
      </c>
      <c r="I69" s="140">
        <v>878</v>
      </c>
      <c r="J69" s="115">
        <v>-8</v>
      </c>
      <c r="K69" s="116">
        <v>-0.91116173120728927</v>
      </c>
    </row>
    <row r="70" spans="1:11" ht="14.1" customHeight="1" x14ac:dyDescent="0.2">
      <c r="A70" s="306" t="s">
        <v>305</v>
      </c>
      <c r="B70" s="307" t="s">
        <v>306</v>
      </c>
      <c r="C70" s="308"/>
      <c r="D70" s="113">
        <v>2.0368252094018673</v>
      </c>
      <c r="E70" s="115">
        <v>552</v>
      </c>
      <c r="F70" s="114">
        <v>550</v>
      </c>
      <c r="G70" s="114">
        <v>541</v>
      </c>
      <c r="H70" s="114">
        <v>550</v>
      </c>
      <c r="I70" s="140">
        <v>552</v>
      </c>
      <c r="J70" s="115">
        <v>0</v>
      </c>
      <c r="K70" s="116">
        <v>0</v>
      </c>
    </row>
    <row r="71" spans="1:11" ht="14.1" customHeight="1" x14ac:dyDescent="0.2">
      <c r="A71" s="306"/>
      <c r="B71" s="307" t="s">
        <v>307</v>
      </c>
      <c r="C71" s="308"/>
      <c r="D71" s="113">
        <v>1.4132319840596288</v>
      </c>
      <c r="E71" s="115">
        <v>383</v>
      </c>
      <c r="F71" s="114">
        <v>388</v>
      </c>
      <c r="G71" s="114">
        <v>374</v>
      </c>
      <c r="H71" s="114">
        <v>373</v>
      </c>
      <c r="I71" s="140">
        <v>377</v>
      </c>
      <c r="J71" s="115">
        <v>6</v>
      </c>
      <c r="K71" s="116">
        <v>1.5915119363395225</v>
      </c>
    </row>
    <row r="72" spans="1:11" ht="14.1" customHeight="1" x14ac:dyDescent="0.2">
      <c r="A72" s="306">
        <v>84</v>
      </c>
      <c r="B72" s="307" t="s">
        <v>308</v>
      </c>
      <c r="C72" s="308"/>
      <c r="D72" s="113">
        <v>1.2840854581011771</v>
      </c>
      <c r="E72" s="115">
        <v>348</v>
      </c>
      <c r="F72" s="114">
        <v>349</v>
      </c>
      <c r="G72" s="114">
        <v>320</v>
      </c>
      <c r="H72" s="114">
        <v>334</v>
      </c>
      <c r="I72" s="140">
        <v>333</v>
      </c>
      <c r="J72" s="115">
        <v>15</v>
      </c>
      <c r="K72" s="116">
        <v>4.5045045045045047</v>
      </c>
    </row>
    <row r="73" spans="1:11" ht="14.1" customHeight="1" x14ac:dyDescent="0.2">
      <c r="A73" s="306" t="s">
        <v>309</v>
      </c>
      <c r="B73" s="307" t="s">
        <v>310</v>
      </c>
      <c r="C73" s="308"/>
      <c r="D73" s="113">
        <v>0.16235563263348216</v>
      </c>
      <c r="E73" s="115">
        <v>44</v>
      </c>
      <c r="F73" s="114">
        <v>45</v>
      </c>
      <c r="G73" s="114">
        <v>36</v>
      </c>
      <c r="H73" s="114">
        <v>36</v>
      </c>
      <c r="I73" s="140">
        <v>43</v>
      </c>
      <c r="J73" s="115">
        <v>1</v>
      </c>
      <c r="K73" s="116">
        <v>2.3255813953488373</v>
      </c>
    </row>
    <row r="74" spans="1:11" ht="14.1" customHeight="1" x14ac:dyDescent="0.2">
      <c r="A74" s="306" t="s">
        <v>311</v>
      </c>
      <c r="B74" s="307" t="s">
        <v>312</v>
      </c>
      <c r="C74" s="308"/>
      <c r="D74" s="113">
        <v>3.6899007416700491E-2</v>
      </c>
      <c r="E74" s="115">
        <v>10</v>
      </c>
      <c r="F74" s="114">
        <v>9</v>
      </c>
      <c r="G74" s="114">
        <v>9</v>
      </c>
      <c r="H74" s="114">
        <v>8</v>
      </c>
      <c r="I74" s="140">
        <v>7</v>
      </c>
      <c r="J74" s="115">
        <v>3</v>
      </c>
      <c r="K74" s="116">
        <v>42.857142857142854</v>
      </c>
    </row>
    <row r="75" spans="1:11" ht="14.1" customHeight="1" x14ac:dyDescent="0.2">
      <c r="A75" s="306" t="s">
        <v>313</v>
      </c>
      <c r="B75" s="307" t="s">
        <v>314</v>
      </c>
      <c r="C75" s="308"/>
      <c r="D75" s="113">
        <v>1.4759602966680196E-2</v>
      </c>
      <c r="E75" s="115">
        <v>4</v>
      </c>
      <c r="F75" s="114">
        <v>5</v>
      </c>
      <c r="G75" s="114">
        <v>4</v>
      </c>
      <c r="H75" s="114">
        <v>4</v>
      </c>
      <c r="I75" s="140">
        <v>5</v>
      </c>
      <c r="J75" s="115">
        <v>-1</v>
      </c>
      <c r="K75" s="116">
        <v>-20</v>
      </c>
    </row>
    <row r="76" spans="1:11" ht="14.1" customHeight="1" x14ac:dyDescent="0.2">
      <c r="A76" s="306">
        <v>91</v>
      </c>
      <c r="B76" s="307" t="s">
        <v>315</v>
      </c>
      <c r="C76" s="308"/>
      <c r="D76" s="113">
        <v>4.4278808900040587E-2</v>
      </c>
      <c r="E76" s="115">
        <v>12</v>
      </c>
      <c r="F76" s="114">
        <v>12</v>
      </c>
      <c r="G76" s="114">
        <v>15</v>
      </c>
      <c r="H76" s="114">
        <v>16</v>
      </c>
      <c r="I76" s="140">
        <v>19</v>
      </c>
      <c r="J76" s="115">
        <v>-7</v>
      </c>
      <c r="K76" s="116">
        <v>-36.842105263157897</v>
      </c>
    </row>
    <row r="77" spans="1:11" ht="14.1" customHeight="1" x14ac:dyDescent="0.2">
      <c r="A77" s="306">
        <v>92</v>
      </c>
      <c r="B77" s="307" t="s">
        <v>316</v>
      </c>
      <c r="C77" s="308"/>
      <c r="D77" s="113">
        <v>0.28043245636692371</v>
      </c>
      <c r="E77" s="115">
        <v>76</v>
      </c>
      <c r="F77" s="114">
        <v>79</v>
      </c>
      <c r="G77" s="114">
        <v>75</v>
      </c>
      <c r="H77" s="114">
        <v>72</v>
      </c>
      <c r="I77" s="140">
        <v>71</v>
      </c>
      <c r="J77" s="115">
        <v>5</v>
      </c>
      <c r="K77" s="116">
        <v>7.042253521126761</v>
      </c>
    </row>
    <row r="78" spans="1:11" ht="14.1" customHeight="1" x14ac:dyDescent="0.2">
      <c r="A78" s="306">
        <v>93</v>
      </c>
      <c r="B78" s="307" t="s">
        <v>317</v>
      </c>
      <c r="C78" s="308"/>
      <c r="D78" s="113">
        <v>0.15497583115014207</v>
      </c>
      <c r="E78" s="115">
        <v>42</v>
      </c>
      <c r="F78" s="114">
        <v>39</v>
      </c>
      <c r="G78" s="114">
        <v>39</v>
      </c>
      <c r="H78" s="114">
        <v>39</v>
      </c>
      <c r="I78" s="140">
        <v>36</v>
      </c>
      <c r="J78" s="115">
        <v>6</v>
      </c>
      <c r="K78" s="116">
        <v>16.666666666666668</v>
      </c>
    </row>
    <row r="79" spans="1:11" ht="14.1" customHeight="1" x14ac:dyDescent="0.2">
      <c r="A79" s="306">
        <v>94</v>
      </c>
      <c r="B79" s="307" t="s">
        <v>318</v>
      </c>
      <c r="C79" s="308"/>
      <c r="D79" s="113">
        <v>0.42064868455038562</v>
      </c>
      <c r="E79" s="115">
        <v>114</v>
      </c>
      <c r="F79" s="114">
        <v>130</v>
      </c>
      <c r="G79" s="114">
        <v>116</v>
      </c>
      <c r="H79" s="114">
        <v>117</v>
      </c>
      <c r="I79" s="140">
        <v>110</v>
      </c>
      <c r="J79" s="115">
        <v>4</v>
      </c>
      <c r="K79" s="116">
        <v>3.6363636363636362</v>
      </c>
    </row>
    <row r="80" spans="1:11" ht="14.1" customHeight="1" x14ac:dyDescent="0.2">
      <c r="A80" s="306" t="s">
        <v>319</v>
      </c>
      <c r="B80" s="307" t="s">
        <v>320</v>
      </c>
      <c r="C80" s="308"/>
      <c r="D80" s="113">
        <v>5.5348511125050737E-2</v>
      </c>
      <c r="E80" s="115">
        <v>15</v>
      </c>
      <c r="F80" s="114">
        <v>13</v>
      </c>
      <c r="G80" s="114">
        <v>13</v>
      </c>
      <c r="H80" s="114">
        <v>14</v>
      </c>
      <c r="I80" s="140">
        <v>14</v>
      </c>
      <c r="J80" s="115">
        <v>1</v>
      </c>
      <c r="K80" s="116">
        <v>7.1428571428571432</v>
      </c>
    </row>
    <row r="81" spans="1:11" ht="14.1" customHeight="1" x14ac:dyDescent="0.2">
      <c r="A81" s="310" t="s">
        <v>321</v>
      </c>
      <c r="B81" s="311" t="s">
        <v>333</v>
      </c>
      <c r="C81" s="312"/>
      <c r="D81" s="125">
        <v>3.7821482602118004</v>
      </c>
      <c r="E81" s="143">
        <v>1025</v>
      </c>
      <c r="F81" s="144">
        <v>1056</v>
      </c>
      <c r="G81" s="144">
        <v>1050</v>
      </c>
      <c r="H81" s="144">
        <v>1089</v>
      </c>
      <c r="I81" s="145">
        <v>1033</v>
      </c>
      <c r="J81" s="143">
        <v>-8</v>
      </c>
      <c r="K81" s="146">
        <v>-0.77444336882865439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6302</v>
      </c>
      <c r="G12" s="536">
        <v>5475</v>
      </c>
      <c r="H12" s="536">
        <v>8429</v>
      </c>
      <c r="I12" s="536">
        <v>5972</v>
      </c>
      <c r="J12" s="537">
        <v>6983</v>
      </c>
      <c r="K12" s="538">
        <v>-681</v>
      </c>
      <c r="L12" s="349">
        <v>-9.7522554775884291</v>
      </c>
    </row>
    <row r="13" spans="1:17" s="110" customFormat="1" ht="15" customHeight="1" x14ac:dyDescent="0.2">
      <c r="A13" s="350" t="s">
        <v>344</v>
      </c>
      <c r="B13" s="351" t="s">
        <v>345</v>
      </c>
      <c r="C13" s="347"/>
      <c r="D13" s="347"/>
      <c r="E13" s="348"/>
      <c r="F13" s="536">
        <v>3590</v>
      </c>
      <c r="G13" s="536">
        <v>2793</v>
      </c>
      <c r="H13" s="536">
        <v>4770</v>
      </c>
      <c r="I13" s="536">
        <v>3323</v>
      </c>
      <c r="J13" s="537">
        <v>3892</v>
      </c>
      <c r="K13" s="538">
        <v>-302</v>
      </c>
      <c r="L13" s="349">
        <v>-7.7595066803699897</v>
      </c>
    </row>
    <row r="14" spans="1:17" s="110" customFormat="1" ht="22.5" customHeight="1" x14ac:dyDescent="0.2">
      <c r="A14" s="350"/>
      <c r="B14" s="351" t="s">
        <v>346</v>
      </c>
      <c r="C14" s="347"/>
      <c r="D14" s="347"/>
      <c r="E14" s="348"/>
      <c r="F14" s="536">
        <v>2712</v>
      </c>
      <c r="G14" s="536">
        <v>2682</v>
      </c>
      <c r="H14" s="536">
        <v>3659</v>
      </c>
      <c r="I14" s="536">
        <v>2649</v>
      </c>
      <c r="J14" s="537">
        <v>3091</v>
      </c>
      <c r="K14" s="538">
        <v>-379</v>
      </c>
      <c r="L14" s="349">
        <v>-12.261404076350695</v>
      </c>
    </row>
    <row r="15" spans="1:17" s="110" customFormat="1" ht="15" customHeight="1" x14ac:dyDescent="0.2">
      <c r="A15" s="350" t="s">
        <v>347</v>
      </c>
      <c r="B15" s="351" t="s">
        <v>108</v>
      </c>
      <c r="C15" s="347"/>
      <c r="D15" s="347"/>
      <c r="E15" s="348"/>
      <c r="F15" s="536">
        <v>1371</v>
      </c>
      <c r="G15" s="536">
        <v>1295</v>
      </c>
      <c r="H15" s="536">
        <v>3408</v>
      </c>
      <c r="I15" s="536">
        <v>1279</v>
      </c>
      <c r="J15" s="537">
        <v>1428</v>
      </c>
      <c r="K15" s="538">
        <v>-57</v>
      </c>
      <c r="L15" s="349">
        <v>-3.9915966386554622</v>
      </c>
    </row>
    <row r="16" spans="1:17" s="110" customFormat="1" ht="15" customHeight="1" x14ac:dyDescent="0.2">
      <c r="A16" s="350"/>
      <c r="B16" s="351" t="s">
        <v>109</v>
      </c>
      <c r="C16" s="347"/>
      <c r="D16" s="347"/>
      <c r="E16" s="348"/>
      <c r="F16" s="536">
        <v>4212</v>
      </c>
      <c r="G16" s="536">
        <v>3634</v>
      </c>
      <c r="H16" s="536">
        <v>4432</v>
      </c>
      <c r="I16" s="536">
        <v>4032</v>
      </c>
      <c r="J16" s="537">
        <v>4667</v>
      </c>
      <c r="K16" s="538">
        <v>-455</v>
      </c>
      <c r="L16" s="349">
        <v>-9.7493036211699167</v>
      </c>
    </row>
    <row r="17" spans="1:12" s="110" customFormat="1" ht="15" customHeight="1" x14ac:dyDescent="0.2">
      <c r="A17" s="350"/>
      <c r="B17" s="351" t="s">
        <v>110</v>
      </c>
      <c r="C17" s="347"/>
      <c r="D17" s="347"/>
      <c r="E17" s="348"/>
      <c r="F17" s="536">
        <v>616</v>
      </c>
      <c r="G17" s="536">
        <v>466</v>
      </c>
      <c r="H17" s="536">
        <v>513</v>
      </c>
      <c r="I17" s="536">
        <v>586</v>
      </c>
      <c r="J17" s="537">
        <v>764</v>
      </c>
      <c r="K17" s="538">
        <v>-148</v>
      </c>
      <c r="L17" s="349">
        <v>-19.3717277486911</v>
      </c>
    </row>
    <row r="18" spans="1:12" s="110" customFormat="1" ht="15" customHeight="1" x14ac:dyDescent="0.2">
      <c r="A18" s="350"/>
      <c r="B18" s="351" t="s">
        <v>111</v>
      </c>
      <c r="C18" s="347"/>
      <c r="D18" s="347"/>
      <c r="E18" s="348"/>
      <c r="F18" s="536">
        <v>103</v>
      </c>
      <c r="G18" s="536">
        <v>80</v>
      </c>
      <c r="H18" s="536">
        <v>76</v>
      </c>
      <c r="I18" s="536">
        <v>75</v>
      </c>
      <c r="J18" s="537">
        <v>124</v>
      </c>
      <c r="K18" s="538">
        <v>-21</v>
      </c>
      <c r="L18" s="349">
        <v>-16.93548387096774</v>
      </c>
    </row>
    <row r="19" spans="1:12" s="110" customFormat="1" ht="15" customHeight="1" x14ac:dyDescent="0.2">
      <c r="A19" s="118" t="s">
        <v>113</v>
      </c>
      <c r="B19" s="119" t="s">
        <v>181</v>
      </c>
      <c r="C19" s="347"/>
      <c r="D19" s="347"/>
      <c r="E19" s="348"/>
      <c r="F19" s="536">
        <v>4033</v>
      </c>
      <c r="G19" s="536">
        <v>3452</v>
      </c>
      <c r="H19" s="536">
        <v>6127</v>
      </c>
      <c r="I19" s="536">
        <v>3792</v>
      </c>
      <c r="J19" s="537">
        <v>4570</v>
      </c>
      <c r="K19" s="538">
        <v>-537</v>
      </c>
      <c r="L19" s="349">
        <v>-11.75054704595186</v>
      </c>
    </row>
    <row r="20" spans="1:12" s="110" customFormat="1" ht="15" customHeight="1" x14ac:dyDescent="0.2">
      <c r="A20" s="118"/>
      <c r="B20" s="119" t="s">
        <v>182</v>
      </c>
      <c r="C20" s="347"/>
      <c r="D20" s="347"/>
      <c r="E20" s="348"/>
      <c r="F20" s="536">
        <v>2269</v>
      </c>
      <c r="G20" s="536">
        <v>2023</v>
      </c>
      <c r="H20" s="536">
        <v>2302</v>
      </c>
      <c r="I20" s="536">
        <v>2180</v>
      </c>
      <c r="J20" s="537">
        <v>2413</v>
      </c>
      <c r="K20" s="538">
        <v>-144</v>
      </c>
      <c r="L20" s="349">
        <v>-5.9676750932449236</v>
      </c>
    </row>
    <row r="21" spans="1:12" s="110" customFormat="1" ht="15" customHeight="1" x14ac:dyDescent="0.2">
      <c r="A21" s="118" t="s">
        <v>113</v>
      </c>
      <c r="B21" s="119" t="s">
        <v>116</v>
      </c>
      <c r="C21" s="347"/>
      <c r="D21" s="347"/>
      <c r="E21" s="348"/>
      <c r="F21" s="536">
        <v>4254</v>
      </c>
      <c r="G21" s="536">
        <v>3730</v>
      </c>
      <c r="H21" s="536">
        <v>5864</v>
      </c>
      <c r="I21" s="536">
        <v>3675</v>
      </c>
      <c r="J21" s="537">
        <v>4776</v>
      </c>
      <c r="K21" s="538">
        <v>-522</v>
      </c>
      <c r="L21" s="349">
        <v>-10.92964824120603</v>
      </c>
    </row>
    <row r="22" spans="1:12" s="110" customFormat="1" ht="15" customHeight="1" x14ac:dyDescent="0.2">
      <c r="A22" s="118"/>
      <c r="B22" s="119" t="s">
        <v>117</v>
      </c>
      <c r="C22" s="347"/>
      <c r="D22" s="347"/>
      <c r="E22" s="348"/>
      <c r="F22" s="536">
        <v>2047</v>
      </c>
      <c r="G22" s="536">
        <v>1744</v>
      </c>
      <c r="H22" s="536">
        <v>2562</v>
      </c>
      <c r="I22" s="536">
        <v>2294</v>
      </c>
      <c r="J22" s="537">
        <v>2205</v>
      </c>
      <c r="K22" s="538">
        <v>-158</v>
      </c>
      <c r="L22" s="349">
        <v>-7.1655328798185938</v>
      </c>
    </row>
    <row r="23" spans="1:12" s="110" customFormat="1" ht="15" customHeight="1" x14ac:dyDescent="0.2">
      <c r="A23" s="352" t="s">
        <v>347</v>
      </c>
      <c r="B23" s="353" t="s">
        <v>193</v>
      </c>
      <c r="C23" s="354"/>
      <c r="D23" s="354"/>
      <c r="E23" s="355"/>
      <c r="F23" s="539">
        <v>136</v>
      </c>
      <c r="G23" s="539">
        <v>351</v>
      </c>
      <c r="H23" s="539">
        <v>1516</v>
      </c>
      <c r="I23" s="539">
        <v>128</v>
      </c>
      <c r="J23" s="540">
        <v>145</v>
      </c>
      <c r="K23" s="541">
        <v>-9</v>
      </c>
      <c r="L23" s="356">
        <v>-6.2068965517241379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36.6</v>
      </c>
      <c r="G25" s="542">
        <v>41.3</v>
      </c>
      <c r="H25" s="542">
        <v>44.5</v>
      </c>
      <c r="I25" s="542">
        <v>40.799999999999997</v>
      </c>
      <c r="J25" s="542">
        <v>36.799999999999997</v>
      </c>
      <c r="K25" s="543" t="s">
        <v>349</v>
      </c>
      <c r="L25" s="364">
        <v>-0.19999999999999574</v>
      </c>
    </row>
    <row r="26" spans="1:12" s="110" customFormat="1" ht="15" customHeight="1" x14ac:dyDescent="0.2">
      <c r="A26" s="365" t="s">
        <v>105</v>
      </c>
      <c r="B26" s="366" t="s">
        <v>345</v>
      </c>
      <c r="C26" s="362"/>
      <c r="D26" s="362"/>
      <c r="E26" s="363"/>
      <c r="F26" s="542">
        <v>36</v>
      </c>
      <c r="G26" s="542">
        <v>41.4</v>
      </c>
      <c r="H26" s="542">
        <v>43.8</v>
      </c>
      <c r="I26" s="542">
        <v>40.4</v>
      </c>
      <c r="J26" s="544">
        <v>38.299999999999997</v>
      </c>
      <c r="K26" s="543" t="s">
        <v>349</v>
      </c>
      <c r="L26" s="364">
        <v>-2.2999999999999972</v>
      </c>
    </row>
    <row r="27" spans="1:12" s="110" customFormat="1" ht="15" customHeight="1" x14ac:dyDescent="0.2">
      <c r="A27" s="365"/>
      <c r="B27" s="366" t="s">
        <v>346</v>
      </c>
      <c r="C27" s="362"/>
      <c r="D27" s="362"/>
      <c r="E27" s="363"/>
      <c r="F27" s="542">
        <v>37.5</v>
      </c>
      <c r="G27" s="542">
        <v>41.1</v>
      </c>
      <c r="H27" s="542">
        <v>45.3</v>
      </c>
      <c r="I27" s="542">
        <v>41.3</v>
      </c>
      <c r="J27" s="542">
        <v>34.9</v>
      </c>
      <c r="K27" s="543" t="s">
        <v>349</v>
      </c>
      <c r="L27" s="364">
        <v>2.6000000000000014</v>
      </c>
    </row>
    <row r="28" spans="1:12" s="110" customFormat="1" ht="15" customHeight="1" x14ac:dyDescent="0.2">
      <c r="A28" s="365" t="s">
        <v>113</v>
      </c>
      <c r="B28" s="366" t="s">
        <v>108</v>
      </c>
      <c r="C28" s="362"/>
      <c r="D28" s="362"/>
      <c r="E28" s="363"/>
      <c r="F28" s="542">
        <v>47.7</v>
      </c>
      <c r="G28" s="542">
        <v>51.2</v>
      </c>
      <c r="H28" s="542">
        <v>52.7</v>
      </c>
      <c r="I28" s="542">
        <v>53</v>
      </c>
      <c r="J28" s="542">
        <v>43.8</v>
      </c>
      <c r="K28" s="543" t="s">
        <v>349</v>
      </c>
      <c r="L28" s="364">
        <v>3.9000000000000057</v>
      </c>
    </row>
    <row r="29" spans="1:12" s="110" customFormat="1" ht="11.25" x14ac:dyDescent="0.2">
      <c r="A29" s="365"/>
      <c r="B29" s="366" t="s">
        <v>109</v>
      </c>
      <c r="C29" s="362"/>
      <c r="D29" s="362"/>
      <c r="E29" s="363"/>
      <c r="F29" s="542">
        <v>34</v>
      </c>
      <c r="G29" s="542">
        <v>38.6</v>
      </c>
      <c r="H29" s="542">
        <v>41.3</v>
      </c>
      <c r="I29" s="542">
        <v>38.299999999999997</v>
      </c>
      <c r="J29" s="544">
        <v>35.700000000000003</v>
      </c>
      <c r="K29" s="543" t="s">
        <v>349</v>
      </c>
      <c r="L29" s="364">
        <v>-1.7000000000000028</v>
      </c>
    </row>
    <row r="30" spans="1:12" s="110" customFormat="1" ht="15" customHeight="1" x14ac:dyDescent="0.2">
      <c r="A30" s="365"/>
      <c r="B30" s="366" t="s">
        <v>110</v>
      </c>
      <c r="C30" s="362"/>
      <c r="D30" s="362"/>
      <c r="E30" s="363"/>
      <c r="F30" s="542">
        <v>32.1</v>
      </c>
      <c r="G30" s="542">
        <v>39.1</v>
      </c>
      <c r="H30" s="542">
        <v>40.700000000000003</v>
      </c>
      <c r="I30" s="542">
        <v>33</v>
      </c>
      <c r="J30" s="542">
        <v>31.1</v>
      </c>
      <c r="K30" s="543" t="s">
        <v>349</v>
      </c>
      <c r="L30" s="364">
        <v>1</v>
      </c>
    </row>
    <row r="31" spans="1:12" s="110" customFormat="1" ht="15" customHeight="1" x14ac:dyDescent="0.2">
      <c r="A31" s="365"/>
      <c r="B31" s="366" t="s">
        <v>111</v>
      </c>
      <c r="C31" s="362"/>
      <c r="D31" s="362"/>
      <c r="E31" s="363"/>
      <c r="F31" s="542">
        <v>35.9</v>
      </c>
      <c r="G31" s="542">
        <v>48.8</v>
      </c>
      <c r="H31" s="542">
        <v>36.799999999999997</v>
      </c>
      <c r="I31" s="542">
        <v>42.7</v>
      </c>
      <c r="J31" s="542">
        <v>38.700000000000003</v>
      </c>
      <c r="K31" s="543" t="s">
        <v>349</v>
      </c>
      <c r="L31" s="364">
        <v>-2.8000000000000043</v>
      </c>
    </row>
    <row r="32" spans="1:12" s="110" customFormat="1" ht="15" customHeight="1" x14ac:dyDescent="0.2">
      <c r="A32" s="367" t="s">
        <v>113</v>
      </c>
      <c r="B32" s="368" t="s">
        <v>181</v>
      </c>
      <c r="C32" s="362"/>
      <c r="D32" s="362"/>
      <c r="E32" s="363"/>
      <c r="F32" s="542">
        <v>36.299999999999997</v>
      </c>
      <c r="G32" s="542">
        <v>43.3</v>
      </c>
      <c r="H32" s="542">
        <v>45.6</v>
      </c>
      <c r="I32" s="542">
        <v>40.6</v>
      </c>
      <c r="J32" s="544">
        <v>37.5</v>
      </c>
      <c r="K32" s="543" t="s">
        <v>349</v>
      </c>
      <c r="L32" s="364">
        <v>-1.2000000000000028</v>
      </c>
    </row>
    <row r="33" spans="1:12" s="110" customFormat="1" ht="15" customHeight="1" x14ac:dyDescent="0.2">
      <c r="A33" s="367"/>
      <c r="B33" s="368" t="s">
        <v>182</v>
      </c>
      <c r="C33" s="362"/>
      <c r="D33" s="362"/>
      <c r="E33" s="363"/>
      <c r="F33" s="542">
        <v>37.299999999999997</v>
      </c>
      <c r="G33" s="542">
        <v>38.1</v>
      </c>
      <c r="H33" s="542">
        <v>42.3</v>
      </c>
      <c r="I33" s="542">
        <v>41.1</v>
      </c>
      <c r="J33" s="542">
        <v>35.5</v>
      </c>
      <c r="K33" s="543" t="s">
        <v>349</v>
      </c>
      <c r="L33" s="364">
        <v>1.7999999999999972</v>
      </c>
    </row>
    <row r="34" spans="1:12" s="369" customFormat="1" ht="15" customHeight="1" x14ac:dyDescent="0.2">
      <c r="A34" s="367" t="s">
        <v>113</v>
      </c>
      <c r="B34" s="368" t="s">
        <v>116</v>
      </c>
      <c r="C34" s="362"/>
      <c r="D34" s="362"/>
      <c r="E34" s="363"/>
      <c r="F34" s="542">
        <v>32.6</v>
      </c>
      <c r="G34" s="542">
        <v>36.5</v>
      </c>
      <c r="H34" s="542">
        <v>39</v>
      </c>
      <c r="I34" s="542">
        <v>33.799999999999997</v>
      </c>
      <c r="J34" s="542">
        <v>32</v>
      </c>
      <c r="K34" s="543" t="s">
        <v>349</v>
      </c>
      <c r="L34" s="364">
        <v>0.60000000000000142</v>
      </c>
    </row>
    <row r="35" spans="1:12" s="369" customFormat="1" ht="11.25" x14ac:dyDescent="0.2">
      <c r="A35" s="370"/>
      <c r="B35" s="371" t="s">
        <v>117</v>
      </c>
      <c r="C35" s="372"/>
      <c r="D35" s="372"/>
      <c r="E35" s="373"/>
      <c r="F35" s="545">
        <v>45</v>
      </c>
      <c r="G35" s="545">
        <v>51.1</v>
      </c>
      <c r="H35" s="545">
        <v>55.1</v>
      </c>
      <c r="I35" s="545">
        <v>52</v>
      </c>
      <c r="J35" s="546">
        <v>47.1</v>
      </c>
      <c r="K35" s="547" t="s">
        <v>349</v>
      </c>
      <c r="L35" s="374">
        <v>-2.1000000000000014</v>
      </c>
    </row>
    <row r="36" spans="1:12" s="369" customFormat="1" ht="15.95" customHeight="1" x14ac:dyDescent="0.2">
      <c r="A36" s="375" t="s">
        <v>350</v>
      </c>
      <c r="B36" s="376"/>
      <c r="C36" s="377"/>
      <c r="D36" s="376"/>
      <c r="E36" s="378"/>
      <c r="F36" s="548">
        <v>6137</v>
      </c>
      <c r="G36" s="548">
        <v>5086</v>
      </c>
      <c r="H36" s="548">
        <v>6741</v>
      </c>
      <c r="I36" s="548">
        <v>5822</v>
      </c>
      <c r="J36" s="548">
        <v>6814</v>
      </c>
      <c r="K36" s="549">
        <v>-677</v>
      </c>
      <c r="L36" s="380">
        <v>-9.9354270619313176</v>
      </c>
    </row>
    <row r="37" spans="1:12" s="369" customFormat="1" ht="15.95" customHeight="1" x14ac:dyDescent="0.2">
      <c r="A37" s="381"/>
      <c r="B37" s="382" t="s">
        <v>113</v>
      </c>
      <c r="C37" s="382" t="s">
        <v>351</v>
      </c>
      <c r="D37" s="382"/>
      <c r="E37" s="383"/>
      <c r="F37" s="548">
        <v>2249</v>
      </c>
      <c r="G37" s="548">
        <v>2099</v>
      </c>
      <c r="H37" s="548">
        <v>2998</v>
      </c>
      <c r="I37" s="548">
        <v>2374</v>
      </c>
      <c r="J37" s="548">
        <v>2506</v>
      </c>
      <c r="K37" s="549">
        <v>-257</v>
      </c>
      <c r="L37" s="380">
        <v>-10.25538707102953</v>
      </c>
    </row>
    <row r="38" spans="1:12" s="369" customFormat="1" ht="15.95" customHeight="1" x14ac:dyDescent="0.2">
      <c r="A38" s="381"/>
      <c r="B38" s="384" t="s">
        <v>105</v>
      </c>
      <c r="C38" s="384" t="s">
        <v>106</v>
      </c>
      <c r="D38" s="385"/>
      <c r="E38" s="383"/>
      <c r="F38" s="548">
        <v>3494</v>
      </c>
      <c r="G38" s="548">
        <v>2600</v>
      </c>
      <c r="H38" s="548">
        <v>3716</v>
      </c>
      <c r="I38" s="548">
        <v>3251</v>
      </c>
      <c r="J38" s="550">
        <v>3809</v>
      </c>
      <c r="K38" s="549">
        <v>-315</v>
      </c>
      <c r="L38" s="380">
        <v>-8.269887109477553</v>
      </c>
    </row>
    <row r="39" spans="1:12" s="369" customFormat="1" ht="15.95" customHeight="1" x14ac:dyDescent="0.2">
      <c r="A39" s="381"/>
      <c r="B39" s="385"/>
      <c r="C39" s="382" t="s">
        <v>352</v>
      </c>
      <c r="D39" s="385"/>
      <c r="E39" s="383"/>
      <c r="F39" s="548">
        <v>1258</v>
      </c>
      <c r="G39" s="548">
        <v>1077</v>
      </c>
      <c r="H39" s="548">
        <v>1627</v>
      </c>
      <c r="I39" s="548">
        <v>1313</v>
      </c>
      <c r="J39" s="548">
        <v>1458</v>
      </c>
      <c r="K39" s="549">
        <v>-200</v>
      </c>
      <c r="L39" s="380">
        <v>-13.717421124828531</v>
      </c>
    </row>
    <row r="40" spans="1:12" s="369" customFormat="1" ht="15.95" customHeight="1" x14ac:dyDescent="0.2">
      <c r="A40" s="381"/>
      <c r="B40" s="384"/>
      <c r="C40" s="384" t="s">
        <v>107</v>
      </c>
      <c r="D40" s="385"/>
      <c r="E40" s="383"/>
      <c r="F40" s="548">
        <v>2643</v>
      </c>
      <c r="G40" s="548">
        <v>2486</v>
      </c>
      <c r="H40" s="548">
        <v>3025</v>
      </c>
      <c r="I40" s="548">
        <v>2571</v>
      </c>
      <c r="J40" s="548">
        <v>3005</v>
      </c>
      <c r="K40" s="549">
        <v>-362</v>
      </c>
      <c r="L40" s="380">
        <v>-12.046589018302829</v>
      </c>
    </row>
    <row r="41" spans="1:12" s="369" customFormat="1" ht="24" customHeight="1" x14ac:dyDescent="0.2">
      <c r="A41" s="381"/>
      <c r="B41" s="385"/>
      <c r="C41" s="382" t="s">
        <v>352</v>
      </c>
      <c r="D41" s="385"/>
      <c r="E41" s="383"/>
      <c r="F41" s="548">
        <v>991</v>
      </c>
      <c r="G41" s="548">
        <v>1022</v>
      </c>
      <c r="H41" s="548">
        <v>1371</v>
      </c>
      <c r="I41" s="548">
        <v>1061</v>
      </c>
      <c r="J41" s="550">
        <v>1048</v>
      </c>
      <c r="K41" s="549">
        <v>-57</v>
      </c>
      <c r="L41" s="380">
        <v>-5.4389312977099236</v>
      </c>
    </row>
    <row r="42" spans="1:12" s="110" customFormat="1" ht="15" customHeight="1" x14ac:dyDescent="0.2">
      <c r="A42" s="381"/>
      <c r="B42" s="384" t="s">
        <v>113</v>
      </c>
      <c r="C42" s="384" t="s">
        <v>353</v>
      </c>
      <c r="D42" s="385"/>
      <c r="E42" s="383"/>
      <c r="F42" s="548">
        <v>1238</v>
      </c>
      <c r="G42" s="548">
        <v>990</v>
      </c>
      <c r="H42" s="548">
        <v>1929</v>
      </c>
      <c r="I42" s="548">
        <v>1169</v>
      </c>
      <c r="J42" s="548">
        <v>1297</v>
      </c>
      <c r="K42" s="549">
        <v>-59</v>
      </c>
      <c r="L42" s="380">
        <v>-4.548959136468774</v>
      </c>
    </row>
    <row r="43" spans="1:12" s="110" customFormat="1" ht="15" customHeight="1" x14ac:dyDescent="0.2">
      <c r="A43" s="381"/>
      <c r="B43" s="385"/>
      <c r="C43" s="382" t="s">
        <v>352</v>
      </c>
      <c r="D43" s="385"/>
      <c r="E43" s="383"/>
      <c r="F43" s="548">
        <v>591</v>
      </c>
      <c r="G43" s="548">
        <v>507</v>
      </c>
      <c r="H43" s="548">
        <v>1017</v>
      </c>
      <c r="I43" s="548">
        <v>619</v>
      </c>
      <c r="J43" s="548">
        <v>568</v>
      </c>
      <c r="K43" s="549">
        <v>23</v>
      </c>
      <c r="L43" s="380">
        <v>4.049295774647887</v>
      </c>
    </row>
    <row r="44" spans="1:12" s="110" customFormat="1" ht="15" customHeight="1" x14ac:dyDescent="0.2">
      <c r="A44" s="381"/>
      <c r="B44" s="384"/>
      <c r="C44" s="366" t="s">
        <v>109</v>
      </c>
      <c r="D44" s="385"/>
      <c r="E44" s="383"/>
      <c r="F44" s="548">
        <v>4180</v>
      </c>
      <c r="G44" s="548">
        <v>3551</v>
      </c>
      <c r="H44" s="548">
        <v>4223</v>
      </c>
      <c r="I44" s="548">
        <v>3993</v>
      </c>
      <c r="J44" s="550">
        <v>4631</v>
      </c>
      <c r="K44" s="549">
        <v>-451</v>
      </c>
      <c r="L44" s="380">
        <v>-9.738717339667458</v>
      </c>
    </row>
    <row r="45" spans="1:12" s="110" customFormat="1" ht="15" customHeight="1" x14ac:dyDescent="0.2">
      <c r="A45" s="381"/>
      <c r="B45" s="385"/>
      <c r="C45" s="382" t="s">
        <v>352</v>
      </c>
      <c r="D45" s="385"/>
      <c r="E45" s="383"/>
      <c r="F45" s="548">
        <v>1423</v>
      </c>
      <c r="G45" s="548">
        <v>1371</v>
      </c>
      <c r="H45" s="548">
        <v>1744</v>
      </c>
      <c r="I45" s="548">
        <v>1530</v>
      </c>
      <c r="J45" s="548">
        <v>1653</v>
      </c>
      <c r="K45" s="549">
        <v>-230</v>
      </c>
      <c r="L45" s="380">
        <v>-13.914095583787054</v>
      </c>
    </row>
    <row r="46" spans="1:12" s="110" customFormat="1" ht="15" customHeight="1" x14ac:dyDescent="0.2">
      <c r="A46" s="381"/>
      <c r="B46" s="384"/>
      <c r="C46" s="366" t="s">
        <v>110</v>
      </c>
      <c r="D46" s="385"/>
      <c r="E46" s="383"/>
      <c r="F46" s="548">
        <v>616</v>
      </c>
      <c r="G46" s="548">
        <v>465</v>
      </c>
      <c r="H46" s="548">
        <v>513</v>
      </c>
      <c r="I46" s="548">
        <v>585</v>
      </c>
      <c r="J46" s="548">
        <v>762</v>
      </c>
      <c r="K46" s="549">
        <v>-146</v>
      </c>
      <c r="L46" s="380">
        <v>-19.16010498687664</v>
      </c>
    </row>
    <row r="47" spans="1:12" s="110" customFormat="1" ht="15" customHeight="1" x14ac:dyDescent="0.2">
      <c r="A47" s="381"/>
      <c r="B47" s="385"/>
      <c r="C47" s="382" t="s">
        <v>352</v>
      </c>
      <c r="D47" s="385"/>
      <c r="E47" s="383"/>
      <c r="F47" s="548">
        <v>198</v>
      </c>
      <c r="G47" s="548">
        <v>182</v>
      </c>
      <c r="H47" s="548">
        <v>209</v>
      </c>
      <c r="I47" s="548">
        <v>193</v>
      </c>
      <c r="J47" s="550">
        <v>237</v>
      </c>
      <c r="K47" s="549">
        <v>-39</v>
      </c>
      <c r="L47" s="380">
        <v>-16.455696202531644</v>
      </c>
    </row>
    <row r="48" spans="1:12" s="110" customFormat="1" ht="15" customHeight="1" x14ac:dyDescent="0.2">
      <c r="A48" s="381"/>
      <c r="B48" s="385"/>
      <c r="C48" s="366" t="s">
        <v>111</v>
      </c>
      <c r="D48" s="386"/>
      <c r="E48" s="387"/>
      <c r="F48" s="548">
        <v>103</v>
      </c>
      <c r="G48" s="548">
        <v>80</v>
      </c>
      <c r="H48" s="548">
        <v>76</v>
      </c>
      <c r="I48" s="548">
        <v>75</v>
      </c>
      <c r="J48" s="548">
        <v>124</v>
      </c>
      <c r="K48" s="549">
        <v>-21</v>
      </c>
      <c r="L48" s="380">
        <v>-16.93548387096774</v>
      </c>
    </row>
    <row r="49" spans="1:12" s="110" customFormat="1" ht="15" customHeight="1" x14ac:dyDescent="0.2">
      <c r="A49" s="381"/>
      <c r="B49" s="385"/>
      <c r="C49" s="382" t="s">
        <v>352</v>
      </c>
      <c r="D49" s="385"/>
      <c r="E49" s="383"/>
      <c r="F49" s="548">
        <v>37</v>
      </c>
      <c r="G49" s="548">
        <v>39</v>
      </c>
      <c r="H49" s="548">
        <v>28</v>
      </c>
      <c r="I49" s="548">
        <v>32</v>
      </c>
      <c r="J49" s="548">
        <v>48</v>
      </c>
      <c r="K49" s="549">
        <v>-11</v>
      </c>
      <c r="L49" s="380">
        <v>-22.916666666666668</v>
      </c>
    </row>
    <row r="50" spans="1:12" s="110" customFormat="1" ht="15" customHeight="1" x14ac:dyDescent="0.2">
      <c r="A50" s="381"/>
      <c r="B50" s="384" t="s">
        <v>113</v>
      </c>
      <c r="C50" s="382" t="s">
        <v>181</v>
      </c>
      <c r="D50" s="385"/>
      <c r="E50" s="383"/>
      <c r="F50" s="548">
        <v>3877</v>
      </c>
      <c r="G50" s="548">
        <v>3080</v>
      </c>
      <c r="H50" s="548">
        <v>4509</v>
      </c>
      <c r="I50" s="548">
        <v>3658</v>
      </c>
      <c r="J50" s="550">
        <v>4413</v>
      </c>
      <c r="K50" s="549">
        <v>-536</v>
      </c>
      <c r="L50" s="380">
        <v>-12.145932472241105</v>
      </c>
    </row>
    <row r="51" spans="1:12" s="110" customFormat="1" ht="15" customHeight="1" x14ac:dyDescent="0.2">
      <c r="A51" s="381"/>
      <c r="B51" s="385"/>
      <c r="C51" s="382" t="s">
        <v>352</v>
      </c>
      <c r="D51" s="385"/>
      <c r="E51" s="383"/>
      <c r="F51" s="548">
        <v>1407</v>
      </c>
      <c r="G51" s="548">
        <v>1334</v>
      </c>
      <c r="H51" s="548">
        <v>2054</v>
      </c>
      <c r="I51" s="548">
        <v>1485</v>
      </c>
      <c r="J51" s="548">
        <v>1654</v>
      </c>
      <c r="K51" s="549">
        <v>-247</v>
      </c>
      <c r="L51" s="380">
        <v>-14.933494558645707</v>
      </c>
    </row>
    <row r="52" spans="1:12" s="110" customFormat="1" ht="15" customHeight="1" x14ac:dyDescent="0.2">
      <c r="A52" s="381"/>
      <c r="B52" s="384"/>
      <c r="C52" s="382" t="s">
        <v>182</v>
      </c>
      <c r="D52" s="385"/>
      <c r="E52" s="383"/>
      <c r="F52" s="548">
        <v>2260</v>
      </c>
      <c r="G52" s="548">
        <v>2006</v>
      </c>
      <c r="H52" s="548">
        <v>2232</v>
      </c>
      <c r="I52" s="548">
        <v>2164</v>
      </c>
      <c r="J52" s="548">
        <v>2401</v>
      </c>
      <c r="K52" s="549">
        <v>-141</v>
      </c>
      <c r="L52" s="380">
        <v>-5.8725531028738027</v>
      </c>
    </row>
    <row r="53" spans="1:12" s="269" customFormat="1" ht="11.25" customHeight="1" x14ac:dyDescent="0.2">
      <c r="A53" s="381"/>
      <c r="B53" s="385"/>
      <c r="C53" s="382" t="s">
        <v>352</v>
      </c>
      <c r="D53" s="385"/>
      <c r="E53" s="383"/>
      <c r="F53" s="548">
        <v>842</v>
      </c>
      <c r="G53" s="548">
        <v>765</v>
      </c>
      <c r="H53" s="548">
        <v>944</v>
      </c>
      <c r="I53" s="548">
        <v>889</v>
      </c>
      <c r="J53" s="550">
        <v>852</v>
      </c>
      <c r="K53" s="549">
        <v>-10</v>
      </c>
      <c r="L53" s="380">
        <v>-1.1737089201877935</v>
      </c>
    </row>
    <row r="54" spans="1:12" s="151" customFormat="1" ht="12.75" customHeight="1" x14ac:dyDescent="0.2">
      <c r="A54" s="381"/>
      <c r="B54" s="384" t="s">
        <v>113</v>
      </c>
      <c r="C54" s="384" t="s">
        <v>116</v>
      </c>
      <c r="D54" s="385"/>
      <c r="E54" s="383"/>
      <c r="F54" s="548">
        <v>4128</v>
      </c>
      <c r="G54" s="548">
        <v>3431</v>
      </c>
      <c r="H54" s="548">
        <v>4450</v>
      </c>
      <c r="I54" s="548">
        <v>3571</v>
      </c>
      <c r="J54" s="548">
        <v>4657</v>
      </c>
      <c r="K54" s="549">
        <v>-529</v>
      </c>
      <c r="L54" s="380">
        <v>-11.359244148593515</v>
      </c>
    </row>
    <row r="55" spans="1:12" ht="11.25" x14ac:dyDescent="0.2">
      <c r="A55" s="381"/>
      <c r="B55" s="385"/>
      <c r="C55" s="382" t="s">
        <v>352</v>
      </c>
      <c r="D55" s="385"/>
      <c r="E55" s="383"/>
      <c r="F55" s="548">
        <v>1345</v>
      </c>
      <c r="G55" s="548">
        <v>1253</v>
      </c>
      <c r="H55" s="548">
        <v>1735</v>
      </c>
      <c r="I55" s="548">
        <v>1206</v>
      </c>
      <c r="J55" s="548">
        <v>1489</v>
      </c>
      <c r="K55" s="549">
        <v>-144</v>
      </c>
      <c r="L55" s="380">
        <v>-9.6709200805910012</v>
      </c>
    </row>
    <row r="56" spans="1:12" ht="14.25" customHeight="1" x14ac:dyDescent="0.2">
      <c r="A56" s="381"/>
      <c r="B56" s="385"/>
      <c r="C56" s="384" t="s">
        <v>117</v>
      </c>
      <c r="D56" s="385"/>
      <c r="E56" s="383"/>
      <c r="F56" s="548">
        <v>2008</v>
      </c>
      <c r="G56" s="548">
        <v>1654</v>
      </c>
      <c r="H56" s="548">
        <v>2291</v>
      </c>
      <c r="I56" s="548">
        <v>2248</v>
      </c>
      <c r="J56" s="548">
        <v>2155</v>
      </c>
      <c r="K56" s="549">
        <v>-147</v>
      </c>
      <c r="L56" s="380">
        <v>-6.8213457076566124</v>
      </c>
    </row>
    <row r="57" spans="1:12" ht="18.75" customHeight="1" x14ac:dyDescent="0.2">
      <c r="A57" s="388"/>
      <c r="B57" s="389"/>
      <c r="C57" s="390" t="s">
        <v>352</v>
      </c>
      <c r="D57" s="389"/>
      <c r="E57" s="391"/>
      <c r="F57" s="551">
        <v>904</v>
      </c>
      <c r="G57" s="552">
        <v>845</v>
      </c>
      <c r="H57" s="552">
        <v>1263</v>
      </c>
      <c r="I57" s="552">
        <v>1168</v>
      </c>
      <c r="J57" s="552">
        <v>1016</v>
      </c>
      <c r="K57" s="553">
        <f t="shared" ref="K57" si="0">IF(OR(F57=".",J57=".")=TRUE,".",IF(OR(F57="*",J57="*")=TRUE,"*",IF(AND(F57="-",J57="-")=TRUE,"-",IF(AND(ISNUMBER(J57),ISNUMBER(F57))=TRUE,IF(F57-J57=0,0,F57-J57),IF(ISNUMBER(F57)=TRUE,F57,-J57)))))</f>
        <v>-112</v>
      </c>
      <c r="L57" s="392">
        <f t="shared" ref="L57" si="1">IF(K57 =".",".",IF(K57 ="*","*",IF(K57="-","-",IF(K57=0,0,IF(OR(J57="-",J57=".",F57="-",F57=".")=TRUE,"X",IF(J57=0,"0,0",IF(ABS(K57*100/J57)&gt;250,".X",(K57*100/J57))))))))</f>
        <v>-11.023622047244094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6302</v>
      </c>
      <c r="E11" s="114">
        <v>5475</v>
      </c>
      <c r="F11" s="114">
        <v>8429</v>
      </c>
      <c r="G11" s="114">
        <v>5972</v>
      </c>
      <c r="H11" s="140">
        <v>6983</v>
      </c>
      <c r="I11" s="115">
        <v>-681</v>
      </c>
      <c r="J11" s="116">
        <v>-9.7522554775884291</v>
      </c>
    </row>
    <row r="12" spans="1:15" s="110" customFormat="1" ht="24.95" customHeight="1" x14ac:dyDescent="0.2">
      <c r="A12" s="193" t="s">
        <v>132</v>
      </c>
      <c r="B12" s="194" t="s">
        <v>133</v>
      </c>
      <c r="C12" s="113">
        <v>4.6493176769279589</v>
      </c>
      <c r="D12" s="115">
        <v>293</v>
      </c>
      <c r="E12" s="114">
        <v>136</v>
      </c>
      <c r="F12" s="114">
        <v>425</v>
      </c>
      <c r="G12" s="114">
        <v>388</v>
      </c>
      <c r="H12" s="140">
        <v>273</v>
      </c>
      <c r="I12" s="115">
        <v>20</v>
      </c>
      <c r="J12" s="116">
        <v>7.3260073260073257</v>
      </c>
    </row>
    <row r="13" spans="1:15" s="110" customFormat="1" ht="24.95" customHeight="1" x14ac:dyDescent="0.2">
      <c r="A13" s="193" t="s">
        <v>134</v>
      </c>
      <c r="B13" s="199" t="s">
        <v>214</v>
      </c>
      <c r="C13" s="113">
        <v>0.49190733100602985</v>
      </c>
      <c r="D13" s="115">
        <v>31</v>
      </c>
      <c r="E13" s="114">
        <v>24</v>
      </c>
      <c r="F13" s="114">
        <v>29</v>
      </c>
      <c r="G13" s="114">
        <v>24</v>
      </c>
      <c r="H13" s="140">
        <v>21</v>
      </c>
      <c r="I13" s="115">
        <v>10</v>
      </c>
      <c r="J13" s="116">
        <v>47.61904761904762</v>
      </c>
    </row>
    <row r="14" spans="1:15" s="287" customFormat="1" ht="24.95" customHeight="1" x14ac:dyDescent="0.2">
      <c r="A14" s="193" t="s">
        <v>215</v>
      </c>
      <c r="B14" s="199" t="s">
        <v>137</v>
      </c>
      <c r="C14" s="113">
        <v>16.597905426848619</v>
      </c>
      <c r="D14" s="115">
        <v>1046</v>
      </c>
      <c r="E14" s="114">
        <v>853</v>
      </c>
      <c r="F14" s="114">
        <v>1696</v>
      </c>
      <c r="G14" s="114">
        <v>968</v>
      </c>
      <c r="H14" s="140">
        <v>1299</v>
      </c>
      <c r="I14" s="115">
        <v>-253</v>
      </c>
      <c r="J14" s="116">
        <v>-19.47652040030793</v>
      </c>
      <c r="K14" s="110"/>
      <c r="L14" s="110"/>
      <c r="M14" s="110"/>
      <c r="N14" s="110"/>
      <c r="O14" s="110"/>
    </row>
    <row r="15" spans="1:15" s="110" customFormat="1" ht="24.95" customHeight="1" x14ac:dyDescent="0.2">
      <c r="A15" s="193" t="s">
        <v>216</v>
      </c>
      <c r="B15" s="199" t="s">
        <v>217</v>
      </c>
      <c r="C15" s="113">
        <v>5.077753094255792</v>
      </c>
      <c r="D15" s="115">
        <v>320</v>
      </c>
      <c r="E15" s="114">
        <v>312</v>
      </c>
      <c r="F15" s="114">
        <v>563</v>
      </c>
      <c r="G15" s="114">
        <v>336</v>
      </c>
      <c r="H15" s="140">
        <v>547</v>
      </c>
      <c r="I15" s="115">
        <v>-227</v>
      </c>
      <c r="J15" s="116">
        <v>-41.49908592321755</v>
      </c>
    </row>
    <row r="16" spans="1:15" s="287" customFormat="1" ht="24.95" customHeight="1" x14ac:dyDescent="0.2">
      <c r="A16" s="193" t="s">
        <v>218</v>
      </c>
      <c r="B16" s="199" t="s">
        <v>141</v>
      </c>
      <c r="C16" s="113">
        <v>8.3148206918438596</v>
      </c>
      <c r="D16" s="115">
        <v>524</v>
      </c>
      <c r="E16" s="114">
        <v>410</v>
      </c>
      <c r="F16" s="114">
        <v>846</v>
      </c>
      <c r="G16" s="114">
        <v>426</v>
      </c>
      <c r="H16" s="140">
        <v>575</v>
      </c>
      <c r="I16" s="115">
        <v>-51</v>
      </c>
      <c r="J16" s="116">
        <v>-8.8695652173913047</v>
      </c>
      <c r="K16" s="110"/>
      <c r="L16" s="110"/>
      <c r="M16" s="110"/>
      <c r="N16" s="110"/>
      <c r="O16" s="110"/>
    </row>
    <row r="17" spans="1:15" s="110" customFormat="1" ht="24.95" customHeight="1" x14ac:dyDescent="0.2">
      <c r="A17" s="193" t="s">
        <v>142</v>
      </c>
      <c r="B17" s="199" t="s">
        <v>220</v>
      </c>
      <c r="C17" s="113">
        <v>3.2053316407489687</v>
      </c>
      <c r="D17" s="115">
        <v>202</v>
      </c>
      <c r="E17" s="114">
        <v>131</v>
      </c>
      <c r="F17" s="114">
        <v>287</v>
      </c>
      <c r="G17" s="114">
        <v>206</v>
      </c>
      <c r="H17" s="140">
        <v>177</v>
      </c>
      <c r="I17" s="115">
        <v>25</v>
      </c>
      <c r="J17" s="116">
        <v>14.124293785310735</v>
      </c>
    </row>
    <row r="18" spans="1:15" s="287" customFormat="1" ht="24.95" customHeight="1" x14ac:dyDescent="0.2">
      <c r="A18" s="201" t="s">
        <v>144</v>
      </c>
      <c r="B18" s="202" t="s">
        <v>145</v>
      </c>
      <c r="C18" s="113">
        <v>9.4255791812123135</v>
      </c>
      <c r="D18" s="115">
        <v>594</v>
      </c>
      <c r="E18" s="114">
        <v>331</v>
      </c>
      <c r="F18" s="114">
        <v>728</v>
      </c>
      <c r="G18" s="114">
        <v>440</v>
      </c>
      <c r="H18" s="140">
        <v>546</v>
      </c>
      <c r="I18" s="115">
        <v>48</v>
      </c>
      <c r="J18" s="116">
        <v>8.791208791208792</v>
      </c>
      <c r="K18" s="110"/>
      <c r="L18" s="110"/>
      <c r="M18" s="110"/>
      <c r="N18" s="110"/>
      <c r="O18" s="110"/>
    </row>
    <row r="19" spans="1:15" s="110" customFormat="1" ht="24.95" customHeight="1" x14ac:dyDescent="0.2">
      <c r="A19" s="193" t="s">
        <v>146</v>
      </c>
      <c r="B19" s="199" t="s">
        <v>147</v>
      </c>
      <c r="C19" s="113">
        <v>14.804823865439543</v>
      </c>
      <c r="D19" s="115">
        <v>933</v>
      </c>
      <c r="E19" s="114">
        <v>723</v>
      </c>
      <c r="F19" s="114">
        <v>1165</v>
      </c>
      <c r="G19" s="114">
        <v>788</v>
      </c>
      <c r="H19" s="140">
        <v>1123</v>
      </c>
      <c r="I19" s="115">
        <v>-190</v>
      </c>
      <c r="J19" s="116">
        <v>-16.918967052537845</v>
      </c>
    </row>
    <row r="20" spans="1:15" s="287" customFormat="1" ht="24.95" customHeight="1" x14ac:dyDescent="0.2">
      <c r="A20" s="193" t="s">
        <v>148</v>
      </c>
      <c r="B20" s="199" t="s">
        <v>149</v>
      </c>
      <c r="C20" s="113">
        <v>5.1888289431926369</v>
      </c>
      <c r="D20" s="115">
        <v>327</v>
      </c>
      <c r="E20" s="114">
        <v>274</v>
      </c>
      <c r="F20" s="114">
        <v>465</v>
      </c>
      <c r="G20" s="114">
        <v>264</v>
      </c>
      <c r="H20" s="140">
        <v>369</v>
      </c>
      <c r="I20" s="115">
        <v>-42</v>
      </c>
      <c r="J20" s="116">
        <v>-11.382113821138212</v>
      </c>
      <c r="K20" s="110"/>
      <c r="L20" s="110"/>
      <c r="M20" s="110"/>
      <c r="N20" s="110"/>
      <c r="O20" s="110"/>
    </row>
    <row r="21" spans="1:15" s="110" customFormat="1" ht="24.95" customHeight="1" x14ac:dyDescent="0.2">
      <c r="A21" s="201" t="s">
        <v>150</v>
      </c>
      <c r="B21" s="202" t="s">
        <v>151</v>
      </c>
      <c r="C21" s="113">
        <v>12.043795620437956</v>
      </c>
      <c r="D21" s="115">
        <v>759</v>
      </c>
      <c r="E21" s="114">
        <v>893</v>
      </c>
      <c r="F21" s="114">
        <v>984</v>
      </c>
      <c r="G21" s="114">
        <v>1104</v>
      </c>
      <c r="H21" s="140">
        <v>834</v>
      </c>
      <c r="I21" s="115">
        <v>-75</v>
      </c>
      <c r="J21" s="116">
        <v>-8.9928057553956826</v>
      </c>
    </row>
    <row r="22" spans="1:15" s="110" customFormat="1" ht="24.95" customHeight="1" x14ac:dyDescent="0.2">
      <c r="A22" s="201" t="s">
        <v>152</v>
      </c>
      <c r="B22" s="199" t="s">
        <v>153</v>
      </c>
      <c r="C22" s="113">
        <v>1.3487781656616946</v>
      </c>
      <c r="D22" s="115">
        <v>85</v>
      </c>
      <c r="E22" s="114">
        <v>49</v>
      </c>
      <c r="F22" s="114">
        <v>69</v>
      </c>
      <c r="G22" s="114">
        <v>34</v>
      </c>
      <c r="H22" s="140">
        <v>56</v>
      </c>
      <c r="I22" s="115">
        <v>29</v>
      </c>
      <c r="J22" s="116">
        <v>51.785714285714285</v>
      </c>
    </row>
    <row r="23" spans="1:15" s="110" customFormat="1" ht="24.95" customHeight="1" x14ac:dyDescent="0.2">
      <c r="A23" s="193" t="s">
        <v>154</v>
      </c>
      <c r="B23" s="199" t="s">
        <v>155</v>
      </c>
      <c r="C23" s="113">
        <v>0.80926689939701679</v>
      </c>
      <c r="D23" s="115">
        <v>51</v>
      </c>
      <c r="E23" s="114">
        <v>34</v>
      </c>
      <c r="F23" s="114">
        <v>90</v>
      </c>
      <c r="G23" s="114">
        <v>35</v>
      </c>
      <c r="H23" s="140">
        <v>50</v>
      </c>
      <c r="I23" s="115">
        <v>1</v>
      </c>
      <c r="J23" s="116">
        <v>2</v>
      </c>
    </row>
    <row r="24" spans="1:15" s="110" customFormat="1" ht="24.95" customHeight="1" x14ac:dyDescent="0.2">
      <c r="A24" s="193" t="s">
        <v>156</v>
      </c>
      <c r="B24" s="199" t="s">
        <v>221</v>
      </c>
      <c r="C24" s="113">
        <v>4.1098064106632819</v>
      </c>
      <c r="D24" s="115">
        <v>259</v>
      </c>
      <c r="E24" s="114">
        <v>319</v>
      </c>
      <c r="F24" s="114">
        <v>362</v>
      </c>
      <c r="G24" s="114">
        <v>199</v>
      </c>
      <c r="H24" s="140">
        <v>246</v>
      </c>
      <c r="I24" s="115">
        <v>13</v>
      </c>
      <c r="J24" s="116">
        <v>5.2845528455284549</v>
      </c>
    </row>
    <row r="25" spans="1:15" s="110" customFormat="1" ht="24.95" customHeight="1" x14ac:dyDescent="0.2">
      <c r="A25" s="193" t="s">
        <v>222</v>
      </c>
      <c r="B25" s="204" t="s">
        <v>159</v>
      </c>
      <c r="C25" s="113">
        <v>7.3786099650904475</v>
      </c>
      <c r="D25" s="115">
        <v>465</v>
      </c>
      <c r="E25" s="114">
        <v>433</v>
      </c>
      <c r="F25" s="114">
        <v>585</v>
      </c>
      <c r="G25" s="114">
        <v>487</v>
      </c>
      <c r="H25" s="140">
        <v>750</v>
      </c>
      <c r="I25" s="115">
        <v>-285</v>
      </c>
      <c r="J25" s="116">
        <v>-38</v>
      </c>
    </row>
    <row r="26" spans="1:15" s="110" customFormat="1" ht="24.95" customHeight="1" x14ac:dyDescent="0.2">
      <c r="A26" s="201">
        <v>782.78300000000002</v>
      </c>
      <c r="B26" s="203" t="s">
        <v>160</v>
      </c>
      <c r="C26" s="113">
        <v>2.2849888924151065</v>
      </c>
      <c r="D26" s="115">
        <v>144</v>
      </c>
      <c r="E26" s="114">
        <v>117</v>
      </c>
      <c r="F26" s="114">
        <v>142</v>
      </c>
      <c r="G26" s="114">
        <v>127</v>
      </c>
      <c r="H26" s="140">
        <v>125</v>
      </c>
      <c r="I26" s="115">
        <v>19</v>
      </c>
      <c r="J26" s="116">
        <v>15.2</v>
      </c>
    </row>
    <row r="27" spans="1:15" s="110" customFormat="1" ht="24.95" customHeight="1" x14ac:dyDescent="0.2">
      <c r="A27" s="193" t="s">
        <v>161</v>
      </c>
      <c r="B27" s="199" t="s">
        <v>162</v>
      </c>
      <c r="C27" s="113">
        <v>2.7292922881624881</v>
      </c>
      <c r="D27" s="115">
        <v>172</v>
      </c>
      <c r="E27" s="114">
        <v>145</v>
      </c>
      <c r="F27" s="114">
        <v>279</v>
      </c>
      <c r="G27" s="114">
        <v>141</v>
      </c>
      <c r="H27" s="140">
        <v>143</v>
      </c>
      <c r="I27" s="115">
        <v>29</v>
      </c>
      <c r="J27" s="116">
        <v>20.27972027972028</v>
      </c>
    </row>
    <row r="28" spans="1:15" s="110" customFormat="1" ht="24.95" customHeight="1" x14ac:dyDescent="0.2">
      <c r="A28" s="193" t="s">
        <v>163</v>
      </c>
      <c r="B28" s="199" t="s">
        <v>164</v>
      </c>
      <c r="C28" s="113">
        <v>2.5071405902887971</v>
      </c>
      <c r="D28" s="115">
        <v>158</v>
      </c>
      <c r="E28" s="114">
        <v>117</v>
      </c>
      <c r="F28" s="114">
        <v>255</v>
      </c>
      <c r="G28" s="114">
        <v>82</v>
      </c>
      <c r="H28" s="140">
        <v>137</v>
      </c>
      <c r="I28" s="115">
        <v>21</v>
      </c>
      <c r="J28" s="116">
        <v>15.328467153284672</v>
      </c>
    </row>
    <row r="29" spans="1:15" s="110" customFormat="1" ht="24.95" customHeight="1" x14ac:dyDescent="0.2">
      <c r="A29" s="193">
        <v>86</v>
      </c>
      <c r="B29" s="199" t="s">
        <v>165</v>
      </c>
      <c r="C29" s="113">
        <v>7.2199301808949539</v>
      </c>
      <c r="D29" s="115">
        <v>455</v>
      </c>
      <c r="E29" s="114">
        <v>547</v>
      </c>
      <c r="F29" s="114">
        <v>535</v>
      </c>
      <c r="G29" s="114">
        <v>410</v>
      </c>
      <c r="H29" s="140">
        <v>442</v>
      </c>
      <c r="I29" s="115">
        <v>13</v>
      </c>
      <c r="J29" s="116">
        <v>2.9411764705882355</v>
      </c>
    </row>
    <row r="30" spans="1:15" s="110" customFormat="1" ht="24.95" customHeight="1" x14ac:dyDescent="0.2">
      <c r="A30" s="193">
        <v>87.88</v>
      </c>
      <c r="B30" s="204" t="s">
        <v>166</v>
      </c>
      <c r="C30" s="113">
        <v>4.8397334179625515</v>
      </c>
      <c r="D30" s="115">
        <v>305</v>
      </c>
      <c r="E30" s="114">
        <v>262</v>
      </c>
      <c r="F30" s="114">
        <v>343</v>
      </c>
      <c r="G30" s="114">
        <v>247</v>
      </c>
      <c r="H30" s="140">
        <v>229</v>
      </c>
      <c r="I30" s="115">
        <v>76</v>
      </c>
      <c r="J30" s="116">
        <v>33.187772925764193</v>
      </c>
    </row>
    <row r="31" spans="1:15" s="110" customFormat="1" ht="24.95" customHeight="1" x14ac:dyDescent="0.2">
      <c r="A31" s="193" t="s">
        <v>167</v>
      </c>
      <c r="B31" s="199" t="s">
        <v>168</v>
      </c>
      <c r="C31" s="113">
        <v>3.5702951443986035</v>
      </c>
      <c r="D31" s="115">
        <v>225</v>
      </c>
      <c r="E31" s="114">
        <v>218</v>
      </c>
      <c r="F31" s="114">
        <v>277</v>
      </c>
      <c r="G31" s="114">
        <v>234</v>
      </c>
      <c r="H31" s="140">
        <v>340</v>
      </c>
      <c r="I31" s="115">
        <v>-115</v>
      </c>
      <c r="J31" s="116">
        <v>-33.823529411764703</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4.6493176769279589</v>
      </c>
      <c r="D34" s="115">
        <v>293</v>
      </c>
      <c r="E34" s="114">
        <v>136</v>
      </c>
      <c r="F34" s="114">
        <v>425</v>
      </c>
      <c r="G34" s="114">
        <v>388</v>
      </c>
      <c r="H34" s="140">
        <v>273</v>
      </c>
      <c r="I34" s="115">
        <v>20</v>
      </c>
      <c r="J34" s="116">
        <v>7.3260073260073257</v>
      </c>
    </row>
    <row r="35" spans="1:10" s="110" customFormat="1" ht="24.95" customHeight="1" x14ac:dyDescent="0.2">
      <c r="A35" s="292" t="s">
        <v>171</v>
      </c>
      <c r="B35" s="293" t="s">
        <v>172</v>
      </c>
      <c r="C35" s="113">
        <v>26.515391939066962</v>
      </c>
      <c r="D35" s="115">
        <v>1671</v>
      </c>
      <c r="E35" s="114">
        <v>1208</v>
      </c>
      <c r="F35" s="114">
        <v>2453</v>
      </c>
      <c r="G35" s="114">
        <v>1432</v>
      </c>
      <c r="H35" s="140">
        <v>1866</v>
      </c>
      <c r="I35" s="115">
        <v>-195</v>
      </c>
      <c r="J35" s="116">
        <v>-10.45016077170418</v>
      </c>
    </row>
    <row r="36" spans="1:10" s="110" customFormat="1" ht="24.95" customHeight="1" x14ac:dyDescent="0.2">
      <c r="A36" s="294" t="s">
        <v>173</v>
      </c>
      <c r="B36" s="295" t="s">
        <v>174</v>
      </c>
      <c r="C36" s="125">
        <v>68.835290384005077</v>
      </c>
      <c r="D36" s="143">
        <v>4338</v>
      </c>
      <c r="E36" s="144">
        <v>4131</v>
      </c>
      <c r="F36" s="144">
        <v>5551</v>
      </c>
      <c r="G36" s="144">
        <v>4152</v>
      </c>
      <c r="H36" s="145">
        <v>4844</v>
      </c>
      <c r="I36" s="143">
        <v>-506</v>
      </c>
      <c r="J36" s="146">
        <v>-10.445912469033857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6302</v>
      </c>
      <c r="F11" s="264">
        <v>5475</v>
      </c>
      <c r="G11" s="264">
        <v>8429</v>
      </c>
      <c r="H11" s="264">
        <v>5972</v>
      </c>
      <c r="I11" s="265">
        <v>6983</v>
      </c>
      <c r="J11" s="263">
        <v>-681</v>
      </c>
      <c r="K11" s="266">
        <v>-9.7522554775884291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30.069819105046019</v>
      </c>
      <c r="E13" s="115">
        <v>1895</v>
      </c>
      <c r="F13" s="114">
        <v>1698</v>
      </c>
      <c r="G13" s="114">
        <v>2426</v>
      </c>
      <c r="H13" s="114">
        <v>2208</v>
      </c>
      <c r="I13" s="140">
        <v>1853</v>
      </c>
      <c r="J13" s="115">
        <v>42</v>
      </c>
      <c r="K13" s="116">
        <v>2.2665947112790068</v>
      </c>
    </row>
    <row r="14" spans="1:15" ht="15.95" customHeight="1" x14ac:dyDescent="0.2">
      <c r="A14" s="306" t="s">
        <v>230</v>
      </c>
      <c r="B14" s="307"/>
      <c r="C14" s="308"/>
      <c r="D14" s="113">
        <v>51.682005712472233</v>
      </c>
      <c r="E14" s="115">
        <v>3257</v>
      </c>
      <c r="F14" s="114">
        <v>2686</v>
      </c>
      <c r="G14" s="114">
        <v>4798</v>
      </c>
      <c r="H14" s="114">
        <v>2896</v>
      </c>
      <c r="I14" s="140">
        <v>3842</v>
      </c>
      <c r="J14" s="115">
        <v>-585</v>
      </c>
      <c r="K14" s="116">
        <v>-15.226444560124936</v>
      </c>
    </row>
    <row r="15" spans="1:15" ht="15.95" customHeight="1" x14ac:dyDescent="0.2">
      <c r="A15" s="306" t="s">
        <v>231</v>
      </c>
      <c r="B15" s="307"/>
      <c r="C15" s="308"/>
      <c r="D15" s="113">
        <v>9.139955569660426</v>
      </c>
      <c r="E15" s="115">
        <v>576</v>
      </c>
      <c r="F15" s="114">
        <v>561</v>
      </c>
      <c r="G15" s="114">
        <v>618</v>
      </c>
      <c r="H15" s="114">
        <v>458</v>
      </c>
      <c r="I15" s="140">
        <v>727</v>
      </c>
      <c r="J15" s="115">
        <v>-151</v>
      </c>
      <c r="K15" s="116">
        <v>-20.770288858321869</v>
      </c>
    </row>
    <row r="16" spans="1:15" ht="15.95" customHeight="1" x14ac:dyDescent="0.2">
      <c r="A16" s="306" t="s">
        <v>232</v>
      </c>
      <c r="B16" s="307"/>
      <c r="C16" s="308"/>
      <c r="D16" s="113">
        <v>9.0606156775626783</v>
      </c>
      <c r="E16" s="115">
        <v>571</v>
      </c>
      <c r="F16" s="114">
        <v>525</v>
      </c>
      <c r="G16" s="114">
        <v>568</v>
      </c>
      <c r="H16" s="114">
        <v>408</v>
      </c>
      <c r="I16" s="140">
        <v>555</v>
      </c>
      <c r="J16" s="115">
        <v>16</v>
      </c>
      <c r="K16" s="116">
        <v>2.8828828828828827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5.1094890510948909</v>
      </c>
      <c r="E18" s="115">
        <v>322</v>
      </c>
      <c r="F18" s="114">
        <v>140</v>
      </c>
      <c r="G18" s="114">
        <v>550</v>
      </c>
      <c r="H18" s="114">
        <v>441</v>
      </c>
      <c r="I18" s="140">
        <v>300</v>
      </c>
      <c r="J18" s="115">
        <v>22</v>
      </c>
      <c r="K18" s="116">
        <v>7.333333333333333</v>
      </c>
    </row>
    <row r="19" spans="1:11" ht="14.1" customHeight="1" x14ac:dyDescent="0.2">
      <c r="A19" s="306" t="s">
        <v>235</v>
      </c>
      <c r="B19" s="307" t="s">
        <v>236</v>
      </c>
      <c r="C19" s="308"/>
      <c r="D19" s="113">
        <v>4.3319581085369725</v>
      </c>
      <c r="E19" s="115">
        <v>273</v>
      </c>
      <c r="F19" s="114">
        <v>119</v>
      </c>
      <c r="G19" s="114">
        <v>491</v>
      </c>
      <c r="H19" s="114">
        <v>416</v>
      </c>
      <c r="I19" s="140">
        <v>240</v>
      </c>
      <c r="J19" s="115">
        <v>33</v>
      </c>
      <c r="K19" s="116">
        <v>13.75</v>
      </c>
    </row>
    <row r="20" spans="1:11" ht="14.1" customHeight="1" x14ac:dyDescent="0.2">
      <c r="A20" s="306">
        <v>12</v>
      </c>
      <c r="B20" s="307" t="s">
        <v>237</v>
      </c>
      <c r="C20" s="308"/>
      <c r="D20" s="113">
        <v>1.777213582989527</v>
      </c>
      <c r="E20" s="115">
        <v>112</v>
      </c>
      <c r="F20" s="114">
        <v>49</v>
      </c>
      <c r="G20" s="114">
        <v>136</v>
      </c>
      <c r="H20" s="114">
        <v>108</v>
      </c>
      <c r="I20" s="140">
        <v>112</v>
      </c>
      <c r="J20" s="115">
        <v>0</v>
      </c>
      <c r="K20" s="116">
        <v>0</v>
      </c>
    </row>
    <row r="21" spans="1:11" ht="14.1" customHeight="1" x14ac:dyDescent="0.2">
      <c r="A21" s="306">
        <v>21</v>
      </c>
      <c r="B21" s="307" t="s">
        <v>238</v>
      </c>
      <c r="C21" s="308"/>
      <c r="D21" s="113">
        <v>0.87273881307521417</v>
      </c>
      <c r="E21" s="115">
        <v>55</v>
      </c>
      <c r="F21" s="114">
        <v>37</v>
      </c>
      <c r="G21" s="114">
        <v>62</v>
      </c>
      <c r="H21" s="114">
        <v>49</v>
      </c>
      <c r="I21" s="140">
        <v>72</v>
      </c>
      <c r="J21" s="115">
        <v>-17</v>
      </c>
      <c r="K21" s="116">
        <v>-23.611111111111111</v>
      </c>
    </row>
    <row r="22" spans="1:11" ht="14.1" customHeight="1" x14ac:dyDescent="0.2">
      <c r="A22" s="306">
        <v>22</v>
      </c>
      <c r="B22" s="307" t="s">
        <v>239</v>
      </c>
      <c r="C22" s="308"/>
      <c r="D22" s="113">
        <v>1.6026658203744844</v>
      </c>
      <c r="E22" s="115">
        <v>101</v>
      </c>
      <c r="F22" s="114">
        <v>85</v>
      </c>
      <c r="G22" s="114">
        <v>185</v>
      </c>
      <c r="H22" s="114">
        <v>103</v>
      </c>
      <c r="I22" s="140">
        <v>78</v>
      </c>
      <c r="J22" s="115">
        <v>23</v>
      </c>
      <c r="K22" s="116">
        <v>29.487179487179485</v>
      </c>
    </row>
    <row r="23" spans="1:11" ht="14.1" customHeight="1" x14ac:dyDescent="0.2">
      <c r="A23" s="306">
        <v>23</v>
      </c>
      <c r="B23" s="307" t="s">
        <v>240</v>
      </c>
      <c r="C23" s="308"/>
      <c r="D23" s="113">
        <v>0.39669946048873372</v>
      </c>
      <c r="E23" s="115">
        <v>25</v>
      </c>
      <c r="F23" s="114">
        <v>86</v>
      </c>
      <c r="G23" s="114">
        <v>31</v>
      </c>
      <c r="H23" s="114">
        <v>17</v>
      </c>
      <c r="I23" s="140">
        <v>31</v>
      </c>
      <c r="J23" s="115">
        <v>-6</v>
      </c>
      <c r="K23" s="116">
        <v>-19.35483870967742</v>
      </c>
    </row>
    <row r="24" spans="1:11" ht="14.1" customHeight="1" x14ac:dyDescent="0.2">
      <c r="A24" s="306">
        <v>24</v>
      </c>
      <c r="B24" s="307" t="s">
        <v>241</v>
      </c>
      <c r="C24" s="308"/>
      <c r="D24" s="113">
        <v>2.4754046334496986</v>
      </c>
      <c r="E24" s="115">
        <v>156</v>
      </c>
      <c r="F24" s="114">
        <v>99</v>
      </c>
      <c r="G24" s="114">
        <v>244</v>
      </c>
      <c r="H24" s="114">
        <v>136</v>
      </c>
      <c r="I24" s="140">
        <v>141</v>
      </c>
      <c r="J24" s="115">
        <v>15</v>
      </c>
      <c r="K24" s="116">
        <v>10.638297872340425</v>
      </c>
    </row>
    <row r="25" spans="1:11" ht="14.1" customHeight="1" x14ac:dyDescent="0.2">
      <c r="A25" s="306">
        <v>25</v>
      </c>
      <c r="B25" s="307" t="s">
        <v>242</v>
      </c>
      <c r="C25" s="308"/>
      <c r="D25" s="113">
        <v>3.9193906696286893</v>
      </c>
      <c r="E25" s="115">
        <v>247</v>
      </c>
      <c r="F25" s="114">
        <v>159</v>
      </c>
      <c r="G25" s="114">
        <v>402</v>
      </c>
      <c r="H25" s="114">
        <v>197</v>
      </c>
      <c r="I25" s="140">
        <v>274</v>
      </c>
      <c r="J25" s="115">
        <v>-27</v>
      </c>
      <c r="K25" s="116">
        <v>-9.8540145985401466</v>
      </c>
    </row>
    <row r="26" spans="1:11" ht="14.1" customHeight="1" x14ac:dyDescent="0.2">
      <c r="A26" s="306">
        <v>26</v>
      </c>
      <c r="B26" s="307" t="s">
        <v>243</v>
      </c>
      <c r="C26" s="308"/>
      <c r="D26" s="113">
        <v>2.8879720723579818</v>
      </c>
      <c r="E26" s="115">
        <v>182</v>
      </c>
      <c r="F26" s="114">
        <v>104</v>
      </c>
      <c r="G26" s="114">
        <v>210</v>
      </c>
      <c r="H26" s="114">
        <v>93</v>
      </c>
      <c r="I26" s="140">
        <v>143</v>
      </c>
      <c r="J26" s="115">
        <v>39</v>
      </c>
      <c r="K26" s="116">
        <v>27.272727272727273</v>
      </c>
    </row>
    <row r="27" spans="1:11" ht="14.1" customHeight="1" x14ac:dyDescent="0.2">
      <c r="A27" s="306">
        <v>27</v>
      </c>
      <c r="B27" s="307" t="s">
        <v>244</v>
      </c>
      <c r="C27" s="308"/>
      <c r="D27" s="113">
        <v>1.634401777213583</v>
      </c>
      <c r="E27" s="115">
        <v>103</v>
      </c>
      <c r="F27" s="114">
        <v>98</v>
      </c>
      <c r="G27" s="114">
        <v>136</v>
      </c>
      <c r="H27" s="114">
        <v>85</v>
      </c>
      <c r="I27" s="140">
        <v>123</v>
      </c>
      <c r="J27" s="115">
        <v>-20</v>
      </c>
      <c r="K27" s="116">
        <v>-16.260162601626018</v>
      </c>
    </row>
    <row r="28" spans="1:11" ht="14.1" customHeight="1" x14ac:dyDescent="0.2">
      <c r="A28" s="306">
        <v>28</v>
      </c>
      <c r="B28" s="307" t="s">
        <v>245</v>
      </c>
      <c r="C28" s="308"/>
      <c r="D28" s="113">
        <v>0.1586797841954935</v>
      </c>
      <c r="E28" s="115">
        <v>10</v>
      </c>
      <c r="F28" s="114">
        <v>5</v>
      </c>
      <c r="G28" s="114" t="s">
        <v>513</v>
      </c>
      <c r="H28" s="114">
        <v>5</v>
      </c>
      <c r="I28" s="140">
        <v>9</v>
      </c>
      <c r="J28" s="115">
        <v>1</v>
      </c>
      <c r="K28" s="116">
        <v>11.111111111111111</v>
      </c>
    </row>
    <row r="29" spans="1:11" ht="14.1" customHeight="1" x14ac:dyDescent="0.2">
      <c r="A29" s="306">
        <v>29</v>
      </c>
      <c r="B29" s="307" t="s">
        <v>246</v>
      </c>
      <c r="C29" s="308"/>
      <c r="D29" s="113">
        <v>6.3630593462392895</v>
      </c>
      <c r="E29" s="115">
        <v>401</v>
      </c>
      <c r="F29" s="114">
        <v>428</v>
      </c>
      <c r="G29" s="114">
        <v>518</v>
      </c>
      <c r="H29" s="114">
        <v>472</v>
      </c>
      <c r="I29" s="140">
        <v>447</v>
      </c>
      <c r="J29" s="115">
        <v>-46</v>
      </c>
      <c r="K29" s="116">
        <v>-10.290827740492171</v>
      </c>
    </row>
    <row r="30" spans="1:11" ht="14.1" customHeight="1" x14ac:dyDescent="0.2">
      <c r="A30" s="306" t="s">
        <v>247</v>
      </c>
      <c r="B30" s="307" t="s">
        <v>248</v>
      </c>
      <c r="C30" s="308"/>
      <c r="D30" s="113">
        <v>1.3487781656616946</v>
      </c>
      <c r="E30" s="115">
        <v>85</v>
      </c>
      <c r="F30" s="114">
        <v>81</v>
      </c>
      <c r="G30" s="114">
        <v>114</v>
      </c>
      <c r="H30" s="114">
        <v>75</v>
      </c>
      <c r="I30" s="140">
        <v>139</v>
      </c>
      <c r="J30" s="115">
        <v>-54</v>
      </c>
      <c r="K30" s="116">
        <v>-38.848920863309353</v>
      </c>
    </row>
    <row r="31" spans="1:11" ht="14.1" customHeight="1" x14ac:dyDescent="0.2">
      <c r="A31" s="306" t="s">
        <v>249</v>
      </c>
      <c r="B31" s="307" t="s">
        <v>250</v>
      </c>
      <c r="C31" s="308"/>
      <c r="D31" s="113">
        <v>4.8714693748016504</v>
      </c>
      <c r="E31" s="115">
        <v>307</v>
      </c>
      <c r="F31" s="114">
        <v>342</v>
      </c>
      <c r="G31" s="114">
        <v>369</v>
      </c>
      <c r="H31" s="114">
        <v>387</v>
      </c>
      <c r="I31" s="140">
        <v>299</v>
      </c>
      <c r="J31" s="115">
        <v>8</v>
      </c>
      <c r="K31" s="116">
        <v>2.6755852842809364</v>
      </c>
    </row>
    <row r="32" spans="1:11" ht="14.1" customHeight="1" x14ac:dyDescent="0.2">
      <c r="A32" s="306">
        <v>31</v>
      </c>
      <c r="B32" s="307" t="s">
        <v>251</v>
      </c>
      <c r="C32" s="308"/>
      <c r="D32" s="113">
        <v>0.55537924468422728</v>
      </c>
      <c r="E32" s="115">
        <v>35</v>
      </c>
      <c r="F32" s="114">
        <v>24</v>
      </c>
      <c r="G32" s="114">
        <v>30</v>
      </c>
      <c r="H32" s="114">
        <v>24</v>
      </c>
      <c r="I32" s="140">
        <v>23</v>
      </c>
      <c r="J32" s="115">
        <v>12</v>
      </c>
      <c r="K32" s="116">
        <v>52.173913043478258</v>
      </c>
    </row>
    <row r="33" spans="1:11" ht="14.1" customHeight="1" x14ac:dyDescent="0.2">
      <c r="A33" s="306">
        <v>32</v>
      </c>
      <c r="B33" s="307" t="s">
        <v>252</v>
      </c>
      <c r="C33" s="308"/>
      <c r="D33" s="113">
        <v>2.9355760076166297</v>
      </c>
      <c r="E33" s="115">
        <v>185</v>
      </c>
      <c r="F33" s="114">
        <v>112</v>
      </c>
      <c r="G33" s="114">
        <v>180</v>
      </c>
      <c r="H33" s="114">
        <v>151</v>
      </c>
      <c r="I33" s="140">
        <v>178</v>
      </c>
      <c r="J33" s="115">
        <v>7</v>
      </c>
      <c r="K33" s="116">
        <v>3.9325842696629212</v>
      </c>
    </row>
    <row r="34" spans="1:11" ht="14.1" customHeight="1" x14ac:dyDescent="0.2">
      <c r="A34" s="306">
        <v>33</v>
      </c>
      <c r="B34" s="307" t="s">
        <v>253</v>
      </c>
      <c r="C34" s="308"/>
      <c r="D34" s="113">
        <v>2.8721040939384324</v>
      </c>
      <c r="E34" s="115">
        <v>181</v>
      </c>
      <c r="F34" s="114">
        <v>96</v>
      </c>
      <c r="G34" s="114">
        <v>292</v>
      </c>
      <c r="H34" s="114">
        <v>172</v>
      </c>
      <c r="I34" s="140">
        <v>179</v>
      </c>
      <c r="J34" s="115">
        <v>2</v>
      </c>
      <c r="K34" s="116">
        <v>1.1173184357541899</v>
      </c>
    </row>
    <row r="35" spans="1:11" ht="14.1" customHeight="1" x14ac:dyDescent="0.2">
      <c r="A35" s="306">
        <v>34</v>
      </c>
      <c r="B35" s="307" t="s">
        <v>254</v>
      </c>
      <c r="C35" s="308"/>
      <c r="D35" s="113">
        <v>1.904157410345922</v>
      </c>
      <c r="E35" s="115">
        <v>120</v>
      </c>
      <c r="F35" s="114">
        <v>82</v>
      </c>
      <c r="G35" s="114">
        <v>171</v>
      </c>
      <c r="H35" s="114">
        <v>104</v>
      </c>
      <c r="I35" s="140">
        <v>131</v>
      </c>
      <c r="J35" s="115">
        <v>-11</v>
      </c>
      <c r="K35" s="116">
        <v>-8.3969465648854964</v>
      </c>
    </row>
    <row r="36" spans="1:11" ht="14.1" customHeight="1" x14ac:dyDescent="0.2">
      <c r="A36" s="306">
        <v>41</v>
      </c>
      <c r="B36" s="307" t="s">
        <v>255</v>
      </c>
      <c r="C36" s="308"/>
      <c r="D36" s="113">
        <v>0.952078705172961</v>
      </c>
      <c r="E36" s="115">
        <v>60</v>
      </c>
      <c r="F36" s="114">
        <v>65</v>
      </c>
      <c r="G36" s="114">
        <v>94</v>
      </c>
      <c r="H36" s="114">
        <v>50</v>
      </c>
      <c r="I36" s="140">
        <v>69</v>
      </c>
      <c r="J36" s="115">
        <v>-9</v>
      </c>
      <c r="K36" s="116">
        <v>-13.043478260869565</v>
      </c>
    </row>
    <row r="37" spans="1:11" ht="14.1" customHeight="1" x14ac:dyDescent="0.2">
      <c r="A37" s="306">
        <v>42</v>
      </c>
      <c r="B37" s="307" t="s">
        <v>256</v>
      </c>
      <c r="C37" s="308"/>
      <c r="D37" s="113">
        <v>6.3471913678197392E-2</v>
      </c>
      <c r="E37" s="115">
        <v>4</v>
      </c>
      <c r="F37" s="114">
        <v>5</v>
      </c>
      <c r="G37" s="114">
        <v>9</v>
      </c>
      <c r="H37" s="114">
        <v>3</v>
      </c>
      <c r="I37" s="140">
        <v>4</v>
      </c>
      <c r="J37" s="115">
        <v>0</v>
      </c>
      <c r="K37" s="116">
        <v>0</v>
      </c>
    </row>
    <row r="38" spans="1:11" ht="14.1" customHeight="1" x14ac:dyDescent="0.2">
      <c r="A38" s="306">
        <v>43</v>
      </c>
      <c r="B38" s="307" t="s">
        <v>257</v>
      </c>
      <c r="C38" s="308"/>
      <c r="D38" s="113">
        <v>0.98381466201205969</v>
      </c>
      <c r="E38" s="115">
        <v>62</v>
      </c>
      <c r="F38" s="114">
        <v>75</v>
      </c>
      <c r="G38" s="114">
        <v>102</v>
      </c>
      <c r="H38" s="114">
        <v>37</v>
      </c>
      <c r="I38" s="140">
        <v>55</v>
      </c>
      <c r="J38" s="115">
        <v>7</v>
      </c>
      <c r="K38" s="116">
        <v>12.727272727272727</v>
      </c>
    </row>
    <row r="39" spans="1:11" ht="14.1" customHeight="1" x14ac:dyDescent="0.2">
      <c r="A39" s="306">
        <v>51</v>
      </c>
      <c r="B39" s="307" t="s">
        <v>258</v>
      </c>
      <c r="C39" s="308"/>
      <c r="D39" s="113">
        <v>5.649000317359568</v>
      </c>
      <c r="E39" s="115">
        <v>356</v>
      </c>
      <c r="F39" s="114">
        <v>285</v>
      </c>
      <c r="G39" s="114">
        <v>472</v>
      </c>
      <c r="H39" s="114">
        <v>292</v>
      </c>
      <c r="I39" s="140">
        <v>349</v>
      </c>
      <c r="J39" s="115">
        <v>7</v>
      </c>
      <c r="K39" s="116">
        <v>2.005730659025788</v>
      </c>
    </row>
    <row r="40" spans="1:11" ht="14.1" customHeight="1" x14ac:dyDescent="0.2">
      <c r="A40" s="306" t="s">
        <v>259</v>
      </c>
      <c r="B40" s="307" t="s">
        <v>260</v>
      </c>
      <c r="C40" s="308"/>
      <c r="D40" s="113">
        <v>4.6651856553475088</v>
      </c>
      <c r="E40" s="115">
        <v>294</v>
      </c>
      <c r="F40" s="114">
        <v>246</v>
      </c>
      <c r="G40" s="114">
        <v>375</v>
      </c>
      <c r="H40" s="114">
        <v>264</v>
      </c>
      <c r="I40" s="140">
        <v>315</v>
      </c>
      <c r="J40" s="115">
        <v>-21</v>
      </c>
      <c r="K40" s="116">
        <v>-6.666666666666667</v>
      </c>
    </row>
    <row r="41" spans="1:11" ht="14.1" customHeight="1" x14ac:dyDescent="0.2">
      <c r="A41" s="306"/>
      <c r="B41" s="307" t="s">
        <v>261</v>
      </c>
      <c r="C41" s="308"/>
      <c r="D41" s="113">
        <v>3.6020311012377024</v>
      </c>
      <c r="E41" s="115">
        <v>227</v>
      </c>
      <c r="F41" s="114">
        <v>180</v>
      </c>
      <c r="G41" s="114">
        <v>268</v>
      </c>
      <c r="H41" s="114">
        <v>211</v>
      </c>
      <c r="I41" s="140">
        <v>249</v>
      </c>
      <c r="J41" s="115">
        <v>-22</v>
      </c>
      <c r="K41" s="116">
        <v>-8.8353413654618471</v>
      </c>
    </row>
    <row r="42" spans="1:11" ht="14.1" customHeight="1" x14ac:dyDescent="0.2">
      <c r="A42" s="306">
        <v>52</v>
      </c>
      <c r="B42" s="307" t="s">
        <v>262</v>
      </c>
      <c r="C42" s="308"/>
      <c r="D42" s="113">
        <v>4.1732783243414788</v>
      </c>
      <c r="E42" s="115">
        <v>263</v>
      </c>
      <c r="F42" s="114">
        <v>175</v>
      </c>
      <c r="G42" s="114">
        <v>238</v>
      </c>
      <c r="H42" s="114">
        <v>189</v>
      </c>
      <c r="I42" s="140">
        <v>296</v>
      </c>
      <c r="J42" s="115">
        <v>-33</v>
      </c>
      <c r="K42" s="116">
        <v>-11.148648648648649</v>
      </c>
    </row>
    <row r="43" spans="1:11" ht="14.1" customHeight="1" x14ac:dyDescent="0.2">
      <c r="A43" s="306" t="s">
        <v>263</v>
      </c>
      <c r="B43" s="307" t="s">
        <v>264</v>
      </c>
      <c r="C43" s="308"/>
      <c r="D43" s="113">
        <v>3.7448429070136466</v>
      </c>
      <c r="E43" s="115">
        <v>236</v>
      </c>
      <c r="F43" s="114">
        <v>152</v>
      </c>
      <c r="G43" s="114">
        <v>208</v>
      </c>
      <c r="H43" s="114">
        <v>165</v>
      </c>
      <c r="I43" s="140">
        <v>269</v>
      </c>
      <c r="J43" s="115">
        <v>-33</v>
      </c>
      <c r="K43" s="116">
        <v>-12.267657992565056</v>
      </c>
    </row>
    <row r="44" spans="1:11" ht="14.1" customHeight="1" x14ac:dyDescent="0.2">
      <c r="A44" s="306">
        <v>53</v>
      </c>
      <c r="B44" s="307" t="s">
        <v>265</v>
      </c>
      <c r="C44" s="308"/>
      <c r="D44" s="113">
        <v>2.1897810218978102</v>
      </c>
      <c r="E44" s="115">
        <v>138</v>
      </c>
      <c r="F44" s="114">
        <v>127</v>
      </c>
      <c r="G44" s="114">
        <v>153</v>
      </c>
      <c r="H44" s="114">
        <v>114</v>
      </c>
      <c r="I44" s="140">
        <v>387</v>
      </c>
      <c r="J44" s="115">
        <v>-249</v>
      </c>
      <c r="K44" s="116">
        <v>-64.341085271317823</v>
      </c>
    </row>
    <row r="45" spans="1:11" ht="14.1" customHeight="1" x14ac:dyDescent="0.2">
      <c r="A45" s="306" t="s">
        <v>266</v>
      </c>
      <c r="B45" s="307" t="s">
        <v>267</v>
      </c>
      <c r="C45" s="308"/>
      <c r="D45" s="113">
        <v>2.1739130434782608</v>
      </c>
      <c r="E45" s="115">
        <v>137</v>
      </c>
      <c r="F45" s="114">
        <v>126</v>
      </c>
      <c r="G45" s="114">
        <v>148</v>
      </c>
      <c r="H45" s="114">
        <v>113</v>
      </c>
      <c r="I45" s="140">
        <v>384</v>
      </c>
      <c r="J45" s="115">
        <v>-247</v>
      </c>
      <c r="K45" s="116">
        <v>-64.322916666666671</v>
      </c>
    </row>
    <row r="46" spans="1:11" ht="14.1" customHeight="1" x14ac:dyDescent="0.2">
      <c r="A46" s="306">
        <v>54</v>
      </c>
      <c r="B46" s="307" t="s">
        <v>268</v>
      </c>
      <c r="C46" s="308"/>
      <c r="D46" s="113">
        <v>4.4112980006347193</v>
      </c>
      <c r="E46" s="115">
        <v>278</v>
      </c>
      <c r="F46" s="114">
        <v>248</v>
      </c>
      <c r="G46" s="114">
        <v>283</v>
      </c>
      <c r="H46" s="114">
        <v>304</v>
      </c>
      <c r="I46" s="140">
        <v>313</v>
      </c>
      <c r="J46" s="115">
        <v>-35</v>
      </c>
      <c r="K46" s="116">
        <v>-11.182108626198083</v>
      </c>
    </row>
    <row r="47" spans="1:11" ht="14.1" customHeight="1" x14ac:dyDescent="0.2">
      <c r="A47" s="306">
        <v>61</v>
      </c>
      <c r="B47" s="307" t="s">
        <v>269</v>
      </c>
      <c r="C47" s="308"/>
      <c r="D47" s="113">
        <v>2.5071405902887971</v>
      </c>
      <c r="E47" s="115">
        <v>158</v>
      </c>
      <c r="F47" s="114">
        <v>108</v>
      </c>
      <c r="G47" s="114">
        <v>213</v>
      </c>
      <c r="H47" s="114">
        <v>126</v>
      </c>
      <c r="I47" s="140">
        <v>184</v>
      </c>
      <c r="J47" s="115">
        <v>-26</v>
      </c>
      <c r="K47" s="116">
        <v>-14.130434782608695</v>
      </c>
    </row>
    <row r="48" spans="1:11" ht="14.1" customHeight="1" x14ac:dyDescent="0.2">
      <c r="A48" s="306">
        <v>62</v>
      </c>
      <c r="B48" s="307" t="s">
        <v>270</v>
      </c>
      <c r="C48" s="308"/>
      <c r="D48" s="113">
        <v>8.9178038717867345</v>
      </c>
      <c r="E48" s="115">
        <v>562</v>
      </c>
      <c r="F48" s="114">
        <v>545</v>
      </c>
      <c r="G48" s="114">
        <v>751</v>
      </c>
      <c r="H48" s="114">
        <v>575</v>
      </c>
      <c r="I48" s="140">
        <v>852</v>
      </c>
      <c r="J48" s="115">
        <v>-290</v>
      </c>
      <c r="K48" s="116">
        <v>-34.037558685446008</v>
      </c>
    </row>
    <row r="49" spans="1:11" ht="14.1" customHeight="1" x14ac:dyDescent="0.2">
      <c r="A49" s="306">
        <v>63</v>
      </c>
      <c r="B49" s="307" t="s">
        <v>271</v>
      </c>
      <c r="C49" s="308"/>
      <c r="D49" s="113">
        <v>6.8708346556648685</v>
      </c>
      <c r="E49" s="115">
        <v>433</v>
      </c>
      <c r="F49" s="114">
        <v>528</v>
      </c>
      <c r="G49" s="114">
        <v>625</v>
      </c>
      <c r="H49" s="114">
        <v>671</v>
      </c>
      <c r="I49" s="140">
        <v>494</v>
      </c>
      <c r="J49" s="115">
        <v>-61</v>
      </c>
      <c r="K49" s="116">
        <v>-12.348178137651821</v>
      </c>
    </row>
    <row r="50" spans="1:11" ht="14.1" customHeight="1" x14ac:dyDescent="0.2">
      <c r="A50" s="306" t="s">
        <v>272</v>
      </c>
      <c r="B50" s="307" t="s">
        <v>273</v>
      </c>
      <c r="C50" s="308"/>
      <c r="D50" s="113">
        <v>1.9358933671850207</v>
      </c>
      <c r="E50" s="115">
        <v>122</v>
      </c>
      <c r="F50" s="114">
        <v>159</v>
      </c>
      <c r="G50" s="114">
        <v>240</v>
      </c>
      <c r="H50" s="114">
        <v>192</v>
      </c>
      <c r="I50" s="140">
        <v>157</v>
      </c>
      <c r="J50" s="115">
        <v>-35</v>
      </c>
      <c r="K50" s="116">
        <v>-22.29299363057325</v>
      </c>
    </row>
    <row r="51" spans="1:11" ht="14.1" customHeight="1" x14ac:dyDescent="0.2">
      <c r="A51" s="306" t="s">
        <v>274</v>
      </c>
      <c r="B51" s="307" t="s">
        <v>275</v>
      </c>
      <c r="C51" s="308"/>
      <c r="D51" s="113">
        <v>4.6810536337670579</v>
      </c>
      <c r="E51" s="115">
        <v>295</v>
      </c>
      <c r="F51" s="114">
        <v>324</v>
      </c>
      <c r="G51" s="114">
        <v>339</v>
      </c>
      <c r="H51" s="114">
        <v>452</v>
      </c>
      <c r="I51" s="140">
        <v>317</v>
      </c>
      <c r="J51" s="115">
        <v>-22</v>
      </c>
      <c r="K51" s="116">
        <v>-6.9400630914826502</v>
      </c>
    </row>
    <row r="52" spans="1:11" ht="14.1" customHeight="1" x14ac:dyDescent="0.2">
      <c r="A52" s="306">
        <v>71</v>
      </c>
      <c r="B52" s="307" t="s">
        <v>276</v>
      </c>
      <c r="C52" s="308"/>
      <c r="D52" s="113">
        <v>6.8867026340844175</v>
      </c>
      <c r="E52" s="115">
        <v>434</v>
      </c>
      <c r="F52" s="114">
        <v>420</v>
      </c>
      <c r="G52" s="114">
        <v>609</v>
      </c>
      <c r="H52" s="114">
        <v>406</v>
      </c>
      <c r="I52" s="140">
        <v>494</v>
      </c>
      <c r="J52" s="115">
        <v>-60</v>
      </c>
      <c r="K52" s="116">
        <v>-12.145748987854251</v>
      </c>
    </row>
    <row r="53" spans="1:11" ht="14.1" customHeight="1" x14ac:dyDescent="0.2">
      <c r="A53" s="306" t="s">
        <v>277</v>
      </c>
      <c r="B53" s="307" t="s">
        <v>278</v>
      </c>
      <c r="C53" s="308"/>
      <c r="D53" s="113">
        <v>2.4278006981910503</v>
      </c>
      <c r="E53" s="115">
        <v>153</v>
      </c>
      <c r="F53" s="114">
        <v>161</v>
      </c>
      <c r="G53" s="114">
        <v>237</v>
      </c>
      <c r="H53" s="114">
        <v>131</v>
      </c>
      <c r="I53" s="140">
        <v>143</v>
      </c>
      <c r="J53" s="115">
        <v>10</v>
      </c>
      <c r="K53" s="116">
        <v>6.9930069930069934</v>
      </c>
    </row>
    <row r="54" spans="1:11" ht="14.1" customHeight="1" x14ac:dyDescent="0.2">
      <c r="A54" s="306" t="s">
        <v>279</v>
      </c>
      <c r="B54" s="307" t="s">
        <v>280</v>
      </c>
      <c r="C54" s="308"/>
      <c r="D54" s="113">
        <v>3.6337670580768009</v>
      </c>
      <c r="E54" s="115">
        <v>229</v>
      </c>
      <c r="F54" s="114">
        <v>219</v>
      </c>
      <c r="G54" s="114">
        <v>314</v>
      </c>
      <c r="H54" s="114">
        <v>235</v>
      </c>
      <c r="I54" s="140">
        <v>310</v>
      </c>
      <c r="J54" s="115">
        <v>-81</v>
      </c>
      <c r="K54" s="116">
        <v>-26.129032258064516</v>
      </c>
    </row>
    <row r="55" spans="1:11" ht="14.1" customHeight="1" x14ac:dyDescent="0.2">
      <c r="A55" s="306">
        <v>72</v>
      </c>
      <c r="B55" s="307" t="s">
        <v>281</v>
      </c>
      <c r="C55" s="308"/>
      <c r="D55" s="113">
        <v>1.3805141225007933</v>
      </c>
      <c r="E55" s="115">
        <v>87</v>
      </c>
      <c r="F55" s="114">
        <v>105</v>
      </c>
      <c r="G55" s="114">
        <v>165</v>
      </c>
      <c r="H55" s="114">
        <v>72</v>
      </c>
      <c r="I55" s="140">
        <v>101</v>
      </c>
      <c r="J55" s="115">
        <v>-14</v>
      </c>
      <c r="K55" s="116">
        <v>-13.861386138613861</v>
      </c>
    </row>
    <row r="56" spans="1:11" ht="14.1" customHeight="1" x14ac:dyDescent="0.2">
      <c r="A56" s="306" t="s">
        <v>282</v>
      </c>
      <c r="B56" s="307" t="s">
        <v>283</v>
      </c>
      <c r="C56" s="308"/>
      <c r="D56" s="113">
        <v>0.49190733100602985</v>
      </c>
      <c r="E56" s="115">
        <v>31</v>
      </c>
      <c r="F56" s="114">
        <v>20</v>
      </c>
      <c r="G56" s="114">
        <v>72</v>
      </c>
      <c r="H56" s="114">
        <v>19</v>
      </c>
      <c r="I56" s="140">
        <v>30</v>
      </c>
      <c r="J56" s="115">
        <v>1</v>
      </c>
      <c r="K56" s="116">
        <v>3.3333333333333335</v>
      </c>
    </row>
    <row r="57" spans="1:11" ht="14.1" customHeight="1" x14ac:dyDescent="0.2">
      <c r="A57" s="306" t="s">
        <v>284</v>
      </c>
      <c r="B57" s="307" t="s">
        <v>285</v>
      </c>
      <c r="C57" s="308"/>
      <c r="D57" s="113">
        <v>0.58711520152332597</v>
      </c>
      <c r="E57" s="115">
        <v>37</v>
      </c>
      <c r="F57" s="114">
        <v>44</v>
      </c>
      <c r="G57" s="114">
        <v>40</v>
      </c>
      <c r="H57" s="114">
        <v>43</v>
      </c>
      <c r="I57" s="140">
        <v>53</v>
      </c>
      <c r="J57" s="115">
        <v>-16</v>
      </c>
      <c r="K57" s="116">
        <v>-30.188679245283019</v>
      </c>
    </row>
    <row r="58" spans="1:11" ht="14.1" customHeight="1" x14ac:dyDescent="0.2">
      <c r="A58" s="306">
        <v>73</v>
      </c>
      <c r="B58" s="307" t="s">
        <v>286</v>
      </c>
      <c r="C58" s="308"/>
      <c r="D58" s="113">
        <v>1.2059663598857506</v>
      </c>
      <c r="E58" s="115">
        <v>76</v>
      </c>
      <c r="F58" s="114">
        <v>65</v>
      </c>
      <c r="G58" s="114">
        <v>94</v>
      </c>
      <c r="H58" s="114">
        <v>47</v>
      </c>
      <c r="I58" s="140">
        <v>55</v>
      </c>
      <c r="J58" s="115">
        <v>21</v>
      </c>
      <c r="K58" s="116">
        <v>38.18181818181818</v>
      </c>
    </row>
    <row r="59" spans="1:11" ht="14.1" customHeight="1" x14ac:dyDescent="0.2">
      <c r="A59" s="306" t="s">
        <v>287</v>
      </c>
      <c r="B59" s="307" t="s">
        <v>288</v>
      </c>
      <c r="C59" s="308"/>
      <c r="D59" s="113">
        <v>1.0790225325293556</v>
      </c>
      <c r="E59" s="115">
        <v>68</v>
      </c>
      <c r="F59" s="114">
        <v>51</v>
      </c>
      <c r="G59" s="114">
        <v>75</v>
      </c>
      <c r="H59" s="114">
        <v>41</v>
      </c>
      <c r="I59" s="140">
        <v>44</v>
      </c>
      <c r="J59" s="115">
        <v>24</v>
      </c>
      <c r="K59" s="116">
        <v>54.545454545454547</v>
      </c>
    </row>
    <row r="60" spans="1:11" ht="14.1" customHeight="1" x14ac:dyDescent="0.2">
      <c r="A60" s="306">
        <v>81</v>
      </c>
      <c r="B60" s="307" t="s">
        <v>289</v>
      </c>
      <c r="C60" s="308"/>
      <c r="D60" s="113">
        <v>7.616629641383688</v>
      </c>
      <c r="E60" s="115">
        <v>480</v>
      </c>
      <c r="F60" s="114">
        <v>495</v>
      </c>
      <c r="G60" s="114">
        <v>487</v>
      </c>
      <c r="H60" s="114">
        <v>397</v>
      </c>
      <c r="I60" s="140">
        <v>417</v>
      </c>
      <c r="J60" s="115">
        <v>63</v>
      </c>
      <c r="K60" s="116">
        <v>15.107913669064748</v>
      </c>
    </row>
    <row r="61" spans="1:11" ht="14.1" customHeight="1" x14ac:dyDescent="0.2">
      <c r="A61" s="306" t="s">
        <v>290</v>
      </c>
      <c r="B61" s="307" t="s">
        <v>291</v>
      </c>
      <c r="C61" s="308"/>
      <c r="D61" s="113">
        <v>2.2056490003173597</v>
      </c>
      <c r="E61" s="115">
        <v>139</v>
      </c>
      <c r="F61" s="114">
        <v>107</v>
      </c>
      <c r="G61" s="114">
        <v>189</v>
      </c>
      <c r="H61" s="114">
        <v>101</v>
      </c>
      <c r="I61" s="140">
        <v>128</v>
      </c>
      <c r="J61" s="115">
        <v>11</v>
      </c>
      <c r="K61" s="116">
        <v>8.59375</v>
      </c>
    </row>
    <row r="62" spans="1:11" ht="14.1" customHeight="1" x14ac:dyDescent="0.2">
      <c r="A62" s="306" t="s">
        <v>292</v>
      </c>
      <c r="B62" s="307" t="s">
        <v>293</v>
      </c>
      <c r="C62" s="308"/>
      <c r="D62" s="113">
        <v>2.4119327197715013</v>
      </c>
      <c r="E62" s="115">
        <v>152</v>
      </c>
      <c r="F62" s="114">
        <v>184</v>
      </c>
      <c r="G62" s="114">
        <v>134</v>
      </c>
      <c r="H62" s="114">
        <v>141</v>
      </c>
      <c r="I62" s="140">
        <v>104</v>
      </c>
      <c r="J62" s="115">
        <v>48</v>
      </c>
      <c r="K62" s="116">
        <v>46.153846153846153</v>
      </c>
    </row>
    <row r="63" spans="1:11" ht="14.1" customHeight="1" x14ac:dyDescent="0.2">
      <c r="A63" s="306"/>
      <c r="B63" s="307" t="s">
        <v>294</v>
      </c>
      <c r="C63" s="308"/>
      <c r="D63" s="113">
        <v>2.1897810218978102</v>
      </c>
      <c r="E63" s="115">
        <v>138</v>
      </c>
      <c r="F63" s="114">
        <v>163</v>
      </c>
      <c r="G63" s="114">
        <v>114</v>
      </c>
      <c r="H63" s="114">
        <v>127</v>
      </c>
      <c r="I63" s="140">
        <v>98</v>
      </c>
      <c r="J63" s="115">
        <v>40</v>
      </c>
      <c r="K63" s="116">
        <v>40.816326530612244</v>
      </c>
    </row>
    <row r="64" spans="1:11" ht="14.1" customHeight="1" x14ac:dyDescent="0.2">
      <c r="A64" s="306" t="s">
        <v>295</v>
      </c>
      <c r="B64" s="307" t="s">
        <v>296</v>
      </c>
      <c r="C64" s="308"/>
      <c r="D64" s="113">
        <v>1.3011742304030467</v>
      </c>
      <c r="E64" s="115">
        <v>82</v>
      </c>
      <c r="F64" s="114">
        <v>87</v>
      </c>
      <c r="G64" s="114">
        <v>63</v>
      </c>
      <c r="H64" s="114">
        <v>63</v>
      </c>
      <c r="I64" s="140">
        <v>64</v>
      </c>
      <c r="J64" s="115">
        <v>18</v>
      </c>
      <c r="K64" s="116">
        <v>28.125</v>
      </c>
    </row>
    <row r="65" spans="1:11" ht="14.1" customHeight="1" x14ac:dyDescent="0.2">
      <c r="A65" s="306" t="s">
        <v>297</v>
      </c>
      <c r="B65" s="307" t="s">
        <v>298</v>
      </c>
      <c r="C65" s="308"/>
      <c r="D65" s="113">
        <v>0.80926689939701679</v>
      </c>
      <c r="E65" s="115">
        <v>51</v>
      </c>
      <c r="F65" s="114">
        <v>64</v>
      </c>
      <c r="G65" s="114">
        <v>50</v>
      </c>
      <c r="H65" s="114">
        <v>56</v>
      </c>
      <c r="I65" s="140">
        <v>81</v>
      </c>
      <c r="J65" s="115">
        <v>-30</v>
      </c>
      <c r="K65" s="116">
        <v>-37.037037037037038</v>
      </c>
    </row>
    <row r="66" spans="1:11" ht="14.1" customHeight="1" x14ac:dyDescent="0.2">
      <c r="A66" s="306">
        <v>82</v>
      </c>
      <c r="B66" s="307" t="s">
        <v>299</v>
      </c>
      <c r="C66" s="308"/>
      <c r="D66" s="113">
        <v>1.682005712472231</v>
      </c>
      <c r="E66" s="115">
        <v>106</v>
      </c>
      <c r="F66" s="114">
        <v>170</v>
      </c>
      <c r="G66" s="114">
        <v>191</v>
      </c>
      <c r="H66" s="114">
        <v>156</v>
      </c>
      <c r="I66" s="140">
        <v>131</v>
      </c>
      <c r="J66" s="115">
        <v>-25</v>
      </c>
      <c r="K66" s="116">
        <v>-19.083969465648856</v>
      </c>
    </row>
    <row r="67" spans="1:11" ht="14.1" customHeight="1" x14ac:dyDescent="0.2">
      <c r="A67" s="306" t="s">
        <v>300</v>
      </c>
      <c r="B67" s="307" t="s">
        <v>301</v>
      </c>
      <c r="C67" s="308"/>
      <c r="D67" s="113">
        <v>0.952078705172961</v>
      </c>
      <c r="E67" s="115">
        <v>60</v>
      </c>
      <c r="F67" s="114">
        <v>120</v>
      </c>
      <c r="G67" s="114">
        <v>108</v>
      </c>
      <c r="H67" s="114">
        <v>111</v>
      </c>
      <c r="I67" s="140">
        <v>69</v>
      </c>
      <c r="J67" s="115">
        <v>-9</v>
      </c>
      <c r="K67" s="116">
        <v>-13.043478260869565</v>
      </c>
    </row>
    <row r="68" spans="1:11" ht="14.1" customHeight="1" x14ac:dyDescent="0.2">
      <c r="A68" s="306" t="s">
        <v>302</v>
      </c>
      <c r="B68" s="307" t="s">
        <v>303</v>
      </c>
      <c r="C68" s="308"/>
      <c r="D68" s="113">
        <v>0.36496350364963503</v>
      </c>
      <c r="E68" s="115">
        <v>23</v>
      </c>
      <c r="F68" s="114">
        <v>32</v>
      </c>
      <c r="G68" s="114">
        <v>56</v>
      </c>
      <c r="H68" s="114">
        <v>32</v>
      </c>
      <c r="I68" s="140">
        <v>36</v>
      </c>
      <c r="J68" s="115">
        <v>-13</v>
      </c>
      <c r="K68" s="116">
        <v>-36.111111111111114</v>
      </c>
    </row>
    <row r="69" spans="1:11" ht="14.1" customHeight="1" x14ac:dyDescent="0.2">
      <c r="A69" s="306">
        <v>83</v>
      </c>
      <c r="B69" s="307" t="s">
        <v>304</v>
      </c>
      <c r="C69" s="308"/>
      <c r="D69" s="113">
        <v>5.7124722310377658</v>
      </c>
      <c r="E69" s="115">
        <v>360</v>
      </c>
      <c r="F69" s="114">
        <v>277</v>
      </c>
      <c r="G69" s="114">
        <v>531</v>
      </c>
      <c r="H69" s="114">
        <v>255</v>
      </c>
      <c r="I69" s="140">
        <v>312</v>
      </c>
      <c r="J69" s="115">
        <v>48</v>
      </c>
      <c r="K69" s="116">
        <v>15.384615384615385</v>
      </c>
    </row>
    <row r="70" spans="1:11" ht="14.1" customHeight="1" x14ac:dyDescent="0.2">
      <c r="A70" s="306" t="s">
        <v>305</v>
      </c>
      <c r="B70" s="307" t="s">
        <v>306</v>
      </c>
      <c r="C70" s="308"/>
      <c r="D70" s="113">
        <v>4.7603935258648047</v>
      </c>
      <c r="E70" s="115">
        <v>300</v>
      </c>
      <c r="F70" s="114">
        <v>225</v>
      </c>
      <c r="G70" s="114">
        <v>470</v>
      </c>
      <c r="H70" s="114">
        <v>196</v>
      </c>
      <c r="I70" s="140">
        <v>221</v>
      </c>
      <c r="J70" s="115">
        <v>79</v>
      </c>
      <c r="K70" s="116">
        <v>35.74660633484163</v>
      </c>
    </row>
    <row r="71" spans="1:11" ht="14.1" customHeight="1" x14ac:dyDescent="0.2">
      <c r="A71" s="306"/>
      <c r="B71" s="307" t="s">
        <v>307</v>
      </c>
      <c r="C71" s="308"/>
      <c r="D71" s="113">
        <v>2.9831799428752777</v>
      </c>
      <c r="E71" s="115">
        <v>188</v>
      </c>
      <c r="F71" s="114">
        <v>151</v>
      </c>
      <c r="G71" s="114">
        <v>362</v>
      </c>
      <c r="H71" s="114">
        <v>134</v>
      </c>
      <c r="I71" s="140">
        <v>148</v>
      </c>
      <c r="J71" s="115">
        <v>40</v>
      </c>
      <c r="K71" s="116">
        <v>27.027027027027028</v>
      </c>
    </row>
    <row r="72" spans="1:11" ht="14.1" customHeight="1" x14ac:dyDescent="0.2">
      <c r="A72" s="306">
        <v>84</v>
      </c>
      <c r="B72" s="307" t="s">
        <v>308</v>
      </c>
      <c r="C72" s="308"/>
      <c r="D72" s="113">
        <v>0.88860679149476351</v>
      </c>
      <c r="E72" s="115">
        <v>56</v>
      </c>
      <c r="F72" s="114">
        <v>49</v>
      </c>
      <c r="G72" s="114">
        <v>116</v>
      </c>
      <c r="H72" s="114">
        <v>36</v>
      </c>
      <c r="I72" s="140">
        <v>61</v>
      </c>
      <c r="J72" s="115">
        <v>-5</v>
      </c>
      <c r="K72" s="116">
        <v>-8.1967213114754092</v>
      </c>
    </row>
    <row r="73" spans="1:11" ht="14.1" customHeight="1" x14ac:dyDescent="0.2">
      <c r="A73" s="306" t="s">
        <v>309</v>
      </c>
      <c r="B73" s="307" t="s">
        <v>310</v>
      </c>
      <c r="C73" s="308"/>
      <c r="D73" s="113">
        <v>0.42843541732783241</v>
      </c>
      <c r="E73" s="115">
        <v>27</v>
      </c>
      <c r="F73" s="114">
        <v>25</v>
      </c>
      <c r="G73" s="114">
        <v>86</v>
      </c>
      <c r="H73" s="114">
        <v>12</v>
      </c>
      <c r="I73" s="140">
        <v>37</v>
      </c>
      <c r="J73" s="115">
        <v>-10</v>
      </c>
      <c r="K73" s="116">
        <v>-27.027027027027028</v>
      </c>
    </row>
    <row r="74" spans="1:11" ht="14.1" customHeight="1" x14ac:dyDescent="0.2">
      <c r="A74" s="306" t="s">
        <v>311</v>
      </c>
      <c r="B74" s="307" t="s">
        <v>312</v>
      </c>
      <c r="C74" s="308"/>
      <c r="D74" s="113">
        <v>0.14281180577594416</v>
      </c>
      <c r="E74" s="115">
        <v>9</v>
      </c>
      <c r="F74" s="114">
        <v>9</v>
      </c>
      <c r="G74" s="114">
        <v>12</v>
      </c>
      <c r="H74" s="114">
        <v>4</v>
      </c>
      <c r="I74" s="140">
        <v>5</v>
      </c>
      <c r="J74" s="115">
        <v>4</v>
      </c>
      <c r="K74" s="116">
        <v>80</v>
      </c>
    </row>
    <row r="75" spans="1:11" ht="14.1" customHeight="1" x14ac:dyDescent="0.2">
      <c r="A75" s="306" t="s">
        <v>313</v>
      </c>
      <c r="B75" s="307" t="s">
        <v>314</v>
      </c>
      <c r="C75" s="308"/>
      <c r="D75" s="113">
        <v>0</v>
      </c>
      <c r="E75" s="115">
        <v>0</v>
      </c>
      <c r="F75" s="114">
        <v>0</v>
      </c>
      <c r="G75" s="114">
        <v>3</v>
      </c>
      <c r="H75" s="114" t="s">
        <v>513</v>
      </c>
      <c r="I75" s="140" t="s">
        <v>513</v>
      </c>
      <c r="J75" s="115" t="s">
        <v>513</v>
      </c>
      <c r="K75" s="116" t="s">
        <v>513</v>
      </c>
    </row>
    <row r="76" spans="1:11" ht="14.1" customHeight="1" x14ac:dyDescent="0.2">
      <c r="A76" s="306">
        <v>91</v>
      </c>
      <c r="B76" s="307" t="s">
        <v>315</v>
      </c>
      <c r="C76" s="308"/>
      <c r="D76" s="113">
        <v>0.12694382735639478</v>
      </c>
      <c r="E76" s="115">
        <v>8</v>
      </c>
      <c r="F76" s="114">
        <v>9</v>
      </c>
      <c r="G76" s="114">
        <v>9</v>
      </c>
      <c r="H76" s="114" t="s">
        <v>513</v>
      </c>
      <c r="I76" s="140">
        <v>4</v>
      </c>
      <c r="J76" s="115">
        <v>4</v>
      </c>
      <c r="K76" s="116">
        <v>100</v>
      </c>
    </row>
    <row r="77" spans="1:11" ht="14.1" customHeight="1" x14ac:dyDescent="0.2">
      <c r="A77" s="306">
        <v>92</v>
      </c>
      <c r="B77" s="307" t="s">
        <v>316</v>
      </c>
      <c r="C77" s="308"/>
      <c r="D77" s="113">
        <v>0.7775309425579181</v>
      </c>
      <c r="E77" s="115">
        <v>49</v>
      </c>
      <c r="F77" s="114">
        <v>31</v>
      </c>
      <c r="G77" s="114">
        <v>47</v>
      </c>
      <c r="H77" s="114">
        <v>31</v>
      </c>
      <c r="I77" s="140">
        <v>47</v>
      </c>
      <c r="J77" s="115">
        <v>2</v>
      </c>
      <c r="K77" s="116">
        <v>4.2553191489361701</v>
      </c>
    </row>
    <row r="78" spans="1:11" ht="14.1" customHeight="1" x14ac:dyDescent="0.2">
      <c r="A78" s="306">
        <v>93</v>
      </c>
      <c r="B78" s="307" t="s">
        <v>317</v>
      </c>
      <c r="C78" s="308"/>
      <c r="D78" s="113">
        <v>0.25388765471278957</v>
      </c>
      <c r="E78" s="115">
        <v>16</v>
      </c>
      <c r="F78" s="114">
        <v>8</v>
      </c>
      <c r="G78" s="114">
        <v>19</v>
      </c>
      <c r="H78" s="114">
        <v>6</v>
      </c>
      <c r="I78" s="140">
        <v>8</v>
      </c>
      <c r="J78" s="115">
        <v>8</v>
      </c>
      <c r="K78" s="116">
        <v>100</v>
      </c>
    </row>
    <row r="79" spans="1:11" ht="14.1" customHeight="1" x14ac:dyDescent="0.2">
      <c r="A79" s="306">
        <v>94</v>
      </c>
      <c r="B79" s="307" t="s">
        <v>318</v>
      </c>
      <c r="C79" s="308"/>
      <c r="D79" s="113">
        <v>1.1583624246271025</v>
      </c>
      <c r="E79" s="115">
        <v>73</v>
      </c>
      <c r="F79" s="114">
        <v>76</v>
      </c>
      <c r="G79" s="114">
        <v>45</v>
      </c>
      <c r="H79" s="114">
        <v>40</v>
      </c>
      <c r="I79" s="140">
        <v>100</v>
      </c>
      <c r="J79" s="115">
        <v>-27</v>
      </c>
      <c r="K79" s="116">
        <v>-27</v>
      </c>
    </row>
    <row r="80" spans="1:11" ht="14.1" customHeight="1" x14ac:dyDescent="0.2">
      <c r="A80" s="306" t="s">
        <v>319</v>
      </c>
      <c r="B80" s="307" t="s">
        <v>320</v>
      </c>
      <c r="C80" s="308"/>
      <c r="D80" s="113">
        <v>7.933989209774675E-2</v>
      </c>
      <c r="E80" s="115">
        <v>5</v>
      </c>
      <c r="F80" s="114">
        <v>0</v>
      </c>
      <c r="G80" s="114" t="s">
        <v>513</v>
      </c>
      <c r="H80" s="114">
        <v>5</v>
      </c>
      <c r="I80" s="140">
        <v>3</v>
      </c>
      <c r="J80" s="115">
        <v>2</v>
      </c>
      <c r="K80" s="116">
        <v>66.666666666666671</v>
      </c>
    </row>
    <row r="81" spans="1:11" ht="14.1" customHeight="1" x14ac:dyDescent="0.2">
      <c r="A81" s="310" t="s">
        <v>321</v>
      </c>
      <c r="B81" s="311" t="s">
        <v>333</v>
      </c>
      <c r="C81" s="312"/>
      <c r="D81" s="125">
        <v>4.7603935258648047E-2</v>
      </c>
      <c r="E81" s="143">
        <v>3</v>
      </c>
      <c r="F81" s="144">
        <v>5</v>
      </c>
      <c r="G81" s="144">
        <v>19</v>
      </c>
      <c r="H81" s="144" t="s">
        <v>513</v>
      </c>
      <c r="I81" s="145">
        <v>6</v>
      </c>
      <c r="J81" s="143">
        <v>-3</v>
      </c>
      <c r="K81" s="146">
        <v>-50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6670</v>
      </c>
      <c r="E11" s="114">
        <v>6351</v>
      </c>
      <c r="F11" s="114">
        <v>7366</v>
      </c>
      <c r="G11" s="114">
        <v>5546</v>
      </c>
      <c r="H11" s="140">
        <v>6985</v>
      </c>
      <c r="I11" s="115">
        <v>-315</v>
      </c>
      <c r="J11" s="116">
        <v>-4.5096635647816754</v>
      </c>
    </row>
    <row r="12" spans="1:15" s="110" customFormat="1" ht="24.95" customHeight="1" x14ac:dyDescent="0.2">
      <c r="A12" s="193" t="s">
        <v>132</v>
      </c>
      <c r="B12" s="194" t="s">
        <v>133</v>
      </c>
      <c r="C12" s="113">
        <v>2.8635682158920539</v>
      </c>
      <c r="D12" s="115">
        <v>191</v>
      </c>
      <c r="E12" s="114">
        <v>438</v>
      </c>
      <c r="F12" s="114">
        <v>373</v>
      </c>
      <c r="G12" s="114">
        <v>188</v>
      </c>
      <c r="H12" s="140">
        <v>193</v>
      </c>
      <c r="I12" s="115">
        <v>-2</v>
      </c>
      <c r="J12" s="116">
        <v>-1.0362694300518134</v>
      </c>
    </row>
    <row r="13" spans="1:15" s="110" customFormat="1" ht="24.95" customHeight="1" x14ac:dyDescent="0.2">
      <c r="A13" s="193" t="s">
        <v>134</v>
      </c>
      <c r="B13" s="199" t="s">
        <v>214</v>
      </c>
      <c r="C13" s="113">
        <v>0.35982008995502252</v>
      </c>
      <c r="D13" s="115">
        <v>24</v>
      </c>
      <c r="E13" s="114">
        <v>21</v>
      </c>
      <c r="F13" s="114">
        <v>31</v>
      </c>
      <c r="G13" s="114">
        <v>17</v>
      </c>
      <c r="H13" s="140">
        <v>34</v>
      </c>
      <c r="I13" s="115">
        <v>-10</v>
      </c>
      <c r="J13" s="116">
        <v>-29.411764705882351</v>
      </c>
    </row>
    <row r="14" spans="1:15" s="287" customFormat="1" ht="24.95" customHeight="1" x14ac:dyDescent="0.2">
      <c r="A14" s="193" t="s">
        <v>215</v>
      </c>
      <c r="B14" s="199" t="s">
        <v>137</v>
      </c>
      <c r="C14" s="113">
        <v>18.335832083958021</v>
      </c>
      <c r="D14" s="115">
        <v>1223</v>
      </c>
      <c r="E14" s="114">
        <v>1120</v>
      </c>
      <c r="F14" s="114">
        <v>1401</v>
      </c>
      <c r="G14" s="114">
        <v>1067</v>
      </c>
      <c r="H14" s="140">
        <v>1364</v>
      </c>
      <c r="I14" s="115">
        <v>-141</v>
      </c>
      <c r="J14" s="116">
        <v>-10.337243401759531</v>
      </c>
      <c r="K14" s="110"/>
      <c r="L14" s="110"/>
      <c r="M14" s="110"/>
      <c r="N14" s="110"/>
      <c r="O14" s="110"/>
    </row>
    <row r="15" spans="1:15" s="110" customFormat="1" ht="24.95" customHeight="1" x14ac:dyDescent="0.2">
      <c r="A15" s="193" t="s">
        <v>216</v>
      </c>
      <c r="B15" s="199" t="s">
        <v>217</v>
      </c>
      <c r="C15" s="113">
        <v>5.3673163418290857</v>
      </c>
      <c r="D15" s="115">
        <v>358</v>
      </c>
      <c r="E15" s="114">
        <v>391</v>
      </c>
      <c r="F15" s="114">
        <v>467</v>
      </c>
      <c r="G15" s="114">
        <v>351</v>
      </c>
      <c r="H15" s="140">
        <v>518</v>
      </c>
      <c r="I15" s="115">
        <v>-160</v>
      </c>
      <c r="J15" s="116">
        <v>-30.888030888030887</v>
      </c>
    </row>
    <row r="16" spans="1:15" s="287" customFormat="1" ht="24.95" customHeight="1" x14ac:dyDescent="0.2">
      <c r="A16" s="193" t="s">
        <v>218</v>
      </c>
      <c r="B16" s="199" t="s">
        <v>141</v>
      </c>
      <c r="C16" s="113">
        <v>9.580209895052473</v>
      </c>
      <c r="D16" s="115">
        <v>639</v>
      </c>
      <c r="E16" s="114">
        <v>573</v>
      </c>
      <c r="F16" s="114">
        <v>692</v>
      </c>
      <c r="G16" s="114">
        <v>489</v>
      </c>
      <c r="H16" s="140">
        <v>672</v>
      </c>
      <c r="I16" s="115">
        <v>-33</v>
      </c>
      <c r="J16" s="116">
        <v>-4.9107142857142856</v>
      </c>
      <c r="K16" s="110"/>
      <c r="L16" s="110"/>
      <c r="M16" s="110"/>
      <c r="N16" s="110"/>
      <c r="O16" s="110"/>
    </row>
    <row r="17" spans="1:15" s="110" customFormat="1" ht="24.95" customHeight="1" x14ac:dyDescent="0.2">
      <c r="A17" s="193" t="s">
        <v>142</v>
      </c>
      <c r="B17" s="199" t="s">
        <v>220</v>
      </c>
      <c r="C17" s="113">
        <v>3.3883058470764618</v>
      </c>
      <c r="D17" s="115">
        <v>226</v>
      </c>
      <c r="E17" s="114">
        <v>156</v>
      </c>
      <c r="F17" s="114">
        <v>242</v>
      </c>
      <c r="G17" s="114">
        <v>227</v>
      </c>
      <c r="H17" s="140">
        <v>174</v>
      </c>
      <c r="I17" s="115">
        <v>52</v>
      </c>
      <c r="J17" s="116">
        <v>29.885057471264368</v>
      </c>
    </row>
    <row r="18" spans="1:15" s="287" customFormat="1" ht="24.95" customHeight="1" x14ac:dyDescent="0.2">
      <c r="A18" s="201" t="s">
        <v>144</v>
      </c>
      <c r="B18" s="202" t="s">
        <v>145</v>
      </c>
      <c r="C18" s="113">
        <v>7.811094452773613</v>
      </c>
      <c r="D18" s="115">
        <v>521</v>
      </c>
      <c r="E18" s="114">
        <v>412</v>
      </c>
      <c r="F18" s="114">
        <v>538</v>
      </c>
      <c r="G18" s="114">
        <v>423</v>
      </c>
      <c r="H18" s="140">
        <v>577</v>
      </c>
      <c r="I18" s="115">
        <v>-56</v>
      </c>
      <c r="J18" s="116">
        <v>-9.7053726169844019</v>
      </c>
      <c r="K18" s="110"/>
      <c r="L18" s="110"/>
      <c r="M18" s="110"/>
      <c r="N18" s="110"/>
      <c r="O18" s="110"/>
    </row>
    <row r="19" spans="1:15" s="110" customFormat="1" ht="24.95" customHeight="1" x14ac:dyDescent="0.2">
      <c r="A19" s="193" t="s">
        <v>146</v>
      </c>
      <c r="B19" s="199" t="s">
        <v>147</v>
      </c>
      <c r="C19" s="113">
        <v>15.02248875562219</v>
      </c>
      <c r="D19" s="115">
        <v>1002</v>
      </c>
      <c r="E19" s="114">
        <v>823</v>
      </c>
      <c r="F19" s="114">
        <v>1040</v>
      </c>
      <c r="G19" s="114">
        <v>734</v>
      </c>
      <c r="H19" s="140">
        <v>1200</v>
      </c>
      <c r="I19" s="115">
        <v>-198</v>
      </c>
      <c r="J19" s="116">
        <v>-16.5</v>
      </c>
    </row>
    <row r="20" spans="1:15" s="287" customFormat="1" ht="24.95" customHeight="1" x14ac:dyDescent="0.2">
      <c r="A20" s="193" t="s">
        <v>148</v>
      </c>
      <c r="B20" s="199" t="s">
        <v>149</v>
      </c>
      <c r="C20" s="113">
        <v>5.5922038980509745</v>
      </c>
      <c r="D20" s="115">
        <v>373</v>
      </c>
      <c r="E20" s="114">
        <v>339</v>
      </c>
      <c r="F20" s="114">
        <v>383</v>
      </c>
      <c r="G20" s="114">
        <v>268</v>
      </c>
      <c r="H20" s="140">
        <v>338</v>
      </c>
      <c r="I20" s="115">
        <v>35</v>
      </c>
      <c r="J20" s="116">
        <v>10.355029585798816</v>
      </c>
      <c r="K20" s="110"/>
      <c r="L20" s="110"/>
      <c r="M20" s="110"/>
      <c r="N20" s="110"/>
      <c r="O20" s="110"/>
    </row>
    <row r="21" spans="1:15" s="110" customFormat="1" ht="24.95" customHeight="1" x14ac:dyDescent="0.2">
      <c r="A21" s="201" t="s">
        <v>150</v>
      </c>
      <c r="B21" s="202" t="s">
        <v>151</v>
      </c>
      <c r="C21" s="113">
        <v>14.857571214392804</v>
      </c>
      <c r="D21" s="115">
        <v>991</v>
      </c>
      <c r="E21" s="114">
        <v>1065</v>
      </c>
      <c r="F21" s="114">
        <v>969</v>
      </c>
      <c r="G21" s="114">
        <v>806</v>
      </c>
      <c r="H21" s="140">
        <v>804</v>
      </c>
      <c r="I21" s="115">
        <v>187</v>
      </c>
      <c r="J21" s="116">
        <v>23.258706467661693</v>
      </c>
    </row>
    <row r="22" spans="1:15" s="110" customFormat="1" ht="24.95" customHeight="1" x14ac:dyDescent="0.2">
      <c r="A22" s="201" t="s">
        <v>152</v>
      </c>
      <c r="B22" s="199" t="s">
        <v>153</v>
      </c>
      <c r="C22" s="113">
        <v>0.86956521739130432</v>
      </c>
      <c r="D22" s="115">
        <v>58</v>
      </c>
      <c r="E22" s="114">
        <v>45</v>
      </c>
      <c r="F22" s="114">
        <v>60</v>
      </c>
      <c r="G22" s="114">
        <v>34</v>
      </c>
      <c r="H22" s="140">
        <v>46</v>
      </c>
      <c r="I22" s="115">
        <v>12</v>
      </c>
      <c r="J22" s="116">
        <v>26.086956521739129</v>
      </c>
    </row>
    <row r="23" spans="1:15" s="110" customFormat="1" ht="24.95" customHeight="1" x14ac:dyDescent="0.2">
      <c r="A23" s="193" t="s">
        <v>154</v>
      </c>
      <c r="B23" s="199" t="s">
        <v>155</v>
      </c>
      <c r="C23" s="113">
        <v>1.2443778110944528</v>
      </c>
      <c r="D23" s="115">
        <v>83</v>
      </c>
      <c r="E23" s="114">
        <v>54</v>
      </c>
      <c r="F23" s="114">
        <v>65</v>
      </c>
      <c r="G23" s="114">
        <v>43</v>
      </c>
      <c r="H23" s="140">
        <v>72</v>
      </c>
      <c r="I23" s="115">
        <v>11</v>
      </c>
      <c r="J23" s="116">
        <v>15.277777777777779</v>
      </c>
    </row>
    <row r="24" spans="1:15" s="110" customFormat="1" ht="24.95" customHeight="1" x14ac:dyDescent="0.2">
      <c r="A24" s="193" t="s">
        <v>156</v>
      </c>
      <c r="B24" s="199" t="s">
        <v>221</v>
      </c>
      <c r="C24" s="113">
        <v>4.3028485757121437</v>
      </c>
      <c r="D24" s="115">
        <v>287</v>
      </c>
      <c r="E24" s="114">
        <v>307</v>
      </c>
      <c r="F24" s="114">
        <v>270</v>
      </c>
      <c r="G24" s="114">
        <v>190</v>
      </c>
      <c r="H24" s="140">
        <v>218</v>
      </c>
      <c r="I24" s="115">
        <v>69</v>
      </c>
      <c r="J24" s="116">
        <v>31.651376146788991</v>
      </c>
    </row>
    <row r="25" spans="1:15" s="110" customFormat="1" ht="24.95" customHeight="1" x14ac:dyDescent="0.2">
      <c r="A25" s="193" t="s">
        <v>222</v>
      </c>
      <c r="B25" s="204" t="s">
        <v>159</v>
      </c>
      <c r="C25" s="113">
        <v>6.8515742128935528</v>
      </c>
      <c r="D25" s="115">
        <v>457</v>
      </c>
      <c r="E25" s="114">
        <v>492</v>
      </c>
      <c r="F25" s="114">
        <v>543</v>
      </c>
      <c r="G25" s="114">
        <v>462</v>
      </c>
      <c r="H25" s="140">
        <v>771</v>
      </c>
      <c r="I25" s="115">
        <v>-314</v>
      </c>
      <c r="J25" s="116">
        <v>-40.726329442282747</v>
      </c>
    </row>
    <row r="26" spans="1:15" s="110" customFormat="1" ht="24.95" customHeight="1" x14ac:dyDescent="0.2">
      <c r="A26" s="201">
        <v>782.78300000000002</v>
      </c>
      <c r="B26" s="203" t="s">
        <v>160</v>
      </c>
      <c r="C26" s="113">
        <v>2.4437781109445278</v>
      </c>
      <c r="D26" s="115">
        <v>163</v>
      </c>
      <c r="E26" s="114">
        <v>117</v>
      </c>
      <c r="F26" s="114">
        <v>166</v>
      </c>
      <c r="G26" s="114">
        <v>126</v>
      </c>
      <c r="H26" s="140">
        <v>156</v>
      </c>
      <c r="I26" s="115">
        <v>7</v>
      </c>
      <c r="J26" s="116">
        <v>4.4871794871794872</v>
      </c>
    </row>
    <row r="27" spans="1:15" s="110" customFormat="1" ht="24.95" customHeight="1" x14ac:dyDescent="0.2">
      <c r="A27" s="193" t="s">
        <v>161</v>
      </c>
      <c r="B27" s="199" t="s">
        <v>162</v>
      </c>
      <c r="C27" s="113">
        <v>3.103448275862069</v>
      </c>
      <c r="D27" s="115">
        <v>207</v>
      </c>
      <c r="E27" s="114">
        <v>111</v>
      </c>
      <c r="F27" s="114">
        <v>225</v>
      </c>
      <c r="G27" s="114">
        <v>129</v>
      </c>
      <c r="H27" s="140">
        <v>134</v>
      </c>
      <c r="I27" s="115">
        <v>73</v>
      </c>
      <c r="J27" s="116">
        <v>54.477611940298509</v>
      </c>
    </row>
    <row r="28" spans="1:15" s="110" customFormat="1" ht="24.95" customHeight="1" x14ac:dyDescent="0.2">
      <c r="A28" s="193" t="s">
        <v>163</v>
      </c>
      <c r="B28" s="199" t="s">
        <v>164</v>
      </c>
      <c r="C28" s="113">
        <v>1.4542728635682158</v>
      </c>
      <c r="D28" s="115">
        <v>97</v>
      </c>
      <c r="E28" s="114">
        <v>116</v>
      </c>
      <c r="F28" s="114">
        <v>274</v>
      </c>
      <c r="G28" s="114">
        <v>86</v>
      </c>
      <c r="H28" s="140">
        <v>92</v>
      </c>
      <c r="I28" s="115">
        <v>5</v>
      </c>
      <c r="J28" s="116">
        <v>5.4347826086956523</v>
      </c>
    </row>
    <row r="29" spans="1:15" s="110" customFormat="1" ht="24.95" customHeight="1" x14ac:dyDescent="0.2">
      <c r="A29" s="193">
        <v>86</v>
      </c>
      <c r="B29" s="199" t="s">
        <v>165</v>
      </c>
      <c r="C29" s="113">
        <v>7.1064467766116941</v>
      </c>
      <c r="D29" s="115">
        <v>474</v>
      </c>
      <c r="E29" s="114">
        <v>438</v>
      </c>
      <c r="F29" s="114">
        <v>471</v>
      </c>
      <c r="G29" s="114">
        <v>457</v>
      </c>
      <c r="H29" s="140">
        <v>424</v>
      </c>
      <c r="I29" s="115">
        <v>50</v>
      </c>
      <c r="J29" s="116">
        <v>11.79245283018868</v>
      </c>
    </row>
    <row r="30" spans="1:15" s="110" customFormat="1" ht="24.95" customHeight="1" x14ac:dyDescent="0.2">
      <c r="A30" s="193">
        <v>87.88</v>
      </c>
      <c r="B30" s="204" t="s">
        <v>166</v>
      </c>
      <c r="C30" s="113">
        <v>4.0029985007496256</v>
      </c>
      <c r="D30" s="115">
        <v>267</v>
      </c>
      <c r="E30" s="114">
        <v>231</v>
      </c>
      <c r="F30" s="114">
        <v>330</v>
      </c>
      <c r="G30" s="114">
        <v>265</v>
      </c>
      <c r="H30" s="140">
        <v>253</v>
      </c>
      <c r="I30" s="115">
        <v>14</v>
      </c>
      <c r="J30" s="116">
        <v>5.5335968379446641</v>
      </c>
    </row>
    <row r="31" spans="1:15" s="110" customFormat="1" ht="24.95" customHeight="1" x14ac:dyDescent="0.2">
      <c r="A31" s="193" t="s">
        <v>167</v>
      </c>
      <c r="B31" s="199" t="s">
        <v>168</v>
      </c>
      <c r="C31" s="113">
        <v>3.7781109445277363</v>
      </c>
      <c r="D31" s="115">
        <v>252</v>
      </c>
      <c r="E31" s="114">
        <v>222</v>
      </c>
      <c r="F31" s="114">
        <v>227</v>
      </c>
      <c r="G31" s="114">
        <v>251</v>
      </c>
      <c r="H31" s="140">
        <v>309</v>
      </c>
      <c r="I31" s="115">
        <v>-57</v>
      </c>
      <c r="J31" s="116">
        <v>-18.446601941747574</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2.8635682158920539</v>
      </c>
      <c r="D34" s="115">
        <v>191</v>
      </c>
      <c r="E34" s="114">
        <v>438</v>
      </c>
      <c r="F34" s="114">
        <v>373</v>
      </c>
      <c r="G34" s="114">
        <v>188</v>
      </c>
      <c r="H34" s="140">
        <v>193</v>
      </c>
      <c r="I34" s="115">
        <v>-2</v>
      </c>
      <c r="J34" s="116">
        <v>-1.0362694300518134</v>
      </c>
    </row>
    <row r="35" spans="1:10" s="110" customFormat="1" ht="24.95" customHeight="1" x14ac:dyDescent="0.2">
      <c r="A35" s="292" t="s">
        <v>171</v>
      </c>
      <c r="B35" s="293" t="s">
        <v>172</v>
      </c>
      <c r="C35" s="113">
        <v>26.506746626686656</v>
      </c>
      <c r="D35" s="115">
        <v>1768</v>
      </c>
      <c r="E35" s="114">
        <v>1553</v>
      </c>
      <c r="F35" s="114">
        <v>1970</v>
      </c>
      <c r="G35" s="114">
        <v>1507</v>
      </c>
      <c r="H35" s="140">
        <v>1975</v>
      </c>
      <c r="I35" s="115">
        <v>-207</v>
      </c>
      <c r="J35" s="116">
        <v>-10.481012658227849</v>
      </c>
    </row>
    <row r="36" spans="1:10" s="110" customFormat="1" ht="24.95" customHeight="1" x14ac:dyDescent="0.2">
      <c r="A36" s="294" t="s">
        <v>173</v>
      </c>
      <c r="B36" s="295" t="s">
        <v>174</v>
      </c>
      <c r="C36" s="125">
        <v>70.629685157421292</v>
      </c>
      <c r="D36" s="143">
        <v>4711</v>
      </c>
      <c r="E36" s="144">
        <v>4360</v>
      </c>
      <c r="F36" s="144">
        <v>5023</v>
      </c>
      <c r="G36" s="144">
        <v>3851</v>
      </c>
      <c r="H36" s="145">
        <v>4817</v>
      </c>
      <c r="I36" s="143">
        <v>-106</v>
      </c>
      <c r="J36" s="146">
        <v>-2.2005397550342538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6670</v>
      </c>
      <c r="F11" s="264">
        <v>6351</v>
      </c>
      <c r="G11" s="264">
        <v>7366</v>
      </c>
      <c r="H11" s="264">
        <v>5546</v>
      </c>
      <c r="I11" s="265">
        <v>6985</v>
      </c>
      <c r="J11" s="263">
        <v>-315</v>
      </c>
      <c r="K11" s="266">
        <v>-4.5096635647816754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26.971514242878559</v>
      </c>
      <c r="E13" s="115">
        <v>1799</v>
      </c>
      <c r="F13" s="114">
        <v>2284</v>
      </c>
      <c r="G13" s="114">
        <v>2289</v>
      </c>
      <c r="H13" s="114">
        <v>1702</v>
      </c>
      <c r="I13" s="140">
        <v>1779</v>
      </c>
      <c r="J13" s="115">
        <v>20</v>
      </c>
      <c r="K13" s="116">
        <v>1.1242270938729624</v>
      </c>
    </row>
    <row r="14" spans="1:17" ht="15.95" customHeight="1" x14ac:dyDescent="0.2">
      <c r="A14" s="306" t="s">
        <v>230</v>
      </c>
      <c r="B14" s="307"/>
      <c r="C14" s="308"/>
      <c r="D14" s="113">
        <v>55.532233883058474</v>
      </c>
      <c r="E14" s="115">
        <v>3704</v>
      </c>
      <c r="F14" s="114">
        <v>3075</v>
      </c>
      <c r="G14" s="114">
        <v>4021</v>
      </c>
      <c r="H14" s="114">
        <v>2949</v>
      </c>
      <c r="I14" s="140">
        <v>4063</v>
      </c>
      <c r="J14" s="115">
        <v>-359</v>
      </c>
      <c r="K14" s="116">
        <v>-8.835835589465912</v>
      </c>
    </row>
    <row r="15" spans="1:17" ht="15.95" customHeight="1" x14ac:dyDescent="0.2">
      <c r="A15" s="306" t="s">
        <v>231</v>
      </c>
      <c r="B15" s="307"/>
      <c r="C15" s="308"/>
      <c r="D15" s="113">
        <v>8.935532233883059</v>
      </c>
      <c r="E15" s="115">
        <v>596</v>
      </c>
      <c r="F15" s="114">
        <v>556</v>
      </c>
      <c r="G15" s="114">
        <v>495</v>
      </c>
      <c r="H15" s="114">
        <v>451</v>
      </c>
      <c r="I15" s="140">
        <v>650</v>
      </c>
      <c r="J15" s="115">
        <v>-54</v>
      </c>
      <c r="K15" s="116">
        <v>-8.3076923076923084</v>
      </c>
    </row>
    <row r="16" spans="1:17" ht="15.95" customHeight="1" x14ac:dyDescent="0.2">
      <c r="A16" s="306" t="s">
        <v>232</v>
      </c>
      <c r="B16" s="307"/>
      <c r="C16" s="308"/>
      <c r="D16" s="113">
        <v>8.3658170914542733</v>
      </c>
      <c r="E16" s="115">
        <v>558</v>
      </c>
      <c r="F16" s="114">
        <v>429</v>
      </c>
      <c r="G16" s="114">
        <v>558</v>
      </c>
      <c r="H16" s="114">
        <v>441</v>
      </c>
      <c r="I16" s="140">
        <v>482</v>
      </c>
      <c r="J16" s="115">
        <v>76</v>
      </c>
      <c r="K16" s="116">
        <v>15.767634854771785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3.0284857571214392</v>
      </c>
      <c r="E18" s="115">
        <v>202</v>
      </c>
      <c r="F18" s="114">
        <v>530</v>
      </c>
      <c r="G18" s="114">
        <v>455</v>
      </c>
      <c r="H18" s="114">
        <v>225</v>
      </c>
      <c r="I18" s="140">
        <v>203</v>
      </c>
      <c r="J18" s="115">
        <v>-1</v>
      </c>
      <c r="K18" s="116">
        <v>-0.49261083743842365</v>
      </c>
    </row>
    <row r="19" spans="1:11" ht="14.1" customHeight="1" x14ac:dyDescent="0.2">
      <c r="A19" s="306" t="s">
        <v>235</v>
      </c>
      <c r="B19" s="307" t="s">
        <v>236</v>
      </c>
      <c r="C19" s="308"/>
      <c r="D19" s="113">
        <v>2.368815592203898</v>
      </c>
      <c r="E19" s="115">
        <v>158</v>
      </c>
      <c r="F19" s="114">
        <v>491</v>
      </c>
      <c r="G19" s="114">
        <v>420</v>
      </c>
      <c r="H19" s="114">
        <v>197</v>
      </c>
      <c r="I19" s="140">
        <v>153</v>
      </c>
      <c r="J19" s="115">
        <v>5</v>
      </c>
      <c r="K19" s="116">
        <v>3.2679738562091503</v>
      </c>
    </row>
    <row r="20" spans="1:11" ht="14.1" customHeight="1" x14ac:dyDescent="0.2">
      <c r="A20" s="306">
        <v>12</v>
      </c>
      <c r="B20" s="307" t="s">
        <v>237</v>
      </c>
      <c r="C20" s="308"/>
      <c r="D20" s="113">
        <v>1.4692653673163418</v>
      </c>
      <c r="E20" s="115">
        <v>98</v>
      </c>
      <c r="F20" s="114">
        <v>97</v>
      </c>
      <c r="G20" s="114">
        <v>120</v>
      </c>
      <c r="H20" s="114">
        <v>84</v>
      </c>
      <c r="I20" s="140">
        <v>90</v>
      </c>
      <c r="J20" s="115">
        <v>8</v>
      </c>
      <c r="K20" s="116">
        <v>8.8888888888888893</v>
      </c>
    </row>
    <row r="21" spans="1:11" ht="14.1" customHeight="1" x14ac:dyDescent="0.2">
      <c r="A21" s="306">
        <v>21</v>
      </c>
      <c r="B21" s="307" t="s">
        <v>238</v>
      </c>
      <c r="C21" s="308"/>
      <c r="D21" s="113">
        <v>0.52473763118440775</v>
      </c>
      <c r="E21" s="115">
        <v>35</v>
      </c>
      <c r="F21" s="114">
        <v>55</v>
      </c>
      <c r="G21" s="114">
        <v>71</v>
      </c>
      <c r="H21" s="114">
        <v>64</v>
      </c>
      <c r="I21" s="140">
        <v>45</v>
      </c>
      <c r="J21" s="115">
        <v>-10</v>
      </c>
      <c r="K21" s="116">
        <v>-22.222222222222221</v>
      </c>
    </row>
    <row r="22" spans="1:11" ht="14.1" customHeight="1" x14ac:dyDescent="0.2">
      <c r="A22" s="306">
        <v>22</v>
      </c>
      <c r="B22" s="307" t="s">
        <v>239</v>
      </c>
      <c r="C22" s="308"/>
      <c r="D22" s="113">
        <v>1.9040479760119939</v>
      </c>
      <c r="E22" s="115">
        <v>127</v>
      </c>
      <c r="F22" s="114">
        <v>107</v>
      </c>
      <c r="G22" s="114">
        <v>216</v>
      </c>
      <c r="H22" s="114">
        <v>119</v>
      </c>
      <c r="I22" s="140">
        <v>117</v>
      </c>
      <c r="J22" s="115">
        <v>10</v>
      </c>
      <c r="K22" s="116">
        <v>8.5470085470085468</v>
      </c>
    </row>
    <row r="23" spans="1:11" ht="14.1" customHeight="1" x14ac:dyDescent="0.2">
      <c r="A23" s="306">
        <v>23</v>
      </c>
      <c r="B23" s="307" t="s">
        <v>240</v>
      </c>
      <c r="C23" s="308"/>
      <c r="D23" s="113">
        <v>0.56971514242878563</v>
      </c>
      <c r="E23" s="115">
        <v>38</v>
      </c>
      <c r="F23" s="114">
        <v>75</v>
      </c>
      <c r="G23" s="114">
        <v>32</v>
      </c>
      <c r="H23" s="114">
        <v>36</v>
      </c>
      <c r="I23" s="140">
        <v>40</v>
      </c>
      <c r="J23" s="115">
        <v>-2</v>
      </c>
      <c r="K23" s="116">
        <v>-5</v>
      </c>
    </row>
    <row r="24" spans="1:11" ht="14.1" customHeight="1" x14ac:dyDescent="0.2">
      <c r="A24" s="306">
        <v>24</v>
      </c>
      <c r="B24" s="307" t="s">
        <v>241</v>
      </c>
      <c r="C24" s="308"/>
      <c r="D24" s="113">
        <v>3.0884557721139432</v>
      </c>
      <c r="E24" s="115">
        <v>206</v>
      </c>
      <c r="F24" s="114">
        <v>171</v>
      </c>
      <c r="G24" s="114">
        <v>210</v>
      </c>
      <c r="H24" s="114">
        <v>158</v>
      </c>
      <c r="I24" s="140">
        <v>233</v>
      </c>
      <c r="J24" s="115">
        <v>-27</v>
      </c>
      <c r="K24" s="116">
        <v>-11.587982832618026</v>
      </c>
    </row>
    <row r="25" spans="1:11" ht="14.1" customHeight="1" x14ac:dyDescent="0.2">
      <c r="A25" s="306">
        <v>25</v>
      </c>
      <c r="B25" s="307" t="s">
        <v>242</v>
      </c>
      <c r="C25" s="308"/>
      <c r="D25" s="113">
        <v>4.8875562218890556</v>
      </c>
      <c r="E25" s="115">
        <v>326</v>
      </c>
      <c r="F25" s="114">
        <v>193</v>
      </c>
      <c r="G25" s="114">
        <v>272</v>
      </c>
      <c r="H25" s="114">
        <v>189</v>
      </c>
      <c r="I25" s="140">
        <v>287</v>
      </c>
      <c r="J25" s="115">
        <v>39</v>
      </c>
      <c r="K25" s="116">
        <v>13.588850174216027</v>
      </c>
    </row>
    <row r="26" spans="1:11" ht="14.1" customHeight="1" x14ac:dyDescent="0.2">
      <c r="A26" s="306">
        <v>26</v>
      </c>
      <c r="B26" s="307" t="s">
        <v>243</v>
      </c>
      <c r="C26" s="308"/>
      <c r="D26" s="113">
        <v>2.9535232383808094</v>
      </c>
      <c r="E26" s="115">
        <v>197</v>
      </c>
      <c r="F26" s="114">
        <v>117</v>
      </c>
      <c r="G26" s="114">
        <v>146</v>
      </c>
      <c r="H26" s="114">
        <v>106</v>
      </c>
      <c r="I26" s="140">
        <v>178</v>
      </c>
      <c r="J26" s="115">
        <v>19</v>
      </c>
      <c r="K26" s="116">
        <v>10.674157303370787</v>
      </c>
    </row>
    <row r="27" spans="1:11" ht="14.1" customHeight="1" x14ac:dyDescent="0.2">
      <c r="A27" s="306">
        <v>27</v>
      </c>
      <c r="B27" s="307" t="s">
        <v>244</v>
      </c>
      <c r="C27" s="308"/>
      <c r="D27" s="113">
        <v>1.5892053973013494</v>
      </c>
      <c r="E27" s="115">
        <v>106</v>
      </c>
      <c r="F27" s="114">
        <v>107</v>
      </c>
      <c r="G27" s="114">
        <v>120</v>
      </c>
      <c r="H27" s="114">
        <v>85</v>
      </c>
      <c r="I27" s="140">
        <v>120</v>
      </c>
      <c r="J27" s="115">
        <v>-14</v>
      </c>
      <c r="K27" s="116">
        <v>-11.666666666666666</v>
      </c>
    </row>
    <row r="28" spans="1:11" ht="14.1" customHeight="1" x14ac:dyDescent="0.2">
      <c r="A28" s="306">
        <v>28</v>
      </c>
      <c r="B28" s="307" t="s">
        <v>245</v>
      </c>
      <c r="C28" s="308"/>
      <c r="D28" s="113">
        <v>0.17991004497751126</v>
      </c>
      <c r="E28" s="115">
        <v>12</v>
      </c>
      <c r="F28" s="114">
        <v>11</v>
      </c>
      <c r="G28" s="114">
        <v>8</v>
      </c>
      <c r="H28" s="114">
        <v>6</v>
      </c>
      <c r="I28" s="140">
        <v>10</v>
      </c>
      <c r="J28" s="115">
        <v>2</v>
      </c>
      <c r="K28" s="116">
        <v>20</v>
      </c>
    </row>
    <row r="29" spans="1:11" ht="14.1" customHeight="1" x14ac:dyDescent="0.2">
      <c r="A29" s="306">
        <v>29</v>
      </c>
      <c r="B29" s="307" t="s">
        <v>246</v>
      </c>
      <c r="C29" s="308"/>
      <c r="D29" s="113">
        <v>6.926536731634183</v>
      </c>
      <c r="E29" s="115">
        <v>462</v>
      </c>
      <c r="F29" s="114">
        <v>484</v>
      </c>
      <c r="G29" s="114">
        <v>459</v>
      </c>
      <c r="H29" s="114">
        <v>414</v>
      </c>
      <c r="I29" s="140">
        <v>444</v>
      </c>
      <c r="J29" s="115">
        <v>18</v>
      </c>
      <c r="K29" s="116">
        <v>4.0540540540540544</v>
      </c>
    </row>
    <row r="30" spans="1:11" ht="14.1" customHeight="1" x14ac:dyDescent="0.2">
      <c r="A30" s="306" t="s">
        <v>247</v>
      </c>
      <c r="B30" s="307" t="s">
        <v>248</v>
      </c>
      <c r="C30" s="308"/>
      <c r="D30" s="113">
        <v>1.3193403298350825</v>
      </c>
      <c r="E30" s="115">
        <v>88</v>
      </c>
      <c r="F30" s="114">
        <v>58</v>
      </c>
      <c r="G30" s="114">
        <v>99</v>
      </c>
      <c r="H30" s="114">
        <v>99</v>
      </c>
      <c r="I30" s="140">
        <v>121</v>
      </c>
      <c r="J30" s="115">
        <v>-33</v>
      </c>
      <c r="K30" s="116">
        <v>-27.272727272727273</v>
      </c>
    </row>
    <row r="31" spans="1:11" ht="14.1" customHeight="1" x14ac:dyDescent="0.2">
      <c r="A31" s="306" t="s">
        <v>249</v>
      </c>
      <c r="B31" s="307" t="s">
        <v>250</v>
      </c>
      <c r="C31" s="308"/>
      <c r="D31" s="113">
        <v>5.3523238380809595</v>
      </c>
      <c r="E31" s="115">
        <v>357</v>
      </c>
      <c r="F31" s="114">
        <v>404</v>
      </c>
      <c r="G31" s="114">
        <v>351</v>
      </c>
      <c r="H31" s="114">
        <v>301</v>
      </c>
      <c r="I31" s="140">
        <v>310</v>
      </c>
      <c r="J31" s="115">
        <v>47</v>
      </c>
      <c r="K31" s="116">
        <v>15.161290322580646</v>
      </c>
    </row>
    <row r="32" spans="1:11" ht="14.1" customHeight="1" x14ac:dyDescent="0.2">
      <c r="A32" s="306">
        <v>31</v>
      </c>
      <c r="B32" s="307" t="s">
        <v>251</v>
      </c>
      <c r="C32" s="308"/>
      <c r="D32" s="113">
        <v>0.40479760119940028</v>
      </c>
      <c r="E32" s="115">
        <v>27</v>
      </c>
      <c r="F32" s="114">
        <v>25</v>
      </c>
      <c r="G32" s="114">
        <v>24</v>
      </c>
      <c r="H32" s="114">
        <v>22</v>
      </c>
      <c r="I32" s="140">
        <v>25</v>
      </c>
      <c r="J32" s="115">
        <v>2</v>
      </c>
      <c r="K32" s="116">
        <v>8</v>
      </c>
    </row>
    <row r="33" spans="1:11" ht="14.1" customHeight="1" x14ac:dyDescent="0.2">
      <c r="A33" s="306">
        <v>32</v>
      </c>
      <c r="B33" s="307" t="s">
        <v>252</v>
      </c>
      <c r="C33" s="308"/>
      <c r="D33" s="113">
        <v>2.1739130434782608</v>
      </c>
      <c r="E33" s="115">
        <v>145</v>
      </c>
      <c r="F33" s="114">
        <v>129</v>
      </c>
      <c r="G33" s="114">
        <v>157</v>
      </c>
      <c r="H33" s="114">
        <v>126</v>
      </c>
      <c r="I33" s="140">
        <v>186</v>
      </c>
      <c r="J33" s="115">
        <v>-41</v>
      </c>
      <c r="K33" s="116">
        <v>-22.043010752688172</v>
      </c>
    </row>
    <row r="34" spans="1:11" ht="14.1" customHeight="1" x14ac:dyDescent="0.2">
      <c r="A34" s="306">
        <v>33</v>
      </c>
      <c r="B34" s="307" t="s">
        <v>253</v>
      </c>
      <c r="C34" s="308"/>
      <c r="D34" s="113">
        <v>2.5637181409295353</v>
      </c>
      <c r="E34" s="115">
        <v>171</v>
      </c>
      <c r="F34" s="114">
        <v>142</v>
      </c>
      <c r="G34" s="114">
        <v>232</v>
      </c>
      <c r="H34" s="114">
        <v>166</v>
      </c>
      <c r="I34" s="140">
        <v>177</v>
      </c>
      <c r="J34" s="115">
        <v>-6</v>
      </c>
      <c r="K34" s="116">
        <v>-3.3898305084745761</v>
      </c>
    </row>
    <row r="35" spans="1:11" ht="14.1" customHeight="1" x14ac:dyDescent="0.2">
      <c r="A35" s="306">
        <v>34</v>
      </c>
      <c r="B35" s="307" t="s">
        <v>254</v>
      </c>
      <c r="C35" s="308"/>
      <c r="D35" s="113">
        <v>2.3538230884557723</v>
      </c>
      <c r="E35" s="115">
        <v>157</v>
      </c>
      <c r="F35" s="114">
        <v>96</v>
      </c>
      <c r="G35" s="114">
        <v>101</v>
      </c>
      <c r="H35" s="114">
        <v>99</v>
      </c>
      <c r="I35" s="140">
        <v>149</v>
      </c>
      <c r="J35" s="115">
        <v>8</v>
      </c>
      <c r="K35" s="116">
        <v>5.3691275167785237</v>
      </c>
    </row>
    <row r="36" spans="1:11" ht="14.1" customHeight="1" x14ac:dyDescent="0.2">
      <c r="A36" s="306">
        <v>41</v>
      </c>
      <c r="B36" s="307" t="s">
        <v>255</v>
      </c>
      <c r="C36" s="308"/>
      <c r="D36" s="113">
        <v>0.85457271364317844</v>
      </c>
      <c r="E36" s="115">
        <v>57</v>
      </c>
      <c r="F36" s="114">
        <v>67</v>
      </c>
      <c r="G36" s="114">
        <v>72</v>
      </c>
      <c r="H36" s="114">
        <v>55</v>
      </c>
      <c r="I36" s="140">
        <v>50</v>
      </c>
      <c r="J36" s="115">
        <v>7</v>
      </c>
      <c r="K36" s="116">
        <v>14</v>
      </c>
    </row>
    <row r="37" spans="1:11" ht="14.1" customHeight="1" x14ac:dyDescent="0.2">
      <c r="A37" s="306">
        <v>42</v>
      </c>
      <c r="B37" s="307" t="s">
        <v>256</v>
      </c>
      <c r="C37" s="308"/>
      <c r="D37" s="113" t="s">
        <v>513</v>
      </c>
      <c r="E37" s="115" t="s">
        <v>513</v>
      </c>
      <c r="F37" s="114" t="s">
        <v>513</v>
      </c>
      <c r="G37" s="114">
        <v>11</v>
      </c>
      <c r="H37" s="114" t="s">
        <v>513</v>
      </c>
      <c r="I37" s="140">
        <v>9</v>
      </c>
      <c r="J37" s="115" t="s">
        <v>513</v>
      </c>
      <c r="K37" s="116" t="s">
        <v>513</v>
      </c>
    </row>
    <row r="38" spans="1:11" ht="14.1" customHeight="1" x14ac:dyDescent="0.2">
      <c r="A38" s="306">
        <v>43</v>
      </c>
      <c r="B38" s="307" t="s">
        <v>257</v>
      </c>
      <c r="C38" s="308"/>
      <c r="D38" s="113">
        <v>0.7646176911544228</v>
      </c>
      <c r="E38" s="115">
        <v>51</v>
      </c>
      <c r="F38" s="114">
        <v>49</v>
      </c>
      <c r="G38" s="114">
        <v>60</v>
      </c>
      <c r="H38" s="114">
        <v>36</v>
      </c>
      <c r="I38" s="140">
        <v>46</v>
      </c>
      <c r="J38" s="115">
        <v>5</v>
      </c>
      <c r="K38" s="116">
        <v>10.869565217391305</v>
      </c>
    </row>
    <row r="39" spans="1:11" ht="14.1" customHeight="1" x14ac:dyDescent="0.2">
      <c r="A39" s="306">
        <v>51</v>
      </c>
      <c r="B39" s="307" t="s">
        <v>258</v>
      </c>
      <c r="C39" s="308"/>
      <c r="D39" s="113">
        <v>5.0974512743628182</v>
      </c>
      <c r="E39" s="115">
        <v>340</v>
      </c>
      <c r="F39" s="114">
        <v>348</v>
      </c>
      <c r="G39" s="114">
        <v>398</v>
      </c>
      <c r="H39" s="114">
        <v>275</v>
      </c>
      <c r="I39" s="140">
        <v>370</v>
      </c>
      <c r="J39" s="115">
        <v>-30</v>
      </c>
      <c r="K39" s="116">
        <v>-8.1081081081081088</v>
      </c>
    </row>
    <row r="40" spans="1:11" ht="14.1" customHeight="1" x14ac:dyDescent="0.2">
      <c r="A40" s="306" t="s">
        <v>259</v>
      </c>
      <c r="B40" s="307" t="s">
        <v>260</v>
      </c>
      <c r="C40" s="308"/>
      <c r="D40" s="113">
        <v>4.2878560719640184</v>
      </c>
      <c r="E40" s="115">
        <v>286</v>
      </c>
      <c r="F40" s="114">
        <v>303</v>
      </c>
      <c r="G40" s="114">
        <v>334</v>
      </c>
      <c r="H40" s="114">
        <v>235</v>
      </c>
      <c r="I40" s="140">
        <v>340</v>
      </c>
      <c r="J40" s="115">
        <v>-54</v>
      </c>
      <c r="K40" s="116">
        <v>-15.882352941176471</v>
      </c>
    </row>
    <row r="41" spans="1:11" ht="14.1" customHeight="1" x14ac:dyDescent="0.2">
      <c r="A41" s="306"/>
      <c r="B41" s="307" t="s">
        <v>261</v>
      </c>
      <c r="C41" s="308"/>
      <c r="D41" s="113">
        <v>3.3283358320839582</v>
      </c>
      <c r="E41" s="115">
        <v>222</v>
      </c>
      <c r="F41" s="114">
        <v>186</v>
      </c>
      <c r="G41" s="114">
        <v>252</v>
      </c>
      <c r="H41" s="114">
        <v>181</v>
      </c>
      <c r="I41" s="140">
        <v>272</v>
      </c>
      <c r="J41" s="115">
        <v>-50</v>
      </c>
      <c r="K41" s="116">
        <v>-18.382352941176471</v>
      </c>
    </row>
    <row r="42" spans="1:11" ht="14.1" customHeight="1" x14ac:dyDescent="0.2">
      <c r="A42" s="306">
        <v>52</v>
      </c>
      <c r="B42" s="307" t="s">
        <v>262</v>
      </c>
      <c r="C42" s="308"/>
      <c r="D42" s="113">
        <v>3.9880059970014994</v>
      </c>
      <c r="E42" s="115">
        <v>266</v>
      </c>
      <c r="F42" s="114">
        <v>182</v>
      </c>
      <c r="G42" s="114">
        <v>217</v>
      </c>
      <c r="H42" s="114">
        <v>229</v>
      </c>
      <c r="I42" s="140">
        <v>263</v>
      </c>
      <c r="J42" s="115">
        <v>3</v>
      </c>
      <c r="K42" s="116">
        <v>1.1406844106463878</v>
      </c>
    </row>
    <row r="43" spans="1:11" ht="14.1" customHeight="1" x14ac:dyDescent="0.2">
      <c r="A43" s="306" t="s">
        <v>263</v>
      </c>
      <c r="B43" s="307" t="s">
        <v>264</v>
      </c>
      <c r="C43" s="308"/>
      <c r="D43" s="113">
        <v>3.4632683658170915</v>
      </c>
      <c r="E43" s="115">
        <v>231</v>
      </c>
      <c r="F43" s="114">
        <v>161</v>
      </c>
      <c r="G43" s="114">
        <v>202</v>
      </c>
      <c r="H43" s="114">
        <v>200</v>
      </c>
      <c r="I43" s="140">
        <v>246</v>
      </c>
      <c r="J43" s="115">
        <v>-15</v>
      </c>
      <c r="K43" s="116">
        <v>-6.0975609756097562</v>
      </c>
    </row>
    <row r="44" spans="1:11" ht="14.1" customHeight="1" x14ac:dyDescent="0.2">
      <c r="A44" s="306">
        <v>53</v>
      </c>
      <c r="B44" s="307" t="s">
        <v>265</v>
      </c>
      <c r="C44" s="308"/>
      <c r="D44" s="113">
        <v>2.1139430284857572</v>
      </c>
      <c r="E44" s="115">
        <v>141</v>
      </c>
      <c r="F44" s="114">
        <v>134</v>
      </c>
      <c r="G44" s="114">
        <v>146</v>
      </c>
      <c r="H44" s="114">
        <v>118</v>
      </c>
      <c r="I44" s="140">
        <v>374</v>
      </c>
      <c r="J44" s="115">
        <v>-233</v>
      </c>
      <c r="K44" s="116">
        <v>-62.299465240641709</v>
      </c>
    </row>
    <row r="45" spans="1:11" ht="14.1" customHeight="1" x14ac:dyDescent="0.2">
      <c r="A45" s="306" t="s">
        <v>266</v>
      </c>
      <c r="B45" s="307" t="s">
        <v>267</v>
      </c>
      <c r="C45" s="308"/>
      <c r="D45" s="113">
        <v>2.098950524737631</v>
      </c>
      <c r="E45" s="115">
        <v>140</v>
      </c>
      <c r="F45" s="114">
        <v>133</v>
      </c>
      <c r="G45" s="114">
        <v>143</v>
      </c>
      <c r="H45" s="114">
        <v>117</v>
      </c>
      <c r="I45" s="140">
        <v>369</v>
      </c>
      <c r="J45" s="115">
        <v>-229</v>
      </c>
      <c r="K45" s="116">
        <v>-62.05962059620596</v>
      </c>
    </row>
    <row r="46" spans="1:11" ht="14.1" customHeight="1" x14ac:dyDescent="0.2">
      <c r="A46" s="306">
        <v>54</v>
      </c>
      <c r="B46" s="307" t="s">
        <v>268</v>
      </c>
      <c r="C46" s="308"/>
      <c r="D46" s="113">
        <v>4.3778110944527739</v>
      </c>
      <c r="E46" s="115">
        <v>292</v>
      </c>
      <c r="F46" s="114">
        <v>290</v>
      </c>
      <c r="G46" s="114">
        <v>260</v>
      </c>
      <c r="H46" s="114">
        <v>297</v>
      </c>
      <c r="I46" s="140">
        <v>324</v>
      </c>
      <c r="J46" s="115">
        <v>-32</v>
      </c>
      <c r="K46" s="116">
        <v>-9.8765432098765427</v>
      </c>
    </row>
    <row r="47" spans="1:11" ht="14.1" customHeight="1" x14ac:dyDescent="0.2">
      <c r="A47" s="306">
        <v>61</v>
      </c>
      <c r="B47" s="307" t="s">
        <v>269</v>
      </c>
      <c r="C47" s="308"/>
      <c r="D47" s="113">
        <v>2.368815592203898</v>
      </c>
      <c r="E47" s="115">
        <v>158</v>
      </c>
      <c r="F47" s="114">
        <v>141</v>
      </c>
      <c r="G47" s="114">
        <v>173</v>
      </c>
      <c r="H47" s="114">
        <v>152</v>
      </c>
      <c r="I47" s="140">
        <v>171</v>
      </c>
      <c r="J47" s="115">
        <v>-13</v>
      </c>
      <c r="K47" s="116">
        <v>-7.60233918128655</v>
      </c>
    </row>
    <row r="48" spans="1:11" ht="14.1" customHeight="1" x14ac:dyDescent="0.2">
      <c r="A48" s="306">
        <v>62</v>
      </c>
      <c r="B48" s="307" t="s">
        <v>270</v>
      </c>
      <c r="C48" s="308"/>
      <c r="D48" s="113">
        <v>9.3403298350824588</v>
      </c>
      <c r="E48" s="115">
        <v>623</v>
      </c>
      <c r="F48" s="114">
        <v>586</v>
      </c>
      <c r="G48" s="114">
        <v>791</v>
      </c>
      <c r="H48" s="114">
        <v>512</v>
      </c>
      <c r="I48" s="140">
        <v>888</v>
      </c>
      <c r="J48" s="115">
        <v>-265</v>
      </c>
      <c r="K48" s="116">
        <v>-29.842342342342342</v>
      </c>
    </row>
    <row r="49" spans="1:11" ht="14.1" customHeight="1" x14ac:dyDescent="0.2">
      <c r="A49" s="306">
        <v>63</v>
      </c>
      <c r="B49" s="307" t="s">
        <v>271</v>
      </c>
      <c r="C49" s="308"/>
      <c r="D49" s="113">
        <v>8.8905547226386812</v>
      </c>
      <c r="E49" s="115">
        <v>593</v>
      </c>
      <c r="F49" s="114">
        <v>651</v>
      </c>
      <c r="G49" s="114">
        <v>638</v>
      </c>
      <c r="H49" s="114">
        <v>473</v>
      </c>
      <c r="I49" s="140">
        <v>476</v>
      </c>
      <c r="J49" s="115">
        <v>117</v>
      </c>
      <c r="K49" s="116">
        <v>24.579831932773111</v>
      </c>
    </row>
    <row r="50" spans="1:11" ht="14.1" customHeight="1" x14ac:dyDescent="0.2">
      <c r="A50" s="306" t="s">
        <v>272</v>
      </c>
      <c r="B50" s="307" t="s">
        <v>273</v>
      </c>
      <c r="C50" s="308"/>
      <c r="D50" s="113">
        <v>2.8335832083958019</v>
      </c>
      <c r="E50" s="115">
        <v>189</v>
      </c>
      <c r="F50" s="114">
        <v>214</v>
      </c>
      <c r="G50" s="114">
        <v>209</v>
      </c>
      <c r="H50" s="114">
        <v>128</v>
      </c>
      <c r="I50" s="140">
        <v>156</v>
      </c>
      <c r="J50" s="115">
        <v>33</v>
      </c>
      <c r="K50" s="116">
        <v>21.153846153846153</v>
      </c>
    </row>
    <row r="51" spans="1:11" ht="14.1" customHeight="1" x14ac:dyDescent="0.2">
      <c r="A51" s="306" t="s">
        <v>274</v>
      </c>
      <c r="B51" s="307" t="s">
        <v>275</v>
      </c>
      <c r="C51" s="308"/>
      <c r="D51" s="113">
        <v>5.6671664167916038</v>
      </c>
      <c r="E51" s="115">
        <v>378</v>
      </c>
      <c r="F51" s="114">
        <v>398</v>
      </c>
      <c r="G51" s="114">
        <v>387</v>
      </c>
      <c r="H51" s="114">
        <v>314</v>
      </c>
      <c r="I51" s="140">
        <v>293</v>
      </c>
      <c r="J51" s="115">
        <v>85</v>
      </c>
      <c r="K51" s="116">
        <v>29.010238907849828</v>
      </c>
    </row>
    <row r="52" spans="1:11" ht="14.1" customHeight="1" x14ac:dyDescent="0.2">
      <c r="A52" s="306">
        <v>71</v>
      </c>
      <c r="B52" s="307" t="s">
        <v>276</v>
      </c>
      <c r="C52" s="308"/>
      <c r="D52" s="113">
        <v>7.1214392803598203</v>
      </c>
      <c r="E52" s="115">
        <v>475</v>
      </c>
      <c r="F52" s="114">
        <v>423</v>
      </c>
      <c r="G52" s="114">
        <v>436</v>
      </c>
      <c r="H52" s="114">
        <v>374</v>
      </c>
      <c r="I52" s="140">
        <v>502</v>
      </c>
      <c r="J52" s="115">
        <v>-27</v>
      </c>
      <c r="K52" s="116">
        <v>-5.3784860557768921</v>
      </c>
    </row>
    <row r="53" spans="1:11" ht="14.1" customHeight="1" x14ac:dyDescent="0.2">
      <c r="A53" s="306" t="s">
        <v>277</v>
      </c>
      <c r="B53" s="307" t="s">
        <v>278</v>
      </c>
      <c r="C53" s="308"/>
      <c r="D53" s="113">
        <v>2.3838080959520238</v>
      </c>
      <c r="E53" s="115">
        <v>159</v>
      </c>
      <c r="F53" s="114">
        <v>151</v>
      </c>
      <c r="G53" s="114">
        <v>168</v>
      </c>
      <c r="H53" s="114">
        <v>111</v>
      </c>
      <c r="I53" s="140">
        <v>151</v>
      </c>
      <c r="J53" s="115">
        <v>8</v>
      </c>
      <c r="K53" s="116">
        <v>5.298013245033113</v>
      </c>
    </row>
    <row r="54" spans="1:11" ht="14.1" customHeight="1" x14ac:dyDescent="0.2">
      <c r="A54" s="306" t="s">
        <v>279</v>
      </c>
      <c r="B54" s="307" t="s">
        <v>280</v>
      </c>
      <c r="C54" s="308"/>
      <c r="D54" s="113">
        <v>4.1229385307346327</v>
      </c>
      <c r="E54" s="115">
        <v>275</v>
      </c>
      <c r="F54" s="114">
        <v>235</v>
      </c>
      <c r="G54" s="114">
        <v>227</v>
      </c>
      <c r="H54" s="114">
        <v>223</v>
      </c>
      <c r="I54" s="140">
        <v>318</v>
      </c>
      <c r="J54" s="115">
        <v>-43</v>
      </c>
      <c r="K54" s="116">
        <v>-13.522012578616351</v>
      </c>
    </row>
    <row r="55" spans="1:11" ht="14.1" customHeight="1" x14ac:dyDescent="0.2">
      <c r="A55" s="306">
        <v>72</v>
      </c>
      <c r="B55" s="307" t="s">
        <v>281</v>
      </c>
      <c r="C55" s="308"/>
      <c r="D55" s="113">
        <v>2.2338830584707647</v>
      </c>
      <c r="E55" s="115">
        <v>149</v>
      </c>
      <c r="F55" s="114">
        <v>132</v>
      </c>
      <c r="G55" s="114">
        <v>140</v>
      </c>
      <c r="H55" s="114">
        <v>93</v>
      </c>
      <c r="I55" s="140">
        <v>116</v>
      </c>
      <c r="J55" s="115">
        <v>33</v>
      </c>
      <c r="K55" s="116">
        <v>28.448275862068964</v>
      </c>
    </row>
    <row r="56" spans="1:11" ht="14.1" customHeight="1" x14ac:dyDescent="0.2">
      <c r="A56" s="306" t="s">
        <v>282</v>
      </c>
      <c r="B56" s="307" t="s">
        <v>283</v>
      </c>
      <c r="C56" s="308"/>
      <c r="D56" s="113">
        <v>0.94452773613193408</v>
      </c>
      <c r="E56" s="115">
        <v>63</v>
      </c>
      <c r="F56" s="114">
        <v>42</v>
      </c>
      <c r="G56" s="114">
        <v>53</v>
      </c>
      <c r="H56" s="114">
        <v>38</v>
      </c>
      <c r="I56" s="140">
        <v>54</v>
      </c>
      <c r="J56" s="115">
        <v>9</v>
      </c>
      <c r="K56" s="116">
        <v>16.666666666666668</v>
      </c>
    </row>
    <row r="57" spans="1:11" ht="14.1" customHeight="1" x14ac:dyDescent="0.2">
      <c r="A57" s="306" t="s">
        <v>284</v>
      </c>
      <c r="B57" s="307" t="s">
        <v>285</v>
      </c>
      <c r="C57" s="308"/>
      <c r="D57" s="113">
        <v>0.62968515742128939</v>
      </c>
      <c r="E57" s="115">
        <v>42</v>
      </c>
      <c r="F57" s="114">
        <v>51</v>
      </c>
      <c r="G57" s="114">
        <v>41</v>
      </c>
      <c r="H57" s="114">
        <v>39</v>
      </c>
      <c r="I57" s="140">
        <v>42</v>
      </c>
      <c r="J57" s="115">
        <v>0</v>
      </c>
      <c r="K57" s="116">
        <v>0</v>
      </c>
    </row>
    <row r="58" spans="1:11" ht="14.1" customHeight="1" x14ac:dyDescent="0.2">
      <c r="A58" s="306">
        <v>73</v>
      </c>
      <c r="B58" s="307" t="s">
        <v>286</v>
      </c>
      <c r="C58" s="308"/>
      <c r="D58" s="113">
        <v>1.1094452773613193</v>
      </c>
      <c r="E58" s="115">
        <v>74</v>
      </c>
      <c r="F58" s="114">
        <v>60</v>
      </c>
      <c r="G58" s="114">
        <v>70</v>
      </c>
      <c r="H58" s="114">
        <v>51</v>
      </c>
      <c r="I58" s="140">
        <v>52</v>
      </c>
      <c r="J58" s="115">
        <v>22</v>
      </c>
      <c r="K58" s="116">
        <v>42.307692307692307</v>
      </c>
    </row>
    <row r="59" spans="1:11" ht="14.1" customHeight="1" x14ac:dyDescent="0.2">
      <c r="A59" s="306" t="s">
        <v>287</v>
      </c>
      <c r="B59" s="307" t="s">
        <v>288</v>
      </c>
      <c r="C59" s="308"/>
      <c r="D59" s="113">
        <v>0.86956521739130432</v>
      </c>
      <c r="E59" s="115">
        <v>58</v>
      </c>
      <c r="F59" s="114">
        <v>44</v>
      </c>
      <c r="G59" s="114">
        <v>57</v>
      </c>
      <c r="H59" s="114">
        <v>43</v>
      </c>
      <c r="I59" s="140">
        <v>41</v>
      </c>
      <c r="J59" s="115">
        <v>17</v>
      </c>
      <c r="K59" s="116">
        <v>41.463414634146339</v>
      </c>
    </row>
    <row r="60" spans="1:11" ht="14.1" customHeight="1" x14ac:dyDescent="0.2">
      <c r="A60" s="306">
        <v>81</v>
      </c>
      <c r="B60" s="307" t="s">
        <v>289</v>
      </c>
      <c r="C60" s="308"/>
      <c r="D60" s="113">
        <v>7.2113943028485759</v>
      </c>
      <c r="E60" s="115">
        <v>481</v>
      </c>
      <c r="F60" s="114">
        <v>393</v>
      </c>
      <c r="G60" s="114">
        <v>435</v>
      </c>
      <c r="H60" s="114">
        <v>404</v>
      </c>
      <c r="I60" s="140">
        <v>420</v>
      </c>
      <c r="J60" s="115">
        <v>61</v>
      </c>
      <c r="K60" s="116">
        <v>14.523809523809524</v>
      </c>
    </row>
    <row r="61" spans="1:11" ht="14.1" customHeight="1" x14ac:dyDescent="0.2">
      <c r="A61" s="306" t="s">
        <v>290</v>
      </c>
      <c r="B61" s="307" t="s">
        <v>291</v>
      </c>
      <c r="C61" s="308"/>
      <c r="D61" s="113">
        <v>2.0239880059970017</v>
      </c>
      <c r="E61" s="115">
        <v>135</v>
      </c>
      <c r="F61" s="114">
        <v>116</v>
      </c>
      <c r="G61" s="114">
        <v>150</v>
      </c>
      <c r="H61" s="114">
        <v>115</v>
      </c>
      <c r="I61" s="140">
        <v>137</v>
      </c>
      <c r="J61" s="115">
        <v>-2</v>
      </c>
      <c r="K61" s="116">
        <v>-1.4598540145985401</v>
      </c>
    </row>
    <row r="62" spans="1:11" ht="14.1" customHeight="1" x14ac:dyDescent="0.2">
      <c r="A62" s="306" t="s">
        <v>292</v>
      </c>
      <c r="B62" s="307" t="s">
        <v>293</v>
      </c>
      <c r="C62" s="308"/>
      <c r="D62" s="113">
        <v>1.9340329835082459</v>
      </c>
      <c r="E62" s="115">
        <v>129</v>
      </c>
      <c r="F62" s="114">
        <v>140</v>
      </c>
      <c r="G62" s="114">
        <v>142</v>
      </c>
      <c r="H62" s="114">
        <v>131</v>
      </c>
      <c r="I62" s="140">
        <v>124</v>
      </c>
      <c r="J62" s="115">
        <v>5</v>
      </c>
      <c r="K62" s="116">
        <v>4.032258064516129</v>
      </c>
    </row>
    <row r="63" spans="1:11" ht="14.1" customHeight="1" x14ac:dyDescent="0.2">
      <c r="A63" s="306"/>
      <c r="B63" s="307" t="s">
        <v>294</v>
      </c>
      <c r="C63" s="308"/>
      <c r="D63" s="113">
        <v>1.7691154422788606</v>
      </c>
      <c r="E63" s="115">
        <v>118</v>
      </c>
      <c r="F63" s="114">
        <v>121</v>
      </c>
      <c r="G63" s="114">
        <v>124</v>
      </c>
      <c r="H63" s="114">
        <v>124</v>
      </c>
      <c r="I63" s="140">
        <v>111</v>
      </c>
      <c r="J63" s="115">
        <v>7</v>
      </c>
      <c r="K63" s="116">
        <v>6.3063063063063067</v>
      </c>
    </row>
    <row r="64" spans="1:11" ht="14.1" customHeight="1" x14ac:dyDescent="0.2">
      <c r="A64" s="306" t="s">
        <v>295</v>
      </c>
      <c r="B64" s="307" t="s">
        <v>296</v>
      </c>
      <c r="C64" s="308"/>
      <c r="D64" s="113">
        <v>1.2593703148425788</v>
      </c>
      <c r="E64" s="115">
        <v>84</v>
      </c>
      <c r="F64" s="114">
        <v>40</v>
      </c>
      <c r="G64" s="114">
        <v>59</v>
      </c>
      <c r="H64" s="114">
        <v>65</v>
      </c>
      <c r="I64" s="140">
        <v>55</v>
      </c>
      <c r="J64" s="115">
        <v>29</v>
      </c>
      <c r="K64" s="116">
        <v>52.727272727272727</v>
      </c>
    </row>
    <row r="65" spans="1:11" ht="14.1" customHeight="1" x14ac:dyDescent="0.2">
      <c r="A65" s="306" t="s">
        <v>297</v>
      </c>
      <c r="B65" s="307" t="s">
        <v>298</v>
      </c>
      <c r="C65" s="308"/>
      <c r="D65" s="113">
        <v>1.0194902548725637</v>
      </c>
      <c r="E65" s="115">
        <v>68</v>
      </c>
      <c r="F65" s="114">
        <v>55</v>
      </c>
      <c r="G65" s="114">
        <v>48</v>
      </c>
      <c r="H65" s="114">
        <v>58</v>
      </c>
      <c r="I65" s="140">
        <v>59</v>
      </c>
      <c r="J65" s="115">
        <v>9</v>
      </c>
      <c r="K65" s="116">
        <v>15.254237288135593</v>
      </c>
    </row>
    <row r="66" spans="1:11" ht="14.1" customHeight="1" x14ac:dyDescent="0.2">
      <c r="A66" s="306">
        <v>82</v>
      </c>
      <c r="B66" s="307" t="s">
        <v>299</v>
      </c>
      <c r="C66" s="308"/>
      <c r="D66" s="113">
        <v>1.9190404797601199</v>
      </c>
      <c r="E66" s="115">
        <v>128</v>
      </c>
      <c r="F66" s="114">
        <v>140</v>
      </c>
      <c r="G66" s="114">
        <v>177</v>
      </c>
      <c r="H66" s="114">
        <v>124</v>
      </c>
      <c r="I66" s="140">
        <v>143</v>
      </c>
      <c r="J66" s="115">
        <v>-15</v>
      </c>
      <c r="K66" s="116">
        <v>-10.48951048951049</v>
      </c>
    </row>
    <row r="67" spans="1:11" ht="14.1" customHeight="1" x14ac:dyDescent="0.2">
      <c r="A67" s="306" t="s">
        <v>300</v>
      </c>
      <c r="B67" s="307" t="s">
        <v>301</v>
      </c>
      <c r="C67" s="308"/>
      <c r="D67" s="113">
        <v>1.0794602698650675</v>
      </c>
      <c r="E67" s="115">
        <v>72</v>
      </c>
      <c r="F67" s="114">
        <v>96</v>
      </c>
      <c r="G67" s="114">
        <v>102</v>
      </c>
      <c r="H67" s="114">
        <v>76</v>
      </c>
      <c r="I67" s="140">
        <v>75</v>
      </c>
      <c r="J67" s="115">
        <v>-3</v>
      </c>
      <c r="K67" s="116">
        <v>-4</v>
      </c>
    </row>
    <row r="68" spans="1:11" ht="14.1" customHeight="1" x14ac:dyDescent="0.2">
      <c r="A68" s="306" t="s">
        <v>302</v>
      </c>
      <c r="B68" s="307" t="s">
        <v>303</v>
      </c>
      <c r="C68" s="308"/>
      <c r="D68" s="113">
        <v>0.56971514242878563</v>
      </c>
      <c r="E68" s="115">
        <v>38</v>
      </c>
      <c r="F68" s="114">
        <v>25</v>
      </c>
      <c r="G68" s="114">
        <v>47</v>
      </c>
      <c r="H68" s="114">
        <v>37</v>
      </c>
      <c r="I68" s="140">
        <v>42</v>
      </c>
      <c r="J68" s="115">
        <v>-4</v>
      </c>
      <c r="K68" s="116">
        <v>-9.5238095238095237</v>
      </c>
    </row>
    <row r="69" spans="1:11" ht="14.1" customHeight="1" x14ac:dyDescent="0.2">
      <c r="A69" s="306">
        <v>83</v>
      </c>
      <c r="B69" s="307" t="s">
        <v>304</v>
      </c>
      <c r="C69" s="308"/>
      <c r="D69" s="113">
        <v>4.9025487256371818</v>
      </c>
      <c r="E69" s="115">
        <v>327</v>
      </c>
      <c r="F69" s="114">
        <v>260</v>
      </c>
      <c r="G69" s="114">
        <v>457</v>
      </c>
      <c r="H69" s="114">
        <v>275</v>
      </c>
      <c r="I69" s="140">
        <v>284</v>
      </c>
      <c r="J69" s="115">
        <v>43</v>
      </c>
      <c r="K69" s="116">
        <v>15.140845070422536</v>
      </c>
    </row>
    <row r="70" spans="1:11" ht="14.1" customHeight="1" x14ac:dyDescent="0.2">
      <c r="A70" s="306" t="s">
        <v>305</v>
      </c>
      <c r="B70" s="307" t="s">
        <v>306</v>
      </c>
      <c r="C70" s="308"/>
      <c r="D70" s="113">
        <v>4.1079460269865065</v>
      </c>
      <c r="E70" s="115">
        <v>274</v>
      </c>
      <c r="F70" s="114">
        <v>206</v>
      </c>
      <c r="G70" s="114">
        <v>389</v>
      </c>
      <c r="H70" s="114">
        <v>206</v>
      </c>
      <c r="I70" s="140">
        <v>197</v>
      </c>
      <c r="J70" s="115">
        <v>77</v>
      </c>
      <c r="K70" s="116">
        <v>39.086294416243653</v>
      </c>
    </row>
    <row r="71" spans="1:11" ht="14.1" customHeight="1" x14ac:dyDescent="0.2">
      <c r="A71" s="306"/>
      <c r="B71" s="307" t="s">
        <v>307</v>
      </c>
      <c r="C71" s="308"/>
      <c r="D71" s="113">
        <v>2.6836581709145428</v>
      </c>
      <c r="E71" s="115">
        <v>179</v>
      </c>
      <c r="F71" s="114">
        <v>138</v>
      </c>
      <c r="G71" s="114">
        <v>293</v>
      </c>
      <c r="H71" s="114">
        <v>125</v>
      </c>
      <c r="I71" s="140">
        <v>126</v>
      </c>
      <c r="J71" s="115">
        <v>53</v>
      </c>
      <c r="K71" s="116">
        <v>42.063492063492063</v>
      </c>
    </row>
    <row r="72" spans="1:11" ht="14.1" customHeight="1" x14ac:dyDescent="0.2">
      <c r="A72" s="306">
        <v>84</v>
      </c>
      <c r="B72" s="307" t="s">
        <v>308</v>
      </c>
      <c r="C72" s="308"/>
      <c r="D72" s="113">
        <v>0.49475262368815592</v>
      </c>
      <c r="E72" s="115">
        <v>33</v>
      </c>
      <c r="F72" s="114">
        <v>43</v>
      </c>
      <c r="G72" s="114">
        <v>165</v>
      </c>
      <c r="H72" s="114">
        <v>38</v>
      </c>
      <c r="I72" s="140">
        <v>40</v>
      </c>
      <c r="J72" s="115">
        <v>-7</v>
      </c>
      <c r="K72" s="116">
        <v>-17.5</v>
      </c>
    </row>
    <row r="73" spans="1:11" ht="14.1" customHeight="1" x14ac:dyDescent="0.2">
      <c r="A73" s="306" t="s">
        <v>309</v>
      </c>
      <c r="B73" s="307" t="s">
        <v>310</v>
      </c>
      <c r="C73" s="308"/>
      <c r="D73" s="113">
        <v>0.17991004497751126</v>
      </c>
      <c r="E73" s="115">
        <v>12</v>
      </c>
      <c r="F73" s="114">
        <v>22</v>
      </c>
      <c r="G73" s="114">
        <v>118</v>
      </c>
      <c r="H73" s="114">
        <v>15</v>
      </c>
      <c r="I73" s="140">
        <v>14</v>
      </c>
      <c r="J73" s="115">
        <v>-2</v>
      </c>
      <c r="K73" s="116">
        <v>-14.285714285714286</v>
      </c>
    </row>
    <row r="74" spans="1:11" ht="14.1" customHeight="1" x14ac:dyDescent="0.2">
      <c r="A74" s="306" t="s">
        <v>311</v>
      </c>
      <c r="B74" s="307" t="s">
        <v>312</v>
      </c>
      <c r="C74" s="308"/>
      <c r="D74" s="113">
        <v>5.9970014992503748E-2</v>
      </c>
      <c r="E74" s="115">
        <v>4</v>
      </c>
      <c r="F74" s="114">
        <v>6</v>
      </c>
      <c r="G74" s="114">
        <v>22</v>
      </c>
      <c r="H74" s="114">
        <v>4</v>
      </c>
      <c r="I74" s="140">
        <v>5</v>
      </c>
      <c r="J74" s="115">
        <v>-1</v>
      </c>
      <c r="K74" s="116">
        <v>-20</v>
      </c>
    </row>
    <row r="75" spans="1:11" ht="14.1" customHeight="1" x14ac:dyDescent="0.2">
      <c r="A75" s="306" t="s">
        <v>313</v>
      </c>
      <c r="B75" s="307" t="s">
        <v>314</v>
      </c>
      <c r="C75" s="308"/>
      <c r="D75" s="113">
        <v>0</v>
      </c>
      <c r="E75" s="115">
        <v>0</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v>4</v>
      </c>
      <c r="G76" s="114">
        <v>10</v>
      </c>
      <c r="H76" s="114">
        <v>7</v>
      </c>
      <c r="I76" s="140">
        <v>6</v>
      </c>
      <c r="J76" s="115" t="s">
        <v>513</v>
      </c>
      <c r="K76" s="116" t="s">
        <v>513</v>
      </c>
    </row>
    <row r="77" spans="1:11" ht="14.1" customHeight="1" x14ac:dyDescent="0.2">
      <c r="A77" s="306">
        <v>92</v>
      </c>
      <c r="B77" s="307" t="s">
        <v>316</v>
      </c>
      <c r="C77" s="308"/>
      <c r="D77" s="113">
        <v>0.59970014992503751</v>
      </c>
      <c r="E77" s="115">
        <v>40</v>
      </c>
      <c r="F77" s="114">
        <v>28</v>
      </c>
      <c r="G77" s="114">
        <v>50</v>
      </c>
      <c r="H77" s="114">
        <v>32</v>
      </c>
      <c r="I77" s="140">
        <v>45</v>
      </c>
      <c r="J77" s="115">
        <v>-5</v>
      </c>
      <c r="K77" s="116">
        <v>-11.111111111111111</v>
      </c>
    </row>
    <row r="78" spans="1:11" ht="14.1" customHeight="1" x14ac:dyDescent="0.2">
      <c r="A78" s="306">
        <v>93</v>
      </c>
      <c r="B78" s="307" t="s">
        <v>317</v>
      </c>
      <c r="C78" s="308"/>
      <c r="D78" s="113">
        <v>0.22488755622188905</v>
      </c>
      <c r="E78" s="115">
        <v>15</v>
      </c>
      <c r="F78" s="114">
        <v>10</v>
      </c>
      <c r="G78" s="114">
        <v>16</v>
      </c>
      <c r="H78" s="114">
        <v>8</v>
      </c>
      <c r="I78" s="140">
        <v>14</v>
      </c>
      <c r="J78" s="115">
        <v>1</v>
      </c>
      <c r="K78" s="116">
        <v>7.1428571428571432</v>
      </c>
    </row>
    <row r="79" spans="1:11" ht="14.1" customHeight="1" x14ac:dyDescent="0.2">
      <c r="A79" s="306">
        <v>94</v>
      </c>
      <c r="B79" s="307" t="s">
        <v>318</v>
      </c>
      <c r="C79" s="308"/>
      <c r="D79" s="113">
        <v>1.4542728635682158</v>
      </c>
      <c r="E79" s="115">
        <v>97</v>
      </c>
      <c r="F79" s="114">
        <v>58</v>
      </c>
      <c r="G79" s="114">
        <v>16</v>
      </c>
      <c r="H79" s="114">
        <v>86</v>
      </c>
      <c r="I79" s="140">
        <v>77</v>
      </c>
      <c r="J79" s="115">
        <v>20</v>
      </c>
      <c r="K79" s="116">
        <v>25.974025974025974</v>
      </c>
    </row>
    <row r="80" spans="1:11" ht="14.1" customHeight="1" x14ac:dyDescent="0.2">
      <c r="A80" s="306" t="s">
        <v>319</v>
      </c>
      <c r="B80" s="307" t="s">
        <v>320</v>
      </c>
      <c r="C80" s="308"/>
      <c r="D80" s="113">
        <v>0</v>
      </c>
      <c r="E80" s="115">
        <v>0</v>
      </c>
      <c r="F80" s="114" t="s">
        <v>513</v>
      </c>
      <c r="G80" s="114" t="s">
        <v>513</v>
      </c>
      <c r="H80" s="114">
        <v>4</v>
      </c>
      <c r="I80" s="140">
        <v>0</v>
      </c>
      <c r="J80" s="115">
        <v>0</v>
      </c>
      <c r="K80" s="116">
        <v>0</v>
      </c>
    </row>
    <row r="81" spans="1:11" ht="14.1" customHeight="1" x14ac:dyDescent="0.2">
      <c r="A81" s="310" t="s">
        <v>321</v>
      </c>
      <c r="B81" s="311" t="s">
        <v>333</v>
      </c>
      <c r="C81" s="312"/>
      <c r="D81" s="125">
        <v>0.19490254872563717</v>
      </c>
      <c r="E81" s="143">
        <v>13</v>
      </c>
      <c r="F81" s="144">
        <v>7</v>
      </c>
      <c r="G81" s="144" t="s">
        <v>513</v>
      </c>
      <c r="H81" s="144" t="s">
        <v>513</v>
      </c>
      <c r="I81" s="145">
        <v>11</v>
      </c>
      <c r="J81" s="143">
        <v>2</v>
      </c>
      <c r="K81" s="146">
        <v>18.181818181818183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65080</v>
      </c>
      <c r="C10" s="114">
        <v>35311</v>
      </c>
      <c r="D10" s="114">
        <v>29769</v>
      </c>
      <c r="E10" s="114">
        <v>52213</v>
      </c>
      <c r="F10" s="114">
        <v>12820</v>
      </c>
      <c r="G10" s="114">
        <v>8267</v>
      </c>
      <c r="H10" s="114">
        <v>16764</v>
      </c>
      <c r="I10" s="115">
        <v>22872</v>
      </c>
      <c r="J10" s="114">
        <v>15088</v>
      </c>
      <c r="K10" s="114">
        <v>7784</v>
      </c>
      <c r="L10" s="423">
        <v>4873</v>
      </c>
      <c r="M10" s="424">
        <v>5182</v>
      </c>
    </row>
    <row r="11" spans="1:13" ht="11.1" customHeight="1" x14ac:dyDescent="0.2">
      <c r="A11" s="422" t="s">
        <v>387</v>
      </c>
      <c r="B11" s="115">
        <v>66225</v>
      </c>
      <c r="C11" s="114">
        <v>36076</v>
      </c>
      <c r="D11" s="114">
        <v>30149</v>
      </c>
      <c r="E11" s="114">
        <v>53141</v>
      </c>
      <c r="F11" s="114">
        <v>13036</v>
      </c>
      <c r="G11" s="114">
        <v>8260</v>
      </c>
      <c r="H11" s="114">
        <v>17263</v>
      </c>
      <c r="I11" s="115">
        <v>23903</v>
      </c>
      <c r="J11" s="114">
        <v>15626</v>
      </c>
      <c r="K11" s="114">
        <v>8277</v>
      </c>
      <c r="L11" s="423">
        <v>4830</v>
      </c>
      <c r="M11" s="424">
        <v>3833</v>
      </c>
    </row>
    <row r="12" spans="1:13" ht="11.1" customHeight="1" x14ac:dyDescent="0.2">
      <c r="A12" s="422" t="s">
        <v>388</v>
      </c>
      <c r="B12" s="115">
        <v>67497</v>
      </c>
      <c r="C12" s="114">
        <v>36861</v>
      </c>
      <c r="D12" s="114">
        <v>30636</v>
      </c>
      <c r="E12" s="114">
        <v>54219</v>
      </c>
      <c r="F12" s="114">
        <v>13214</v>
      </c>
      <c r="G12" s="114">
        <v>9006</v>
      </c>
      <c r="H12" s="114">
        <v>17522</v>
      </c>
      <c r="I12" s="115">
        <v>24259</v>
      </c>
      <c r="J12" s="114">
        <v>15672</v>
      </c>
      <c r="K12" s="114">
        <v>8587</v>
      </c>
      <c r="L12" s="423">
        <v>6815</v>
      </c>
      <c r="M12" s="424">
        <v>5783</v>
      </c>
    </row>
    <row r="13" spans="1:13" s="110" customFormat="1" ht="11.1" customHeight="1" x14ac:dyDescent="0.2">
      <c r="A13" s="422" t="s">
        <v>389</v>
      </c>
      <c r="B13" s="115">
        <v>67308</v>
      </c>
      <c r="C13" s="114">
        <v>36712</v>
      </c>
      <c r="D13" s="114">
        <v>30596</v>
      </c>
      <c r="E13" s="114">
        <v>53835</v>
      </c>
      <c r="F13" s="114">
        <v>13410</v>
      </c>
      <c r="G13" s="114">
        <v>8538</v>
      </c>
      <c r="H13" s="114">
        <v>17727</v>
      </c>
      <c r="I13" s="115">
        <v>24008</v>
      </c>
      <c r="J13" s="114">
        <v>15560</v>
      </c>
      <c r="K13" s="114">
        <v>8448</v>
      </c>
      <c r="L13" s="423">
        <v>4612</v>
      </c>
      <c r="M13" s="424">
        <v>5001</v>
      </c>
    </row>
    <row r="14" spans="1:13" ht="15" customHeight="1" x14ac:dyDescent="0.2">
      <c r="A14" s="422" t="s">
        <v>390</v>
      </c>
      <c r="B14" s="115">
        <v>67470</v>
      </c>
      <c r="C14" s="114">
        <v>36738</v>
      </c>
      <c r="D14" s="114">
        <v>30732</v>
      </c>
      <c r="E14" s="114">
        <v>51285</v>
      </c>
      <c r="F14" s="114">
        <v>16147</v>
      </c>
      <c r="G14" s="114">
        <v>8211</v>
      </c>
      <c r="H14" s="114">
        <v>18156</v>
      </c>
      <c r="I14" s="115">
        <v>24039</v>
      </c>
      <c r="J14" s="114">
        <v>15512</v>
      </c>
      <c r="K14" s="114">
        <v>8527</v>
      </c>
      <c r="L14" s="423">
        <v>5304</v>
      </c>
      <c r="M14" s="424">
        <v>5010</v>
      </c>
    </row>
    <row r="15" spans="1:13" ht="11.1" customHeight="1" x14ac:dyDescent="0.2">
      <c r="A15" s="422" t="s">
        <v>387</v>
      </c>
      <c r="B15" s="115">
        <v>68483</v>
      </c>
      <c r="C15" s="114">
        <v>37361</v>
      </c>
      <c r="D15" s="114">
        <v>31122</v>
      </c>
      <c r="E15" s="114">
        <v>51701</v>
      </c>
      <c r="F15" s="114">
        <v>16739</v>
      </c>
      <c r="G15" s="114">
        <v>8215</v>
      </c>
      <c r="H15" s="114">
        <v>18573</v>
      </c>
      <c r="I15" s="115">
        <v>24875</v>
      </c>
      <c r="J15" s="114">
        <v>16003</v>
      </c>
      <c r="K15" s="114">
        <v>8872</v>
      </c>
      <c r="L15" s="423">
        <v>5159</v>
      </c>
      <c r="M15" s="424">
        <v>4130</v>
      </c>
    </row>
    <row r="16" spans="1:13" ht="11.1" customHeight="1" x14ac:dyDescent="0.2">
      <c r="A16" s="422" t="s">
        <v>388</v>
      </c>
      <c r="B16" s="115">
        <v>70183</v>
      </c>
      <c r="C16" s="114">
        <v>38408</v>
      </c>
      <c r="D16" s="114">
        <v>31775</v>
      </c>
      <c r="E16" s="114">
        <v>53021</v>
      </c>
      <c r="F16" s="114">
        <v>17102</v>
      </c>
      <c r="G16" s="114">
        <v>8987</v>
      </c>
      <c r="H16" s="114">
        <v>18972</v>
      </c>
      <c r="I16" s="115">
        <v>25290</v>
      </c>
      <c r="J16" s="114">
        <v>15941</v>
      </c>
      <c r="K16" s="114">
        <v>9349</v>
      </c>
      <c r="L16" s="423">
        <v>7496</v>
      </c>
      <c r="M16" s="424">
        <v>6116</v>
      </c>
    </row>
    <row r="17" spans="1:13" s="110" customFormat="1" ht="11.1" customHeight="1" x14ac:dyDescent="0.2">
      <c r="A17" s="422" t="s">
        <v>389</v>
      </c>
      <c r="B17" s="115">
        <v>69652</v>
      </c>
      <c r="C17" s="114">
        <v>38082</v>
      </c>
      <c r="D17" s="114">
        <v>31570</v>
      </c>
      <c r="E17" s="114">
        <v>52463</v>
      </c>
      <c r="F17" s="114">
        <v>17124</v>
      </c>
      <c r="G17" s="114">
        <v>8684</v>
      </c>
      <c r="H17" s="114">
        <v>19167</v>
      </c>
      <c r="I17" s="115">
        <v>25034</v>
      </c>
      <c r="J17" s="114">
        <v>15791</v>
      </c>
      <c r="K17" s="114">
        <v>9243</v>
      </c>
      <c r="L17" s="423">
        <v>4398</v>
      </c>
      <c r="M17" s="424">
        <v>5074</v>
      </c>
    </row>
    <row r="18" spans="1:13" ht="15" customHeight="1" x14ac:dyDescent="0.2">
      <c r="A18" s="422" t="s">
        <v>391</v>
      </c>
      <c r="B18" s="115">
        <v>70354</v>
      </c>
      <c r="C18" s="114">
        <v>38308</v>
      </c>
      <c r="D18" s="114">
        <v>32046</v>
      </c>
      <c r="E18" s="114">
        <v>52516</v>
      </c>
      <c r="F18" s="114">
        <v>17801</v>
      </c>
      <c r="G18" s="114">
        <v>8639</v>
      </c>
      <c r="H18" s="114">
        <v>19557</v>
      </c>
      <c r="I18" s="115">
        <v>24621</v>
      </c>
      <c r="J18" s="114">
        <v>15480</v>
      </c>
      <c r="K18" s="114">
        <v>9141</v>
      </c>
      <c r="L18" s="423">
        <v>6335</v>
      </c>
      <c r="M18" s="424">
        <v>5660</v>
      </c>
    </row>
    <row r="19" spans="1:13" ht="11.1" customHeight="1" x14ac:dyDescent="0.2">
      <c r="A19" s="422" t="s">
        <v>387</v>
      </c>
      <c r="B19" s="115">
        <v>71390</v>
      </c>
      <c r="C19" s="114">
        <v>38813</v>
      </c>
      <c r="D19" s="114">
        <v>32577</v>
      </c>
      <c r="E19" s="114">
        <v>52948</v>
      </c>
      <c r="F19" s="114">
        <v>18418</v>
      </c>
      <c r="G19" s="114">
        <v>8598</v>
      </c>
      <c r="H19" s="114">
        <v>20092</v>
      </c>
      <c r="I19" s="115">
        <v>25890</v>
      </c>
      <c r="J19" s="114">
        <v>16295</v>
      </c>
      <c r="K19" s="114">
        <v>9595</v>
      </c>
      <c r="L19" s="423">
        <v>5957</v>
      </c>
      <c r="M19" s="424">
        <v>5028</v>
      </c>
    </row>
    <row r="20" spans="1:13" ht="11.1" customHeight="1" x14ac:dyDescent="0.2">
      <c r="A20" s="422" t="s">
        <v>388</v>
      </c>
      <c r="B20" s="115">
        <v>72829</v>
      </c>
      <c r="C20" s="114">
        <v>39630</v>
      </c>
      <c r="D20" s="114">
        <v>33199</v>
      </c>
      <c r="E20" s="114">
        <v>54086</v>
      </c>
      <c r="F20" s="114">
        <v>18704</v>
      </c>
      <c r="G20" s="114">
        <v>9422</v>
      </c>
      <c r="H20" s="114">
        <v>20411</v>
      </c>
      <c r="I20" s="115">
        <v>26150</v>
      </c>
      <c r="J20" s="114">
        <v>16064</v>
      </c>
      <c r="K20" s="114">
        <v>10086</v>
      </c>
      <c r="L20" s="423">
        <v>7601</v>
      </c>
      <c r="M20" s="424">
        <v>6324</v>
      </c>
    </row>
    <row r="21" spans="1:13" s="110" customFormat="1" ht="11.1" customHeight="1" x14ac:dyDescent="0.2">
      <c r="A21" s="422" t="s">
        <v>389</v>
      </c>
      <c r="B21" s="115">
        <v>72418</v>
      </c>
      <c r="C21" s="114">
        <v>39280</v>
      </c>
      <c r="D21" s="114">
        <v>33138</v>
      </c>
      <c r="E21" s="114">
        <v>53693</v>
      </c>
      <c r="F21" s="114">
        <v>18711</v>
      </c>
      <c r="G21" s="114">
        <v>9113</v>
      </c>
      <c r="H21" s="114">
        <v>20626</v>
      </c>
      <c r="I21" s="115">
        <v>26007</v>
      </c>
      <c r="J21" s="114">
        <v>15994</v>
      </c>
      <c r="K21" s="114">
        <v>10013</v>
      </c>
      <c r="L21" s="423">
        <v>4359</v>
      </c>
      <c r="M21" s="424">
        <v>5031</v>
      </c>
    </row>
    <row r="22" spans="1:13" ht="15" customHeight="1" x14ac:dyDescent="0.2">
      <c r="A22" s="422" t="s">
        <v>392</v>
      </c>
      <c r="B22" s="115">
        <v>72413</v>
      </c>
      <c r="C22" s="114">
        <v>39249</v>
      </c>
      <c r="D22" s="114">
        <v>33164</v>
      </c>
      <c r="E22" s="114">
        <v>53642</v>
      </c>
      <c r="F22" s="114">
        <v>18761</v>
      </c>
      <c r="G22" s="114">
        <v>8720</v>
      </c>
      <c r="H22" s="114">
        <v>20896</v>
      </c>
      <c r="I22" s="115">
        <v>25717</v>
      </c>
      <c r="J22" s="114">
        <v>15845</v>
      </c>
      <c r="K22" s="114">
        <v>9872</v>
      </c>
      <c r="L22" s="423">
        <v>5267</v>
      </c>
      <c r="M22" s="424">
        <v>5304</v>
      </c>
    </row>
    <row r="23" spans="1:13" ht="11.1" customHeight="1" x14ac:dyDescent="0.2">
      <c r="A23" s="422" t="s">
        <v>387</v>
      </c>
      <c r="B23" s="115">
        <v>73242</v>
      </c>
      <c r="C23" s="114">
        <v>39765</v>
      </c>
      <c r="D23" s="114">
        <v>33477</v>
      </c>
      <c r="E23" s="114">
        <v>54167</v>
      </c>
      <c r="F23" s="114">
        <v>19065</v>
      </c>
      <c r="G23" s="114">
        <v>8659</v>
      </c>
      <c r="H23" s="114">
        <v>21325</v>
      </c>
      <c r="I23" s="115">
        <v>26421</v>
      </c>
      <c r="J23" s="114">
        <v>16345</v>
      </c>
      <c r="K23" s="114">
        <v>10076</v>
      </c>
      <c r="L23" s="423">
        <v>5187</v>
      </c>
      <c r="M23" s="424">
        <v>4442</v>
      </c>
    </row>
    <row r="24" spans="1:13" ht="11.1" customHeight="1" x14ac:dyDescent="0.2">
      <c r="A24" s="422" t="s">
        <v>388</v>
      </c>
      <c r="B24" s="115">
        <v>74247</v>
      </c>
      <c r="C24" s="114">
        <v>40365</v>
      </c>
      <c r="D24" s="114">
        <v>33882</v>
      </c>
      <c r="E24" s="114">
        <v>54967</v>
      </c>
      <c r="F24" s="114">
        <v>19212</v>
      </c>
      <c r="G24" s="114">
        <v>9346</v>
      </c>
      <c r="H24" s="114">
        <v>21706</v>
      </c>
      <c r="I24" s="115">
        <v>26551</v>
      </c>
      <c r="J24" s="114">
        <v>16157</v>
      </c>
      <c r="K24" s="114">
        <v>10394</v>
      </c>
      <c r="L24" s="423">
        <v>7361</v>
      </c>
      <c r="M24" s="424">
        <v>6361</v>
      </c>
    </row>
    <row r="25" spans="1:13" s="110" customFormat="1" ht="11.1" customHeight="1" x14ac:dyDescent="0.2">
      <c r="A25" s="422" t="s">
        <v>389</v>
      </c>
      <c r="B25" s="115">
        <v>73406</v>
      </c>
      <c r="C25" s="114">
        <v>39837</v>
      </c>
      <c r="D25" s="114">
        <v>33569</v>
      </c>
      <c r="E25" s="114">
        <v>54113</v>
      </c>
      <c r="F25" s="114">
        <v>19222</v>
      </c>
      <c r="G25" s="114">
        <v>8988</v>
      </c>
      <c r="H25" s="114">
        <v>21817</v>
      </c>
      <c r="I25" s="115">
        <v>26307</v>
      </c>
      <c r="J25" s="114">
        <v>16023</v>
      </c>
      <c r="K25" s="114">
        <v>10284</v>
      </c>
      <c r="L25" s="423">
        <v>4609</v>
      </c>
      <c r="M25" s="424">
        <v>5291</v>
      </c>
    </row>
    <row r="26" spans="1:13" ht="15" customHeight="1" x14ac:dyDescent="0.2">
      <c r="A26" s="422" t="s">
        <v>393</v>
      </c>
      <c r="B26" s="115">
        <v>73794</v>
      </c>
      <c r="C26" s="114">
        <v>39961</v>
      </c>
      <c r="D26" s="114">
        <v>33833</v>
      </c>
      <c r="E26" s="114">
        <v>54149</v>
      </c>
      <c r="F26" s="114">
        <v>19582</v>
      </c>
      <c r="G26" s="114">
        <v>8685</v>
      </c>
      <c r="H26" s="114">
        <v>22155</v>
      </c>
      <c r="I26" s="115">
        <v>26360</v>
      </c>
      <c r="J26" s="114">
        <v>16076</v>
      </c>
      <c r="K26" s="114">
        <v>10284</v>
      </c>
      <c r="L26" s="423">
        <v>5827</v>
      </c>
      <c r="M26" s="424">
        <v>5561</v>
      </c>
    </row>
    <row r="27" spans="1:13" ht="11.1" customHeight="1" x14ac:dyDescent="0.2">
      <c r="A27" s="422" t="s">
        <v>387</v>
      </c>
      <c r="B27" s="115">
        <v>74739</v>
      </c>
      <c r="C27" s="114">
        <v>40488</v>
      </c>
      <c r="D27" s="114">
        <v>34251</v>
      </c>
      <c r="E27" s="114">
        <v>54664</v>
      </c>
      <c r="F27" s="114">
        <v>20012</v>
      </c>
      <c r="G27" s="114">
        <v>8654</v>
      </c>
      <c r="H27" s="114">
        <v>22657</v>
      </c>
      <c r="I27" s="115">
        <v>27145</v>
      </c>
      <c r="J27" s="114">
        <v>16642</v>
      </c>
      <c r="K27" s="114">
        <v>10503</v>
      </c>
      <c r="L27" s="423">
        <v>5224</v>
      </c>
      <c r="M27" s="424">
        <v>4393</v>
      </c>
    </row>
    <row r="28" spans="1:13" ht="11.1" customHeight="1" x14ac:dyDescent="0.2">
      <c r="A28" s="422" t="s">
        <v>388</v>
      </c>
      <c r="B28" s="115">
        <v>76160</v>
      </c>
      <c r="C28" s="114">
        <v>41363</v>
      </c>
      <c r="D28" s="114">
        <v>34797</v>
      </c>
      <c r="E28" s="114">
        <v>55924</v>
      </c>
      <c r="F28" s="114">
        <v>20223</v>
      </c>
      <c r="G28" s="114">
        <v>9372</v>
      </c>
      <c r="H28" s="114">
        <v>22985</v>
      </c>
      <c r="I28" s="115">
        <v>27314</v>
      </c>
      <c r="J28" s="114">
        <v>16538</v>
      </c>
      <c r="K28" s="114">
        <v>10776</v>
      </c>
      <c r="L28" s="423">
        <v>7911</v>
      </c>
      <c r="M28" s="424">
        <v>6835</v>
      </c>
    </row>
    <row r="29" spans="1:13" s="110" customFormat="1" ht="11.1" customHeight="1" x14ac:dyDescent="0.2">
      <c r="A29" s="422" t="s">
        <v>389</v>
      </c>
      <c r="B29" s="115">
        <v>75123</v>
      </c>
      <c r="C29" s="114">
        <v>40585</v>
      </c>
      <c r="D29" s="114">
        <v>34538</v>
      </c>
      <c r="E29" s="114">
        <v>54855</v>
      </c>
      <c r="F29" s="114">
        <v>20260</v>
      </c>
      <c r="G29" s="114">
        <v>8916</v>
      </c>
      <c r="H29" s="114">
        <v>23068</v>
      </c>
      <c r="I29" s="115">
        <v>26767</v>
      </c>
      <c r="J29" s="114">
        <v>16212</v>
      </c>
      <c r="K29" s="114">
        <v>10555</v>
      </c>
      <c r="L29" s="423">
        <v>4819</v>
      </c>
      <c r="M29" s="424">
        <v>5706</v>
      </c>
    </row>
    <row r="30" spans="1:13" ht="15" customHeight="1" x14ac:dyDescent="0.2">
      <c r="A30" s="422" t="s">
        <v>394</v>
      </c>
      <c r="B30" s="115">
        <v>75240</v>
      </c>
      <c r="C30" s="114">
        <v>40508</v>
      </c>
      <c r="D30" s="114">
        <v>34732</v>
      </c>
      <c r="E30" s="114">
        <v>54508</v>
      </c>
      <c r="F30" s="114">
        <v>20724</v>
      </c>
      <c r="G30" s="114">
        <v>8627</v>
      </c>
      <c r="H30" s="114">
        <v>23384</v>
      </c>
      <c r="I30" s="115">
        <v>26462</v>
      </c>
      <c r="J30" s="114">
        <v>15904</v>
      </c>
      <c r="K30" s="114">
        <v>10558</v>
      </c>
      <c r="L30" s="423">
        <v>6803</v>
      </c>
      <c r="M30" s="424">
        <v>6489</v>
      </c>
    </row>
    <row r="31" spans="1:13" ht="11.1" customHeight="1" x14ac:dyDescent="0.2">
      <c r="A31" s="422" t="s">
        <v>387</v>
      </c>
      <c r="B31" s="115">
        <v>75996</v>
      </c>
      <c r="C31" s="114">
        <v>40915</v>
      </c>
      <c r="D31" s="114">
        <v>35081</v>
      </c>
      <c r="E31" s="114">
        <v>54957</v>
      </c>
      <c r="F31" s="114">
        <v>21032</v>
      </c>
      <c r="G31" s="114">
        <v>8609</v>
      </c>
      <c r="H31" s="114">
        <v>23745</v>
      </c>
      <c r="I31" s="115">
        <v>27198</v>
      </c>
      <c r="J31" s="114">
        <v>16436</v>
      </c>
      <c r="K31" s="114">
        <v>10762</v>
      </c>
      <c r="L31" s="423">
        <v>5329</v>
      </c>
      <c r="M31" s="424">
        <v>4496</v>
      </c>
    </row>
    <row r="32" spans="1:13" ht="11.1" customHeight="1" x14ac:dyDescent="0.2">
      <c r="A32" s="422" t="s">
        <v>388</v>
      </c>
      <c r="B32" s="115">
        <v>77653</v>
      </c>
      <c r="C32" s="114">
        <v>41768</v>
      </c>
      <c r="D32" s="114">
        <v>35885</v>
      </c>
      <c r="E32" s="114">
        <v>56200</v>
      </c>
      <c r="F32" s="114">
        <v>21449</v>
      </c>
      <c r="G32" s="114">
        <v>9386</v>
      </c>
      <c r="H32" s="114">
        <v>24057</v>
      </c>
      <c r="I32" s="115">
        <v>27438</v>
      </c>
      <c r="J32" s="114">
        <v>16214</v>
      </c>
      <c r="K32" s="114">
        <v>11224</v>
      </c>
      <c r="L32" s="423">
        <v>7980</v>
      </c>
      <c r="M32" s="424">
        <v>6624</v>
      </c>
    </row>
    <row r="33" spans="1:13" s="110" customFormat="1" ht="11.1" customHeight="1" x14ac:dyDescent="0.2">
      <c r="A33" s="422" t="s">
        <v>389</v>
      </c>
      <c r="B33" s="115">
        <v>77309</v>
      </c>
      <c r="C33" s="114">
        <v>41506</v>
      </c>
      <c r="D33" s="114">
        <v>35803</v>
      </c>
      <c r="E33" s="114">
        <v>55765</v>
      </c>
      <c r="F33" s="114">
        <v>21542</v>
      </c>
      <c r="G33" s="114">
        <v>9049</v>
      </c>
      <c r="H33" s="114">
        <v>24191</v>
      </c>
      <c r="I33" s="115">
        <v>27166</v>
      </c>
      <c r="J33" s="114">
        <v>16127</v>
      </c>
      <c r="K33" s="114">
        <v>11039</v>
      </c>
      <c r="L33" s="423">
        <v>5229</v>
      </c>
      <c r="M33" s="424">
        <v>5663</v>
      </c>
    </row>
    <row r="34" spans="1:13" ht="15" customHeight="1" x14ac:dyDescent="0.2">
      <c r="A34" s="422" t="s">
        <v>395</v>
      </c>
      <c r="B34" s="115">
        <v>77683</v>
      </c>
      <c r="C34" s="114">
        <v>41738</v>
      </c>
      <c r="D34" s="114">
        <v>35945</v>
      </c>
      <c r="E34" s="114">
        <v>55832</v>
      </c>
      <c r="F34" s="114">
        <v>21850</v>
      </c>
      <c r="G34" s="114">
        <v>8714</v>
      </c>
      <c r="H34" s="114">
        <v>24604</v>
      </c>
      <c r="I34" s="115">
        <v>26825</v>
      </c>
      <c r="J34" s="114">
        <v>15974</v>
      </c>
      <c r="K34" s="114">
        <v>10851</v>
      </c>
      <c r="L34" s="423">
        <v>6476</v>
      </c>
      <c r="M34" s="424">
        <v>6146</v>
      </c>
    </row>
    <row r="35" spans="1:13" ht="11.1" customHeight="1" x14ac:dyDescent="0.2">
      <c r="A35" s="422" t="s">
        <v>387</v>
      </c>
      <c r="B35" s="115">
        <v>78505</v>
      </c>
      <c r="C35" s="114">
        <v>42241</v>
      </c>
      <c r="D35" s="114">
        <v>36264</v>
      </c>
      <c r="E35" s="114">
        <v>56238</v>
      </c>
      <c r="F35" s="114">
        <v>22266</v>
      </c>
      <c r="G35" s="114">
        <v>8655</v>
      </c>
      <c r="H35" s="114">
        <v>25022</v>
      </c>
      <c r="I35" s="115">
        <v>27832</v>
      </c>
      <c r="J35" s="114">
        <v>16551</v>
      </c>
      <c r="K35" s="114">
        <v>11281</v>
      </c>
      <c r="L35" s="423">
        <v>5470</v>
      </c>
      <c r="M35" s="424">
        <v>4706</v>
      </c>
    </row>
    <row r="36" spans="1:13" ht="11.1" customHeight="1" x14ac:dyDescent="0.2">
      <c r="A36" s="422" t="s">
        <v>388</v>
      </c>
      <c r="B36" s="115">
        <v>79925</v>
      </c>
      <c r="C36" s="114">
        <v>43041</v>
      </c>
      <c r="D36" s="114">
        <v>36884</v>
      </c>
      <c r="E36" s="114">
        <v>57347</v>
      </c>
      <c r="F36" s="114">
        <v>22578</v>
      </c>
      <c r="G36" s="114">
        <v>9453</v>
      </c>
      <c r="H36" s="114">
        <v>25387</v>
      </c>
      <c r="I36" s="115">
        <v>27831</v>
      </c>
      <c r="J36" s="114">
        <v>16269</v>
      </c>
      <c r="K36" s="114">
        <v>11562</v>
      </c>
      <c r="L36" s="423">
        <v>8511</v>
      </c>
      <c r="M36" s="424">
        <v>7355</v>
      </c>
    </row>
    <row r="37" spans="1:13" s="110" customFormat="1" ht="11.1" customHeight="1" x14ac:dyDescent="0.2">
      <c r="A37" s="422" t="s">
        <v>389</v>
      </c>
      <c r="B37" s="115">
        <v>80006</v>
      </c>
      <c r="C37" s="114">
        <v>43117</v>
      </c>
      <c r="D37" s="114">
        <v>36889</v>
      </c>
      <c r="E37" s="114">
        <v>57213</v>
      </c>
      <c r="F37" s="114">
        <v>22793</v>
      </c>
      <c r="G37" s="114">
        <v>9231</v>
      </c>
      <c r="H37" s="114">
        <v>25756</v>
      </c>
      <c r="I37" s="115">
        <v>27616</v>
      </c>
      <c r="J37" s="114">
        <v>16088</v>
      </c>
      <c r="K37" s="114">
        <v>11528</v>
      </c>
      <c r="L37" s="423">
        <v>5569</v>
      </c>
      <c r="M37" s="424">
        <v>6064</v>
      </c>
    </row>
    <row r="38" spans="1:13" ht="15" customHeight="1" x14ac:dyDescent="0.2">
      <c r="A38" s="425" t="s">
        <v>396</v>
      </c>
      <c r="B38" s="115">
        <v>80037</v>
      </c>
      <c r="C38" s="114">
        <v>43095</v>
      </c>
      <c r="D38" s="114">
        <v>36942</v>
      </c>
      <c r="E38" s="114">
        <v>56954</v>
      </c>
      <c r="F38" s="114">
        <v>23083</v>
      </c>
      <c r="G38" s="114">
        <v>8887</v>
      </c>
      <c r="H38" s="114">
        <v>26019</v>
      </c>
      <c r="I38" s="115">
        <v>27434</v>
      </c>
      <c r="J38" s="114">
        <v>15987</v>
      </c>
      <c r="K38" s="114">
        <v>11447</v>
      </c>
      <c r="L38" s="423">
        <v>6327</v>
      </c>
      <c r="M38" s="424">
        <v>6306</v>
      </c>
    </row>
    <row r="39" spans="1:13" ht="11.1" customHeight="1" x14ac:dyDescent="0.2">
      <c r="A39" s="422" t="s">
        <v>387</v>
      </c>
      <c r="B39" s="115">
        <v>80871</v>
      </c>
      <c r="C39" s="114">
        <v>43493</v>
      </c>
      <c r="D39" s="114">
        <v>37378</v>
      </c>
      <c r="E39" s="114">
        <v>57350</v>
      </c>
      <c r="F39" s="114">
        <v>23521</v>
      </c>
      <c r="G39" s="114">
        <v>8798</v>
      </c>
      <c r="H39" s="114">
        <v>26523</v>
      </c>
      <c r="I39" s="115">
        <v>28345</v>
      </c>
      <c r="J39" s="114">
        <v>16504</v>
      </c>
      <c r="K39" s="114">
        <v>11841</v>
      </c>
      <c r="L39" s="423">
        <v>5576</v>
      </c>
      <c r="M39" s="424">
        <v>4829</v>
      </c>
    </row>
    <row r="40" spans="1:13" ht="11.1" customHeight="1" x14ac:dyDescent="0.2">
      <c r="A40" s="425" t="s">
        <v>388</v>
      </c>
      <c r="B40" s="115">
        <v>82197</v>
      </c>
      <c r="C40" s="114">
        <v>44385</v>
      </c>
      <c r="D40" s="114">
        <v>37812</v>
      </c>
      <c r="E40" s="114">
        <v>58454</v>
      </c>
      <c r="F40" s="114">
        <v>23743</v>
      </c>
      <c r="G40" s="114">
        <v>9608</v>
      </c>
      <c r="H40" s="114">
        <v>26862</v>
      </c>
      <c r="I40" s="115">
        <v>28417</v>
      </c>
      <c r="J40" s="114">
        <v>16119</v>
      </c>
      <c r="K40" s="114">
        <v>12298</v>
      </c>
      <c r="L40" s="423">
        <v>8873</v>
      </c>
      <c r="M40" s="424">
        <v>7716</v>
      </c>
    </row>
    <row r="41" spans="1:13" s="110" customFormat="1" ht="11.1" customHeight="1" x14ac:dyDescent="0.2">
      <c r="A41" s="422" t="s">
        <v>389</v>
      </c>
      <c r="B41" s="115">
        <v>81705</v>
      </c>
      <c r="C41" s="114">
        <v>44069</v>
      </c>
      <c r="D41" s="114">
        <v>37636</v>
      </c>
      <c r="E41" s="114">
        <v>57809</v>
      </c>
      <c r="F41" s="114">
        <v>23896</v>
      </c>
      <c r="G41" s="114">
        <v>9288</v>
      </c>
      <c r="H41" s="114">
        <v>26960</v>
      </c>
      <c r="I41" s="115">
        <v>28054</v>
      </c>
      <c r="J41" s="114">
        <v>15821</v>
      </c>
      <c r="K41" s="114">
        <v>12233</v>
      </c>
      <c r="L41" s="423">
        <v>5401</v>
      </c>
      <c r="M41" s="424">
        <v>5757</v>
      </c>
    </row>
    <row r="42" spans="1:13" ht="15" customHeight="1" x14ac:dyDescent="0.2">
      <c r="A42" s="422" t="s">
        <v>397</v>
      </c>
      <c r="B42" s="115">
        <v>82134</v>
      </c>
      <c r="C42" s="114">
        <v>44368</v>
      </c>
      <c r="D42" s="114">
        <v>37766</v>
      </c>
      <c r="E42" s="114">
        <v>58030</v>
      </c>
      <c r="F42" s="114">
        <v>24104</v>
      </c>
      <c r="G42" s="114">
        <v>9006</v>
      </c>
      <c r="H42" s="114">
        <v>27309</v>
      </c>
      <c r="I42" s="115">
        <v>27851</v>
      </c>
      <c r="J42" s="114">
        <v>15661</v>
      </c>
      <c r="K42" s="114">
        <v>12190</v>
      </c>
      <c r="L42" s="423">
        <v>6945</v>
      </c>
      <c r="M42" s="424">
        <v>6532</v>
      </c>
    </row>
    <row r="43" spans="1:13" ht="11.1" customHeight="1" x14ac:dyDescent="0.2">
      <c r="A43" s="422" t="s">
        <v>387</v>
      </c>
      <c r="B43" s="115">
        <v>82690</v>
      </c>
      <c r="C43" s="114">
        <v>44663</v>
      </c>
      <c r="D43" s="114">
        <v>38027</v>
      </c>
      <c r="E43" s="114">
        <v>58275</v>
      </c>
      <c r="F43" s="114">
        <v>24415</v>
      </c>
      <c r="G43" s="114">
        <v>8896</v>
      </c>
      <c r="H43" s="114">
        <v>27632</v>
      </c>
      <c r="I43" s="115">
        <v>28522</v>
      </c>
      <c r="J43" s="114">
        <v>16118</v>
      </c>
      <c r="K43" s="114">
        <v>12404</v>
      </c>
      <c r="L43" s="423">
        <v>6133</v>
      </c>
      <c r="M43" s="424">
        <v>5483</v>
      </c>
    </row>
    <row r="44" spans="1:13" ht="11.1" customHeight="1" x14ac:dyDescent="0.2">
      <c r="A44" s="422" t="s">
        <v>388</v>
      </c>
      <c r="B44" s="115">
        <v>83908</v>
      </c>
      <c r="C44" s="114">
        <v>45410</v>
      </c>
      <c r="D44" s="114">
        <v>38498</v>
      </c>
      <c r="E44" s="114">
        <v>59431</v>
      </c>
      <c r="F44" s="114">
        <v>24477</v>
      </c>
      <c r="G44" s="114">
        <v>9595</v>
      </c>
      <c r="H44" s="114">
        <v>27957</v>
      </c>
      <c r="I44" s="115">
        <v>28486</v>
      </c>
      <c r="J44" s="114">
        <v>15714</v>
      </c>
      <c r="K44" s="114">
        <v>12772</v>
      </c>
      <c r="L44" s="423">
        <v>8864</v>
      </c>
      <c r="M44" s="424">
        <v>7764</v>
      </c>
    </row>
    <row r="45" spans="1:13" s="110" customFormat="1" ht="11.1" customHeight="1" x14ac:dyDescent="0.2">
      <c r="A45" s="422" t="s">
        <v>389</v>
      </c>
      <c r="B45" s="115">
        <v>83262</v>
      </c>
      <c r="C45" s="114">
        <v>44912</v>
      </c>
      <c r="D45" s="114">
        <v>38350</v>
      </c>
      <c r="E45" s="114">
        <v>58650</v>
      </c>
      <c r="F45" s="114">
        <v>24612</v>
      </c>
      <c r="G45" s="114">
        <v>9345</v>
      </c>
      <c r="H45" s="114">
        <v>28000</v>
      </c>
      <c r="I45" s="115">
        <v>28101</v>
      </c>
      <c r="J45" s="114">
        <v>15483</v>
      </c>
      <c r="K45" s="114">
        <v>12618</v>
      </c>
      <c r="L45" s="423">
        <v>5465</v>
      </c>
      <c r="M45" s="424">
        <v>6078</v>
      </c>
    </row>
    <row r="46" spans="1:13" ht="15" customHeight="1" x14ac:dyDescent="0.2">
      <c r="A46" s="422" t="s">
        <v>398</v>
      </c>
      <c r="B46" s="115">
        <v>83324</v>
      </c>
      <c r="C46" s="114">
        <v>44930</v>
      </c>
      <c r="D46" s="114">
        <v>38394</v>
      </c>
      <c r="E46" s="114">
        <v>58503</v>
      </c>
      <c r="F46" s="114">
        <v>24821</v>
      </c>
      <c r="G46" s="114">
        <v>9048</v>
      </c>
      <c r="H46" s="114">
        <v>28262</v>
      </c>
      <c r="I46" s="115">
        <v>27879</v>
      </c>
      <c r="J46" s="114">
        <v>15341</v>
      </c>
      <c r="K46" s="114">
        <v>12538</v>
      </c>
      <c r="L46" s="423">
        <v>6983</v>
      </c>
      <c r="M46" s="424">
        <v>6985</v>
      </c>
    </row>
    <row r="47" spans="1:13" ht="11.1" customHeight="1" x14ac:dyDescent="0.2">
      <c r="A47" s="422" t="s">
        <v>387</v>
      </c>
      <c r="B47" s="115">
        <v>83875</v>
      </c>
      <c r="C47" s="114">
        <v>45250</v>
      </c>
      <c r="D47" s="114">
        <v>38625</v>
      </c>
      <c r="E47" s="114">
        <v>58646</v>
      </c>
      <c r="F47" s="114">
        <v>25229</v>
      </c>
      <c r="G47" s="114">
        <v>8900</v>
      </c>
      <c r="H47" s="114">
        <v>28630</v>
      </c>
      <c r="I47" s="115">
        <v>28605</v>
      </c>
      <c r="J47" s="114">
        <v>15750</v>
      </c>
      <c r="K47" s="114">
        <v>12855</v>
      </c>
      <c r="L47" s="423">
        <v>5972</v>
      </c>
      <c r="M47" s="424">
        <v>5546</v>
      </c>
    </row>
    <row r="48" spans="1:13" ht="11.1" customHeight="1" x14ac:dyDescent="0.2">
      <c r="A48" s="422" t="s">
        <v>388</v>
      </c>
      <c r="B48" s="115">
        <v>85518</v>
      </c>
      <c r="C48" s="114">
        <v>46257</v>
      </c>
      <c r="D48" s="114">
        <v>39261</v>
      </c>
      <c r="E48" s="114">
        <v>59930</v>
      </c>
      <c r="F48" s="114">
        <v>25588</v>
      </c>
      <c r="G48" s="114">
        <v>9602</v>
      </c>
      <c r="H48" s="114">
        <v>29094</v>
      </c>
      <c r="I48" s="115">
        <v>28574</v>
      </c>
      <c r="J48" s="114">
        <v>15307</v>
      </c>
      <c r="K48" s="114">
        <v>13267</v>
      </c>
      <c r="L48" s="423">
        <v>8429</v>
      </c>
      <c r="M48" s="424">
        <v>7366</v>
      </c>
    </row>
    <row r="49" spans="1:17" s="110" customFormat="1" ht="11.1" customHeight="1" x14ac:dyDescent="0.2">
      <c r="A49" s="422" t="s">
        <v>389</v>
      </c>
      <c r="B49" s="115">
        <v>84790</v>
      </c>
      <c r="C49" s="114">
        <v>45579</v>
      </c>
      <c r="D49" s="114">
        <v>39211</v>
      </c>
      <c r="E49" s="114">
        <v>59156</v>
      </c>
      <c r="F49" s="114">
        <v>25634</v>
      </c>
      <c r="G49" s="114">
        <v>9228</v>
      </c>
      <c r="H49" s="114">
        <v>29133</v>
      </c>
      <c r="I49" s="115">
        <v>28220</v>
      </c>
      <c r="J49" s="114">
        <v>15227</v>
      </c>
      <c r="K49" s="114">
        <v>12993</v>
      </c>
      <c r="L49" s="423">
        <v>5475</v>
      </c>
      <c r="M49" s="424">
        <v>6351</v>
      </c>
    </row>
    <row r="50" spans="1:17" ht="15" customHeight="1" x14ac:dyDescent="0.2">
      <c r="A50" s="422" t="s">
        <v>399</v>
      </c>
      <c r="B50" s="143">
        <v>84578</v>
      </c>
      <c r="C50" s="144">
        <v>45569</v>
      </c>
      <c r="D50" s="144">
        <v>39009</v>
      </c>
      <c r="E50" s="144">
        <v>58863</v>
      </c>
      <c r="F50" s="144">
        <v>25715</v>
      </c>
      <c r="G50" s="144">
        <v>8888</v>
      </c>
      <c r="H50" s="144">
        <v>29263</v>
      </c>
      <c r="I50" s="143">
        <v>27101</v>
      </c>
      <c r="J50" s="144">
        <v>14610</v>
      </c>
      <c r="K50" s="144">
        <v>12491</v>
      </c>
      <c r="L50" s="426">
        <v>6302</v>
      </c>
      <c r="M50" s="427">
        <v>6670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1.5049685564783255</v>
      </c>
      <c r="C6" s="480">
        <f>'Tabelle 3.3'!J11</f>
        <v>-2.7906309408515368</v>
      </c>
      <c r="D6" s="481">
        <f t="shared" ref="D6:E9" si="0">IF(OR(AND(B6&gt;=-50,B6&lt;=50),ISNUMBER(B6)=FALSE),B6,"")</f>
        <v>1.5049685564783255</v>
      </c>
      <c r="E6" s="481">
        <f t="shared" si="0"/>
        <v>-2.7906309408515368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1.5049685564783255</v>
      </c>
      <c r="C14" s="480">
        <f>'Tabelle 3.3'!J11</f>
        <v>-2.7906309408515368</v>
      </c>
      <c r="D14" s="481">
        <f>IF(OR(AND(B14&gt;=-50,B14&lt;=50),ISNUMBER(B14)=FALSE),B14,"")</f>
        <v>1.5049685564783255</v>
      </c>
      <c r="E14" s="481">
        <f>IF(OR(AND(C14&gt;=-50,C14&lt;=50),ISNUMBER(C14)=FALSE),C14,"")</f>
        <v>-2.7906309408515368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8.0910240202275592</v>
      </c>
      <c r="C15" s="480">
        <f>'Tabelle 3.3'!J12</f>
        <v>8.128544423440454</v>
      </c>
      <c r="D15" s="481">
        <f t="shared" ref="D15:E45" si="3">IF(OR(AND(B15&gt;=-50,B15&lt;=50),ISNUMBER(B15)=FALSE),B15,"")</f>
        <v>8.0910240202275592</v>
      </c>
      <c r="E15" s="481">
        <f t="shared" si="3"/>
        <v>8.128544423440454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3.2467532467532467</v>
      </c>
      <c r="C16" s="480">
        <f>'Tabelle 3.3'!J13</f>
        <v>-9.7402597402597397</v>
      </c>
      <c r="D16" s="481">
        <f t="shared" si="3"/>
        <v>3.2467532467532467</v>
      </c>
      <c r="E16" s="481">
        <f t="shared" si="3"/>
        <v>-9.7402597402597397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-1.0087701239346152</v>
      </c>
      <c r="C17" s="480">
        <f>'Tabelle 3.3'!J14</f>
        <v>-4.3943870014771047</v>
      </c>
      <c r="D17" s="481">
        <f t="shared" si="3"/>
        <v>-1.0087701239346152</v>
      </c>
      <c r="E17" s="481">
        <f t="shared" si="3"/>
        <v>-4.3943870014771047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1.2974296205630356</v>
      </c>
      <c r="C18" s="480">
        <f>'Tabelle 3.3'!J15</f>
        <v>-1.4372163388804842</v>
      </c>
      <c r="D18" s="481">
        <f t="shared" si="3"/>
        <v>1.2974296205630356</v>
      </c>
      <c r="E18" s="481">
        <f t="shared" si="3"/>
        <v>-1.4372163388804842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-1.5196368659956583</v>
      </c>
      <c r="C19" s="480">
        <f>'Tabelle 3.3'!J16</f>
        <v>-6.1705989110707806</v>
      </c>
      <c r="D19" s="481">
        <f t="shared" si="3"/>
        <v>-1.5196368659956583</v>
      </c>
      <c r="E19" s="481">
        <f t="shared" si="3"/>
        <v>-6.1705989110707806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-1.339732053589282</v>
      </c>
      <c r="C20" s="480">
        <f>'Tabelle 3.3'!J17</f>
        <v>-11.267605633802816</v>
      </c>
      <c r="D20" s="481">
        <f t="shared" si="3"/>
        <v>-1.339732053589282</v>
      </c>
      <c r="E20" s="481">
        <f t="shared" si="3"/>
        <v>-11.267605633802816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4.2992394847120909</v>
      </c>
      <c r="C21" s="480">
        <f>'Tabelle 3.3'!J18</f>
        <v>4.2105263157894735</v>
      </c>
      <c r="D21" s="481">
        <f t="shared" si="3"/>
        <v>4.2992394847120909</v>
      </c>
      <c r="E21" s="481">
        <f t="shared" si="3"/>
        <v>4.2105263157894735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2.2545712764068879</v>
      </c>
      <c r="C22" s="480">
        <f>'Tabelle 3.3'!J19</f>
        <v>0.83353763177249329</v>
      </c>
      <c r="D22" s="481">
        <f t="shared" si="3"/>
        <v>2.2545712764068879</v>
      </c>
      <c r="E22" s="481">
        <f t="shared" si="3"/>
        <v>0.83353763177249329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4.7360631475086334</v>
      </c>
      <c r="C23" s="480">
        <f>'Tabelle 3.3'!J20</f>
        <v>-5.3539019963702357</v>
      </c>
      <c r="D23" s="481">
        <f t="shared" si="3"/>
        <v>4.7360631475086334</v>
      </c>
      <c r="E23" s="481">
        <f t="shared" si="3"/>
        <v>-5.3539019963702357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-1.1794439764111204</v>
      </c>
      <c r="C24" s="480">
        <f>'Tabelle 3.3'!J21</f>
        <v>-10.029444239970555</v>
      </c>
      <c r="D24" s="481">
        <f t="shared" si="3"/>
        <v>-1.1794439764111204</v>
      </c>
      <c r="E24" s="481">
        <f t="shared" si="3"/>
        <v>-10.029444239970555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11.902113459399333</v>
      </c>
      <c r="C25" s="480">
        <f>'Tabelle 3.3'!J22</f>
        <v>1.1461318051575931</v>
      </c>
      <c r="D25" s="481">
        <f t="shared" si="3"/>
        <v>11.902113459399333</v>
      </c>
      <c r="E25" s="481">
        <f t="shared" si="3"/>
        <v>1.1461318051575931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-1.7241379310344827</v>
      </c>
      <c r="C26" s="480">
        <f>'Tabelle 3.3'!J23</f>
        <v>-5.9375</v>
      </c>
      <c r="D26" s="481">
        <f t="shared" si="3"/>
        <v>-1.7241379310344827</v>
      </c>
      <c r="E26" s="481">
        <f t="shared" si="3"/>
        <v>-5.9375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3.5124508519003932</v>
      </c>
      <c r="C27" s="480">
        <f>'Tabelle 3.3'!J24</f>
        <v>-0.55710306406685239</v>
      </c>
      <c r="D27" s="481">
        <f t="shared" si="3"/>
        <v>3.5124508519003932</v>
      </c>
      <c r="E27" s="481">
        <f t="shared" si="3"/>
        <v>-0.55710306406685239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4.1074657711185738</v>
      </c>
      <c r="C28" s="480">
        <f>'Tabelle 3.3'!J25</f>
        <v>-4.6846846846846848</v>
      </c>
      <c r="D28" s="481">
        <f t="shared" si="3"/>
        <v>4.1074657711185738</v>
      </c>
      <c r="E28" s="481">
        <f t="shared" si="3"/>
        <v>-4.6846846846846848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-9.610983981693364</v>
      </c>
      <c r="C29" s="480">
        <f>'Tabelle 3.3'!J26</f>
        <v>18.888888888888889</v>
      </c>
      <c r="D29" s="481">
        <f t="shared" si="3"/>
        <v>-9.610983981693364</v>
      </c>
      <c r="E29" s="481">
        <f t="shared" si="3"/>
        <v>18.888888888888889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2.2875816993464051</v>
      </c>
      <c r="C30" s="480">
        <f>'Tabelle 3.3'!J27</f>
        <v>-0.69524913093858631</v>
      </c>
      <c r="D30" s="481">
        <f t="shared" si="3"/>
        <v>2.2875816993464051</v>
      </c>
      <c r="E30" s="481">
        <f t="shared" si="3"/>
        <v>-0.69524913093858631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3.9539539539539539</v>
      </c>
      <c r="C31" s="480">
        <f>'Tabelle 3.3'!J28</f>
        <v>1.2886597938144331</v>
      </c>
      <c r="D31" s="481">
        <f t="shared" si="3"/>
        <v>3.9539539539539539</v>
      </c>
      <c r="E31" s="481">
        <f t="shared" si="3"/>
        <v>1.2886597938144331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2.0443382450550911</v>
      </c>
      <c r="C32" s="480">
        <f>'Tabelle 3.3'!J29</f>
        <v>-0.81424936386768443</v>
      </c>
      <c r="D32" s="481">
        <f t="shared" si="3"/>
        <v>2.0443382450550911</v>
      </c>
      <c r="E32" s="481">
        <f t="shared" si="3"/>
        <v>-0.81424936386768443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2.4245423057892133</v>
      </c>
      <c r="C33" s="480">
        <f>'Tabelle 3.3'!J30</f>
        <v>11.83206106870229</v>
      </c>
      <c r="D33" s="481">
        <f t="shared" si="3"/>
        <v>2.4245423057892133</v>
      </c>
      <c r="E33" s="481">
        <f t="shared" si="3"/>
        <v>11.83206106870229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0.71530758226037194</v>
      </c>
      <c r="C34" s="480">
        <f>'Tabelle 3.3'!J31</f>
        <v>-2.9433139534883721</v>
      </c>
      <c r="D34" s="481">
        <f t="shared" si="3"/>
        <v>0.71530758226037194</v>
      </c>
      <c r="E34" s="481">
        <f t="shared" si="3"/>
        <v>-2.9433139534883721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8.0910240202275592</v>
      </c>
      <c r="C37" s="480">
        <f>'Tabelle 3.3'!J34</f>
        <v>8.128544423440454</v>
      </c>
      <c r="D37" s="481">
        <f t="shared" si="3"/>
        <v>8.0910240202275592</v>
      </c>
      <c r="E37" s="481">
        <f t="shared" si="3"/>
        <v>8.128544423440454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0.1658903847380846</v>
      </c>
      <c r="C38" s="480">
        <f>'Tabelle 3.3'!J35</f>
        <v>-2.0014644862094215</v>
      </c>
      <c r="D38" s="481">
        <f t="shared" si="3"/>
        <v>0.1658903847380846</v>
      </c>
      <c r="E38" s="481">
        <f t="shared" si="3"/>
        <v>-2.0014644862094215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2.221353912278988</v>
      </c>
      <c r="C39" s="480">
        <f>'Tabelle 3.3'!J36</f>
        <v>-3.1780845482303359</v>
      </c>
      <c r="D39" s="481">
        <f t="shared" si="3"/>
        <v>2.221353912278988</v>
      </c>
      <c r="E39" s="481">
        <f t="shared" si="3"/>
        <v>-3.1780845482303359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2.221353912278988</v>
      </c>
      <c r="C45" s="480">
        <f>'Tabelle 3.3'!J36</f>
        <v>-3.1780845482303359</v>
      </c>
      <c r="D45" s="481">
        <f t="shared" si="3"/>
        <v>2.221353912278988</v>
      </c>
      <c r="E45" s="481">
        <f t="shared" si="3"/>
        <v>-3.1780845482303359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73794</v>
      </c>
      <c r="C51" s="487">
        <v>16076</v>
      </c>
      <c r="D51" s="487">
        <v>10284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74739</v>
      </c>
      <c r="C52" s="487">
        <v>16642</v>
      </c>
      <c r="D52" s="487">
        <v>10503</v>
      </c>
      <c r="E52" s="488">
        <f t="shared" ref="E52:G70" si="11">IF($A$51=37802,IF(COUNTBLANK(B$51:B$70)&gt;0,#N/A,B52/B$51*100),IF(COUNTBLANK(B$51:B$75)&gt;0,#N/A,B52/B$51*100))</f>
        <v>101.28059191804211</v>
      </c>
      <c r="F52" s="488">
        <f t="shared" si="11"/>
        <v>103.52077631251555</v>
      </c>
      <c r="G52" s="488">
        <f t="shared" si="11"/>
        <v>102.12952158693116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76160</v>
      </c>
      <c r="C53" s="487">
        <v>16538</v>
      </c>
      <c r="D53" s="487">
        <v>10776</v>
      </c>
      <c r="E53" s="488">
        <f t="shared" si="11"/>
        <v>103.20622272813509</v>
      </c>
      <c r="F53" s="488">
        <f t="shared" si="11"/>
        <v>102.87384921622294</v>
      </c>
      <c r="G53" s="488">
        <f t="shared" si="11"/>
        <v>104.78413068844807</v>
      </c>
      <c r="H53" s="489">
        <f>IF(ISERROR(L53)=TRUE,IF(MONTH(A53)=MONTH(MAX(A$51:A$75)),A53,""),"")</f>
        <v>41883</v>
      </c>
      <c r="I53" s="488">
        <f t="shared" si="12"/>
        <v>103.20622272813509</v>
      </c>
      <c r="J53" s="488">
        <f t="shared" si="10"/>
        <v>102.87384921622294</v>
      </c>
      <c r="K53" s="488">
        <f t="shared" si="10"/>
        <v>104.78413068844807</v>
      </c>
      <c r="L53" s="488" t="e">
        <f t="shared" si="13"/>
        <v>#N/A</v>
      </c>
    </row>
    <row r="54" spans="1:14" ht="15" customHeight="1" x14ac:dyDescent="0.2">
      <c r="A54" s="490" t="s">
        <v>462</v>
      </c>
      <c r="B54" s="487">
        <v>75123</v>
      </c>
      <c r="C54" s="487">
        <v>16212</v>
      </c>
      <c r="D54" s="487">
        <v>10555</v>
      </c>
      <c r="E54" s="488">
        <f t="shared" si="11"/>
        <v>101.80095942759576</v>
      </c>
      <c r="F54" s="488">
        <f t="shared" si="11"/>
        <v>100.84598158745956</v>
      </c>
      <c r="G54" s="488">
        <f t="shared" si="11"/>
        <v>102.63516141579152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75240</v>
      </c>
      <c r="C55" s="487">
        <v>15904</v>
      </c>
      <c r="D55" s="487">
        <v>10558</v>
      </c>
      <c r="E55" s="488">
        <f t="shared" si="11"/>
        <v>101.95950890316286</v>
      </c>
      <c r="F55" s="488">
        <f t="shared" si="11"/>
        <v>98.930082109977604</v>
      </c>
      <c r="G55" s="488">
        <f t="shared" si="11"/>
        <v>102.66433294437962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75996</v>
      </c>
      <c r="C56" s="487">
        <v>16436</v>
      </c>
      <c r="D56" s="487">
        <v>10762</v>
      </c>
      <c r="E56" s="488">
        <f t="shared" si="11"/>
        <v>102.98398243759654</v>
      </c>
      <c r="F56" s="488">
        <f t="shared" si="11"/>
        <v>102.23936302562826</v>
      </c>
      <c r="G56" s="488">
        <f t="shared" si="11"/>
        <v>104.64799688837027</v>
      </c>
      <c r="H56" s="489" t="str">
        <f t="shared" si="14"/>
        <v/>
      </c>
      <c r="I56" s="488" t="str">
        <f t="shared" si="12"/>
        <v/>
      </c>
      <c r="J56" s="488" t="str">
        <f t="shared" si="10"/>
        <v/>
      </c>
      <c r="K56" s="488" t="str">
        <f t="shared" si="10"/>
        <v/>
      </c>
      <c r="L56" s="488" t="e">
        <f t="shared" si="13"/>
        <v>#N/A</v>
      </c>
    </row>
    <row r="57" spans="1:14" ht="15" customHeight="1" x14ac:dyDescent="0.2">
      <c r="A57" s="490">
        <v>42248</v>
      </c>
      <c r="B57" s="487">
        <v>77653</v>
      </c>
      <c r="C57" s="487">
        <v>16214</v>
      </c>
      <c r="D57" s="487">
        <v>11224</v>
      </c>
      <c r="E57" s="488">
        <f t="shared" si="11"/>
        <v>105.22942244626934</v>
      </c>
      <c r="F57" s="488">
        <f t="shared" si="11"/>
        <v>100.85842249315751</v>
      </c>
      <c r="G57" s="488">
        <f t="shared" si="11"/>
        <v>109.14041229093738</v>
      </c>
      <c r="H57" s="489">
        <f t="shared" si="14"/>
        <v>42248</v>
      </c>
      <c r="I57" s="488">
        <f t="shared" si="12"/>
        <v>105.22942244626934</v>
      </c>
      <c r="J57" s="488">
        <f t="shared" si="10"/>
        <v>100.85842249315751</v>
      </c>
      <c r="K57" s="488">
        <f t="shared" si="10"/>
        <v>109.14041229093738</v>
      </c>
      <c r="L57" s="488" t="e">
        <f t="shared" si="13"/>
        <v>#N/A</v>
      </c>
    </row>
    <row r="58" spans="1:14" ht="15" customHeight="1" x14ac:dyDescent="0.2">
      <c r="A58" s="490" t="s">
        <v>465</v>
      </c>
      <c r="B58" s="487">
        <v>77309</v>
      </c>
      <c r="C58" s="487">
        <v>16127</v>
      </c>
      <c r="D58" s="487">
        <v>11039</v>
      </c>
      <c r="E58" s="488">
        <f t="shared" si="11"/>
        <v>104.76325988562756</v>
      </c>
      <c r="F58" s="488">
        <f t="shared" si="11"/>
        <v>100.31724309529734</v>
      </c>
      <c r="G58" s="488">
        <f t="shared" si="11"/>
        <v>107.341501361338</v>
      </c>
      <c r="H58" s="489" t="str">
        <f t="shared" si="14"/>
        <v/>
      </c>
      <c r="I58" s="488" t="str">
        <f t="shared" si="12"/>
        <v/>
      </c>
      <c r="J58" s="488" t="str">
        <f t="shared" si="10"/>
        <v/>
      </c>
      <c r="K58" s="488" t="str">
        <f t="shared" si="10"/>
        <v/>
      </c>
      <c r="L58" s="488" t="e">
        <f t="shared" si="13"/>
        <v>#N/A</v>
      </c>
    </row>
    <row r="59" spans="1:14" ht="15" customHeight="1" x14ac:dyDescent="0.2">
      <c r="A59" s="490" t="s">
        <v>466</v>
      </c>
      <c r="B59" s="487">
        <v>77683</v>
      </c>
      <c r="C59" s="487">
        <v>15974</v>
      </c>
      <c r="D59" s="487">
        <v>10851</v>
      </c>
      <c r="E59" s="488">
        <f t="shared" si="11"/>
        <v>105.27007615795323</v>
      </c>
      <c r="F59" s="488">
        <f t="shared" si="11"/>
        <v>99.365513809405329</v>
      </c>
      <c r="G59" s="488">
        <f t="shared" si="11"/>
        <v>105.51341890315054</v>
      </c>
      <c r="H59" s="489" t="str">
        <f t="shared" si="14"/>
        <v/>
      </c>
      <c r="I59" s="488" t="str">
        <f t="shared" si="12"/>
        <v/>
      </c>
      <c r="J59" s="488" t="str">
        <f t="shared" si="10"/>
        <v/>
      </c>
      <c r="K59" s="488" t="str">
        <f t="shared" si="10"/>
        <v/>
      </c>
      <c r="L59" s="488" t="e">
        <f t="shared" si="13"/>
        <v>#N/A</v>
      </c>
    </row>
    <row r="60" spans="1:14" ht="15" customHeight="1" x14ac:dyDescent="0.2">
      <c r="A60" s="490" t="s">
        <v>467</v>
      </c>
      <c r="B60" s="487">
        <v>78505</v>
      </c>
      <c r="C60" s="487">
        <v>16551</v>
      </c>
      <c r="D60" s="487">
        <v>11281</v>
      </c>
      <c r="E60" s="488">
        <f t="shared" si="11"/>
        <v>106.38398785809144</v>
      </c>
      <c r="F60" s="488">
        <f t="shared" si="11"/>
        <v>102.9547151032595</v>
      </c>
      <c r="G60" s="488">
        <f t="shared" si="11"/>
        <v>109.69467133411123</v>
      </c>
      <c r="H60" s="489" t="str">
        <f t="shared" si="14"/>
        <v/>
      </c>
      <c r="I60" s="488" t="str">
        <f t="shared" si="12"/>
        <v/>
      </c>
      <c r="J60" s="488" t="str">
        <f t="shared" si="10"/>
        <v/>
      </c>
      <c r="K60" s="488" t="str">
        <f t="shared" si="10"/>
        <v/>
      </c>
      <c r="L60" s="488" t="e">
        <f t="shared" si="13"/>
        <v>#N/A</v>
      </c>
    </row>
    <row r="61" spans="1:14" ht="15" customHeight="1" x14ac:dyDescent="0.2">
      <c r="A61" s="490">
        <v>42614</v>
      </c>
      <c r="B61" s="487">
        <v>79925</v>
      </c>
      <c r="C61" s="487">
        <v>16269</v>
      </c>
      <c r="D61" s="487">
        <v>11562</v>
      </c>
      <c r="E61" s="488">
        <f t="shared" si="11"/>
        <v>108.30826354446161</v>
      </c>
      <c r="F61" s="488">
        <f t="shared" si="11"/>
        <v>101.20054739985072</v>
      </c>
      <c r="G61" s="488">
        <f t="shared" si="11"/>
        <v>112.42707117852974</v>
      </c>
      <c r="H61" s="489">
        <f t="shared" si="14"/>
        <v>42614</v>
      </c>
      <c r="I61" s="488">
        <f t="shared" si="12"/>
        <v>108.30826354446161</v>
      </c>
      <c r="J61" s="488">
        <f t="shared" si="10"/>
        <v>101.20054739985072</v>
      </c>
      <c r="K61" s="488">
        <f t="shared" si="10"/>
        <v>112.42707117852974</v>
      </c>
      <c r="L61" s="488" t="e">
        <f t="shared" si="13"/>
        <v>#N/A</v>
      </c>
    </row>
    <row r="62" spans="1:14" ht="15" customHeight="1" x14ac:dyDescent="0.2">
      <c r="A62" s="490" t="s">
        <v>468</v>
      </c>
      <c r="B62" s="487">
        <v>80006</v>
      </c>
      <c r="C62" s="487">
        <v>16088</v>
      </c>
      <c r="D62" s="487">
        <v>11528</v>
      </c>
      <c r="E62" s="488">
        <f t="shared" si="11"/>
        <v>108.41802856600809</v>
      </c>
      <c r="F62" s="488">
        <f t="shared" si="11"/>
        <v>100.0746454341876</v>
      </c>
      <c r="G62" s="488">
        <f t="shared" si="11"/>
        <v>112.09646052119797</v>
      </c>
      <c r="H62" s="489" t="str">
        <f t="shared" si="14"/>
        <v/>
      </c>
      <c r="I62" s="488" t="str">
        <f t="shared" si="12"/>
        <v/>
      </c>
      <c r="J62" s="488" t="str">
        <f t="shared" si="10"/>
        <v/>
      </c>
      <c r="K62" s="488" t="str">
        <f t="shared" si="10"/>
        <v/>
      </c>
      <c r="L62" s="488" t="e">
        <f t="shared" si="13"/>
        <v>#N/A</v>
      </c>
    </row>
    <row r="63" spans="1:14" ht="15" customHeight="1" x14ac:dyDescent="0.2">
      <c r="A63" s="490" t="s">
        <v>469</v>
      </c>
      <c r="B63" s="487">
        <v>80037</v>
      </c>
      <c r="C63" s="487">
        <v>15987</v>
      </c>
      <c r="D63" s="487">
        <v>11447</v>
      </c>
      <c r="E63" s="488">
        <f t="shared" si="11"/>
        <v>108.46003740141474</v>
      </c>
      <c r="F63" s="488">
        <f t="shared" si="11"/>
        <v>99.446379696441895</v>
      </c>
      <c r="G63" s="488">
        <f t="shared" si="11"/>
        <v>111.30882924931933</v>
      </c>
      <c r="H63" s="489" t="str">
        <f t="shared" si="14"/>
        <v/>
      </c>
      <c r="I63" s="488" t="str">
        <f t="shared" si="12"/>
        <v/>
      </c>
      <c r="J63" s="488" t="str">
        <f t="shared" si="10"/>
        <v/>
      </c>
      <c r="K63" s="488" t="str">
        <f t="shared" si="10"/>
        <v/>
      </c>
      <c r="L63" s="488" t="e">
        <f t="shared" si="13"/>
        <v>#N/A</v>
      </c>
    </row>
    <row r="64" spans="1:14" ht="15" customHeight="1" x14ac:dyDescent="0.2">
      <c r="A64" s="490" t="s">
        <v>470</v>
      </c>
      <c r="B64" s="487">
        <v>80871</v>
      </c>
      <c r="C64" s="487">
        <v>16504</v>
      </c>
      <c r="D64" s="487">
        <v>11841</v>
      </c>
      <c r="E64" s="488">
        <f t="shared" si="11"/>
        <v>109.59021058622653</v>
      </c>
      <c r="F64" s="488">
        <f t="shared" si="11"/>
        <v>102.66235381935805</v>
      </c>
      <c r="G64" s="488">
        <f t="shared" si="11"/>
        <v>115.14002333722286</v>
      </c>
      <c r="H64" s="489" t="str">
        <f t="shared" si="14"/>
        <v/>
      </c>
      <c r="I64" s="488" t="str">
        <f t="shared" si="12"/>
        <v/>
      </c>
      <c r="J64" s="488" t="str">
        <f t="shared" si="10"/>
        <v/>
      </c>
      <c r="K64" s="488" t="str">
        <f t="shared" si="10"/>
        <v/>
      </c>
      <c r="L64" s="488" t="e">
        <f t="shared" si="13"/>
        <v>#N/A</v>
      </c>
    </row>
    <row r="65" spans="1:12" ht="15" customHeight="1" x14ac:dyDescent="0.2">
      <c r="A65" s="490">
        <v>42979</v>
      </c>
      <c r="B65" s="487">
        <v>82197</v>
      </c>
      <c r="C65" s="487">
        <v>16119</v>
      </c>
      <c r="D65" s="487">
        <v>12298</v>
      </c>
      <c r="E65" s="488">
        <f t="shared" si="11"/>
        <v>111.38710464265387</v>
      </c>
      <c r="F65" s="488">
        <f t="shared" si="11"/>
        <v>100.2674794725056</v>
      </c>
      <c r="G65" s="488">
        <f t="shared" si="11"/>
        <v>119.58381952547647</v>
      </c>
      <c r="H65" s="489">
        <f t="shared" si="14"/>
        <v>42979</v>
      </c>
      <c r="I65" s="488">
        <f t="shared" si="12"/>
        <v>111.38710464265387</v>
      </c>
      <c r="J65" s="488">
        <f t="shared" si="10"/>
        <v>100.2674794725056</v>
      </c>
      <c r="K65" s="488">
        <f t="shared" si="10"/>
        <v>119.58381952547647</v>
      </c>
      <c r="L65" s="488" t="e">
        <f t="shared" si="13"/>
        <v>#N/A</v>
      </c>
    </row>
    <row r="66" spans="1:12" ht="15" customHeight="1" x14ac:dyDescent="0.2">
      <c r="A66" s="490" t="s">
        <v>471</v>
      </c>
      <c r="B66" s="487">
        <v>81705</v>
      </c>
      <c r="C66" s="487">
        <v>15821</v>
      </c>
      <c r="D66" s="487">
        <v>12233</v>
      </c>
      <c r="E66" s="488">
        <f t="shared" si="11"/>
        <v>110.7203837710383</v>
      </c>
      <c r="F66" s="488">
        <f t="shared" si="11"/>
        <v>98.413784523513314</v>
      </c>
      <c r="G66" s="488">
        <f t="shared" si="11"/>
        <v>118.951769739401</v>
      </c>
      <c r="H66" s="489" t="str">
        <f t="shared" si="14"/>
        <v/>
      </c>
      <c r="I66" s="488" t="str">
        <f t="shared" si="12"/>
        <v/>
      </c>
      <c r="J66" s="488" t="str">
        <f t="shared" si="10"/>
        <v/>
      </c>
      <c r="K66" s="488" t="str">
        <f t="shared" si="10"/>
        <v/>
      </c>
      <c r="L66" s="488" t="e">
        <f t="shared" si="13"/>
        <v>#N/A</v>
      </c>
    </row>
    <row r="67" spans="1:12" ht="15" customHeight="1" x14ac:dyDescent="0.2">
      <c r="A67" s="490" t="s">
        <v>472</v>
      </c>
      <c r="B67" s="487">
        <v>82134</v>
      </c>
      <c r="C67" s="487">
        <v>15661</v>
      </c>
      <c r="D67" s="487">
        <v>12190</v>
      </c>
      <c r="E67" s="488">
        <f t="shared" si="11"/>
        <v>111.30173184811774</v>
      </c>
      <c r="F67" s="488">
        <f t="shared" si="11"/>
        <v>97.418512067678535</v>
      </c>
      <c r="G67" s="488">
        <f t="shared" si="11"/>
        <v>118.53364449630494</v>
      </c>
      <c r="H67" s="489" t="str">
        <f t="shared" si="14"/>
        <v/>
      </c>
      <c r="I67" s="488" t="str">
        <f t="shared" si="12"/>
        <v/>
      </c>
      <c r="J67" s="488" t="str">
        <f t="shared" si="12"/>
        <v/>
      </c>
      <c r="K67" s="488" t="str">
        <f t="shared" si="12"/>
        <v/>
      </c>
      <c r="L67" s="488" t="e">
        <f t="shared" si="13"/>
        <v>#N/A</v>
      </c>
    </row>
    <row r="68" spans="1:12" ht="15" customHeight="1" x14ac:dyDescent="0.2">
      <c r="A68" s="490" t="s">
        <v>473</v>
      </c>
      <c r="B68" s="487">
        <v>82690</v>
      </c>
      <c r="C68" s="487">
        <v>16118</v>
      </c>
      <c r="D68" s="487">
        <v>12404</v>
      </c>
      <c r="E68" s="488">
        <f t="shared" si="11"/>
        <v>112.05518063799225</v>
      </c>
      <c r="F68" s="488">
        <f t="shared" si="11"/>
        <v>100.26125901965663</v>
      </c>
      <c r="G68" s="488">
        <f t="shared" si="11"/>
        <v>120.61454686892259</v>
      </c>
      <c r="H68" s="489" t="str">
        <f t="shared" si="14"/>
        <v/>
      </c>
      <c r="I68" s="488" t="str">
        <f t="shared" si="12"/>
        <v/>
      </c>
      <c r="J68" s="488" t="str">
        <f t="shared" si="12"/>
        <v/>
      </c>
      <c r="K68" s="488" t="str">
        <f t="shared" si="12"/>
        <v/>
      </c>
      <c r="L68" s="488" t="e">
        <f t="shared" si="13"/>
        <v>#N/A</v>
      </c>
    </row>
    <row r="69" spans="1:12" ht="15" customHeight="1" x14ac:dyDescent="0.2">
      <c r="A69" s="490">
        <v>43344</v>
      </c>
      <c r="B69" s="487">
        <v>83908</v>
      </c>
      <c r="C69" s="487">
        <v>15714</v>
      </c>
      <c r="D69" s="487">
        <v>12772</v>
      </c>
      <c r="E69" s="488">
        <f t="shared" si="11"/>
        <v>113.70572133235764</v>
      </c>
      <c r="F69" s="488">
        <f t="shared" si="11"/>
        <v>97.748196068673792</v>
      </c>
      <c r="G69" s="488">
        <f t="shared" si="11"/>
        <v>124.19292104239597</v>
      </c>
      <c r="H69" s="489">
        <f t="shared" si="14"/>
        <v>43344</v>
      </c>
      <c r="I69" s="488">
        <f t="shared" si="12"/>
        <v>113.70572133235764</v>
      </c>
      <c r="J69" s="488">
        <f t="shared" si="12"/>
        <v>97.748196068673792</v>
      </c>
      <c r="K69" s="488">
        <f t="shared" si="12"/>
        <v>124.19292104239597</v>
      </c>
      <c r="L69" s="488" t="e">
        <f t="shared" si="13"/>
        <v>#N/A</v>
      </c>
    </row>
    <row r="70" spans="1:12" ht="15" customHeight="1" x14ac:dyDescent="0.2">
      <c r="A70" s="490" t="s">
        <v>474</v>
      </c>
      <c r="B70" s="487">
        <v>83262</v>
      </c>
      <c r="C70" s="487">
        <v>15483</v>
      </c>
      <c r="D70" s="487">
        <v>12618</v>
      </c>
      <c r="E70" s="488">
        <f t="shared" si="11"/>
        <v>112.83031140743149</v>
      </c>
      <c r="F70" s="488">
        <f t="shared" si="11"/>
        <v>96.311271460562324</v>
      </c>
      <c r="G70" s="488">
        <f t="shared" si="11"/>
        <v>122.69544924154026</v>
      </c>
      <c r="H70" s="489" t="str">
        <f t="shared" si="14"/>
        <v/>
      </c>
      <c r="I70" s="488" t="str">
        <f t="shared" si="12"/>
        <v/>
      </c>
      <c r="J70" s="488" t="str">
        <f t="shared" si="12"/>
        <v/>
      </c>
      <c r="K70" s="488" t="str">
        <f t="shared" si="12"/>
        <v/>
      </c>
      <c r="L70" s="488" t="e">
        <f t="shared" si="13"/>
        <v>#N/A</v>
      </c>
    </row>
    <row r="71" spans="1:12" ht="15" customHeight="1" x14ac:dyDescent="0.2">
      <c r="A71" s="490" t="s">
        <v>475</v>
      </c>
      <c r="B71" s="487">
        <v>83324</v>
      </c>
      <c r="C71" s="487">
        <v>15341</v>
      </c>
      <c r="D71" s="487">
        <v>12538</v>
      </c>
      <c r="E71" s="491">
        <f t="shared" ref="E71:G75" si="15">IF($A$51=37802,IF(COUNTBLANK(B$51:B$70)&gt;0,#N/A,IF(ISBLANK(B71)=FALSE,B71/B$51*100,#N/A)),IF(COUNTBLANK(B$51:B$75)&gt;0,#N/A,B71/B$51*100))</f>
        <v>112.91432907824483</v>
      </c>
      <c r="F71" s="491">
        <f t="shared" si="15"/>
        <v>95.427967156008947</v>
      </c>
      <c r="G71" s="491">
        <f t="shared" si="15"/>
        <v>121.91754181252431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83875</v>
      </c>
      <c r="C72" s="487">
        <v>15750</v>
      </c>
      <c r="D72" s="487">
        <v>12855</v>
      </c>
      <c r="E72" s="491">
        <f t="shared" si="15"/>
        <v>113.66100224950537</v>
      </c>
      <c r="F72" s="491">
        <f t="shared" si="15"/>
        <v>97.972132371236626</v>
      </c>
      <c r="G72" s="491">
        <f t="shared" si="15"/>
        <v>125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85518</v>
      </c>
      <c r="C73" s="487">
        <v>15307</v>
      </c>
      <c r="D73" s="487">
        <v>13267</v>
      </c>
      <c r="E73" s="491">
        <f t="shared" si="15"/>
        <v>115.88747052605903</v>
      </c>
      <c r="F73" s="491">
        <f t="shared" si="15"/>
        <v>95.216471759144056</v>
      </c>
      <c r="G73" s="491">
        <f t="shared" si="15"/>
        <v>129.00622325943212</v>
      </c>
      <c r="H73" s="492">
        <f>IF(A$51=37802,IF(ISERROR(L73)=TRUE,IF(ISBLANK(A73)=FALSE,IF(MONTH(A73)=MONTH(MAX(A$51:A$75)),A73,""),""),""),IF(ISERROR(L73)=TRUE,IF(MONTH(A73)=MONTH(MAX(A$51:A$75)),A73,""),""))</f>
        <v>43709</v>
      </c>
      <c r="I73" s="488">
        <f t="shared" si="12"/>
        <v>115.88747052605903</v>
      </c>
      <c r="J73" s="488">
        <f t="shared" si="12"/>
        <v>95.216471759144056</v>
      </c>
      <c r="K73" s="488">
        <f t="shared" si="12"/>
        <v>129.00622325943212</v>
      </c>
      <c r="L73" s="488" t="e">
        <f t="shared" si="13"/>
        <v>#N/A</v>
      </c>
    </row>
    <row r="74" spans="1:12" ht="15" customHeight="1" x14ac:dyDescent="0.2">
      <c r="A74" s="490" t="s">
        <v>477</v>
      </c>
      <c r="B74" s="487">
        <v>84790</v>
      </c>
      <c r="C74" s="487">
        <v>15227</v>
      </c>
      <c r="D74" s="487">
        <v>12993</v>
      </c>
      <c r="E74" s="491">
        <f t="shared" si="15"/>
        <v>114.9009404558636</v>
      </c>
      <c r="F74" s="491">
        <f t="shared" si="15"/>
        <v>94.718835531226674</v>
      </c>
      <c r="G74" s="491">
        <f t="shared" si="15"/>
        <v>126.34189031505252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84578</v>
      </c>
      <c r="C75" s="493">
        <v>14610</v>
      </c>
      <c r="D75" s="493">
        <v>12491</v>
      </c>
      <c r="E75" s="491">
        <f t="shared" si="15"/>
        <v>114.6136542266309</v>
      </c>
      <c r="F75" s="491">
        <f t="shared" si="15"/>
        <v>90.880816123413794</v>
      </c>
      <c r="G75" s="491">
        <f t="shared" si="15"/>
        <v>121.46052119797743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115.88747052605903</v>
      </c>
      <c r="J77" s="488">
        <f>IF(J75&lt;&gt;"",J75,IF(J74&lt;&gt;"",J74,IF(J73&lt;&gt;"",J73,IF(J72&lt;&gt;"",J72,IF(J71&lt;&gt;"",J71,IF(J70&lt;&gt;"",J70,""))))))</f>
        <v>95.216471759144056</v>
      </c>
      <c r="K77" s="488">
        <f>IF(K75&lt;&gt;"",K75,IF(K74&lt;&gt;"",K74,IF(K73&lt;&gt;"",K73,IF(K72&lt;&gt;"",K72,IF(K71&lt;&gt;"",K71,IF(K70&lt;&gt;"",K70,""))))))</f>
        <v>129.00622325943212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+15,9%</v>
      </c>
      <c r="J79" s="488" t="str">
        <f>"GeB - ausschließlich: "&amp;IF(J77&gt;100,"+","")&amp;TEXT(J77-100,"0,0")&amp;"%"</f>
        <v>GeB - ausschließlich: -4,8%</v>
      </c>
      <c r="K79" s="488" t="str">
        <f>"GeB - im Nebenjob: "&amp;IF(K77&gt;100,"+","")&amp;TEXT(K77-100,"0,0")&amp;"%"</f>
        <v>GeB - im Nebenjob: +29,0%</v>
      </c>
    </row>
    <row r="81" spans="9:9" ht="15" customHeight="1" x14ac:dyDescent="0.2">
      <c r="I81" s="488" t="str">
        <f>IF(ISERROR(HLOOKUP(1,I$78:K$79,2,FALSE)),"",HLOOKUP(1,I$78:K$79,2,FALSE))</f>
        <v>GeB - im Nebenjob: +29,0%</v>
      </c>
    </row>
    <row r="82" spans="9:9" ht="15" customHeight="1" x14ac:dyDescent="0.2">
      <c r="I82" s="488" t="str">
        <f>IF(ISERROR(HLOOKUP(2,I$78:K$79,2,FALSE)),"",HLOOKUP(2,I$78:K$79,2,FALSE))</f>
        <v>SvB: +15,9%</v>
      </c>
    </row>
    <row r="83" spans="9:9" ht="15" customHeight="1" x14ac:dyDescent="0.2">
      <c r="I83" s="488" t="str">
        <f>IF(ISERROR(HLOOKUP(3,I$78:K$79,2,FALSE)),"",HLOOKUP(3,I$78:K$79,2,FALSE))</f>
        <v>GeB - ausschließlich: -4,8%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84578</v>
      </c>
      <c r="E12" s="114">
        <v>84790</v>
      </c>
      <c r="F12" s="114">
        <v>85518</v>
      </c>
      <c r="G12" s="114">
        <v>83875</v>
      </c>
      <c r="H12" s="114">
        <v>83324</v>
      </c>
      <c r="I12" s="115">
        <v>1254</v>
      </c>
      <c r="J12" s="116">
        <v>1.5049685564783255</v>
      </c>
      <c r="N12" s="117"/>
    </row>
    <row r="13" spans="1:15" s="110" customFormat="1" ht="13.5" customHeight="1" x14ac:dyDescent="0.2">
      <c r="A13" s="118" t="s">
        <v>105</v>
      </c>
      <c r="B13" s="119" t="s">
        <v>106</v>
      </c>
      <c r="C13" s="113">
        <v>53.878077041310981</v>
      </c>
      <c r="D13" s="114">
        <v>45569</v>
      </c>
      <c r="E13" s="114">
        <v>45579</v>
      </c>
      <c r="F13" s="114">
        <v>46257</v>
      </c>
      <c r="G13" s="114">
        <v>45250</v>
      </c>
      <c r="H13" s="114">
        <v>44930</v>
      </c>
      <c r="I13" s="115">
        <v>639</v>
      </c>
      <c r="J13" s="116">
        <v>1.4222123302915646</v>
      </c>
    </row>
    <row r="14" spans="1:15" s="110" customFormat="1" ht="13.5" customHeight="1" x14ac:dyDescent="0.2">
      <c r="A14" s="120"/>
      <c r="B14" s="119" t="s">
        <v>107</v>
      </c>
      <c r="C14" s="113">
        <v>46.121922958689019</v>
      </c>
      <c r="D14" s="114">
        <v>39009</v>
      </c>
      <c r="E14" s="114">
        <v>39211</v>
      </c>
      <c r="F14" s="114">
        <v>39261</v>
      </c>
      <c r="G14" s="114">
        <v>38625</v>
      </c>
      <c r="H14" s="114">
        <v>38394</v>
      </c>
      <c r="I14" s="115">
        <v>615</v>
      </c>
      <c r="J14" s="116">
        <v>1.6018127832473823</v>
      </c>
    </row>
    <row r="15" spans="1:15" s="110" customFormat="1" ht="13.5" customHeight="1" x14ac:dyDescent="0.2">
      <c r="A15" s="118" t="s">
        <v>105</v>
      </c>
      <c r="B15" s="121" t="s">
        <v>108</v>
      </c>
      <c r="C15" s="113">
        <v>10.508642909503653</v>
      </c>
      <c r="D15" s="114">
        <v>8888</v>
      </c>
      <c r="E15" s="114">
        <v>9228</v>
      </c>
      <c r="F15" s="114">
        <v>9602</v>
      </c>
      <c r="G15" s="114">
        <v>8900</v>
      </c>
      <c r="H15" s="114">
        <v>9048</v>
      </c>
      <c r="I15" s="115">
        <v>-160</v>
      </c>
      <c r="J15" s="116">
        <v>-1.7683465959328029</v>
      </c>
    </row>
    <row r="16" spans="1:15" s="110" customFormat="1" ht="13.5" customHeight="1" x14ac:dyDescent="0.2">
      <c r="A16" s="118"/>
      <c r="B16" s="121" t="s">
        <v>109</v>
      </c>
      <c r="C16" s="113">
        <v>66.731301284021853</v>
      </c>
      <c r="D16" s="114">
        <v>56440</v>
      </c>
      <c r="E16" s="114">
        <v>56572</v>
      </c>
      <c r="F16" s="114">
        <v>57138</v>
      </c>
      <c r="G16" s="114">
        <v>56644</v>
      </c>
      <c r="H16" s="114">
        <v>56339</v>
      </c>
      <c r="I16" s="115">
        <v>101</v>
      </c>
      <c r="J16" s="116">
        <v>0.1792719075595946</v>
      </c>
    </row>
    <row r="17" spans="1:10" s="110" customFormat="1" ht="13.5" customHeight="1" x14ac:dyDescent="0.2">
      <c r="A17" s="118"/>
      <c r="B17" s="121" t="s">
        <v>110</v>
      </c>
      <c r="C17" s="113">
        <v>21.082314549882948</v>
      </c>
      <c r="D17" s="114">
        <v>17831</v>
      </c>
      <c r="E17" s="114">
        <v>17595</v>
      </c>
      <c r="F17" s="114">
        <v>17415</v>
      </c>
      <c r="G17" s="114">
        <v>17005</v>
      </c>
      <c r="H17" s="114">
        <v>16682</v>
      </c>
      <c r="I17" s="115">
        <v>1149</v>
      </c>
      <c r="J17" s="116">
        <v>6.8876633497182596</v>
      </c>
    </row>
    <row r="18" spans="1:10" s="110" customFormat="1" ht="13.5" customHeight="1" x14ac:dyDescent="0.2">
      <c r="A18" s="120"/>
      <c r="B18" s="121" t="s">
        <v>111</v>
      </c>
      <c r="C18" s="113">
        <v>1.6777412565915486</v>
      </c>
      <c r="D18" s="114">
        <v>1419</v>
      </c>
      <c r="E18" s="114">
        <v>1395</v>
      </c>
      <c r="F18" s="114">
        <v>1363</v>
      </c>
      <c r="G18" s="114">
        <v>1326</v>
      </c>
      <c r="H18" s="114">
        <v>1255</v>
      </c>
      <c r="I18" s="115">
        <v>164</v>
      </c>
      <c r="J18" s="116">
        <v>13.067729083665339</v>
      </c>
    </row>
    <row r="19" spans="1:10" s="110" customFormat="1" ht="13.5" customHeight="1" x14ac:dyDescent="0.2">
      <c r="A19" s="120"/>
      <c r="B19" s="121" t="s">
        <v>112</v>
      </c>
      <c r="C19" s="113">
        <v>0.3984487691834756</v>
      </c>
      <c r="D19" s="114">
        <v>337</v>
      </c>
      <c r="E19" s="114">
        <v>337</v>
      </c>
      <c r="F19" s="114">
        <v>360</v>
      </c>
      <c r="G19" s="114">
        <v>318</v>
      </c>
      <c r="H19" s="114">
        <v>288</v>
      </c>
      <c r="I19" s="115">
        <v>49</v>
      </c>
      <c r="J19" s="116">
        <v>17.013888888888889</v>
      </c>
    </row>
    <row r="20" spans="1:10" s="110" customFormat="1" ht="13.5" customHeight="1" x14ac:dyDescent="0.2">
      <c r="A20" s="118" t="s">
        <v>113</v>
      </c>
      <c r="B20" s="122" t="s">
        <v>114</v>
      </c>
      <c r="C20" s="113">
        <v>69.596112464234196</v>
      </c>
      <c r="D20" s="114">
        <v>58863</v>
      </c>
      <c r="E20" s="114">
        <v>59156</v>
      </c>
      <c r="F20" s="114">
        <v>59930</v>
      </c>
      <c r="G20" s="114">
        <v>58646</v>
      </c>
      <c r="H20" s="114">
        <v>58503</v>
      </c>
      <c r="I20" s="115">
        <v>360</v>
      </c>
      <c r="J20" s="116">
        <v>0.61535305881749658</v>
      </c>
    </row>
    <row r="21" spans="1:10" s="110" customFormat="1" ht="13.5" customHeight="1" x14ac:dyDescent="0.2">
      <c r="A21" s="120"/>
      <c r="B21" s="122" t="s">
        <v>115</v>
      </c>
      <c r="C21" s="113">
        <v>30.403887535765801</v>
      </c>
      <c r="D21" s="114">
        <v>25715</v>
      </c>
      <c r="E21" s="114">
        <v>25634</v>
      </c>
      <c r="F21" s="114">
        <v>25588</v>
      </c>
      <c r="G21" s="114">
        <v>25229</v>
      </c>
      <c r="H21" s="114">
        <v>24821</v>
      </c>
      <c r="I21" s="115">
        <v>894</v>
      </c>
      <c r="J21" s="116">
        <v>3.6017888078643083</v>
      </c>
    </row>
    <row r="22" spans="1:10" s="110" customFormat="1" ht="13.5" customHeight="1" x14ac:dyDescent="0.2">
      <c r="A22" s="118" t="s">
        <v>113</v>
      </c>
      <c r="B22" s="122" t="s">
        <v>116</v>
      </c>
      <c r="C22" s="113">
        <v>82.443425004138192</v>
      </c>
      <c r="D22" s="114">
        <v>69729</v>
      </c>
      <c r="E22" s="114">
        <v>70102</v>
      </c>
      <c r="F22" s="114">
        <v>70332</v>
      </c>
      <c r="G22" s="114">
        <v>69116</v>
      </c>
      <c r="H22" s="114">
        <v>69076</v>
      </c>
      <c r="I22" s="115">
        <v>653</v>
      </c>
      <c r="J22" s="116">
        <v>0.94533557241299437</v>
      </c>
    </row>
    <row r="23" spans="1:10" s="110" customFormat="1" ht="13.5" customHeight="1" x14ac:dyDescent="0.2">
      <c r="A23" s="123"/>
      <c r="B23" s="124" t="s">
        <v>117</v>
      </c>
      <c r="C23" s="125">
        <v>17.508099032845422</v>
      </c>
      <c r="D23" s="114">
        <v>14808</v>
      </c>
      <c r="E23" s="114">
        <v>14647</v>
      </c>
      <c r="F23" s="114">
        <v>15145</v>
      </c>
      <c r="G23" s="114">
        <v>14716</v>
      </c>
      <c r="H23" s="114">
        <v>14204</v>
      </c>
      <c r="I23" s="115">
        <v>604</v>
      </c>
      <c r="J23" s="116">
        <v>4.2523232892143055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27101</v>
      </c>
      <c r="E26" s="114">
        <v>28220</v>
      </c>
      <c r="F26" s="114">
        <v>28574</v>
      </c>
      <c r="G26" s="114">
        <v>28605</v>
      </c>
      <c r="H26" s="140">
        <v>27879</v>
      </c>
      <c r="I26" s="115">
        <v>-778</v>
      </c>
      <c r="J26" s="116">
        <v>-2.7906309408515368</v>
      </c>
    </row>
    <row r="27" spans="1:10" s="110" customFormat="1" ht="13.5" customHeight="1" x14ac:dyDescent="0.2">
      <c r="A27" s="118" t="s">
        <v>105</v>
      </c>
      <c r="B27" s="119" t="s">
        <v>106</v>
      </c>
      <c r="C27" s="113">
        <v>40.278956496070258</v>
      </c>
      <c r="D27" s="115">
        <v>10916</v>
      </c>
      <c r="E27" s="114">
        <v>11347</v>
      </c>
      <c r="F27" s="114">
        <v>11503</v>
      </c>
      <c r="G27" s="114">
        <v>11445</v>
      </c>
      <c r="H27" s="140">
        <v>11110</v>
      </c>
      <c r="I27" s="115">
        <v>-194</v>
      </c>
      <c r="J27" s="116">
        <v>-1.7461746174617461</v>
      </c>
    </row>
    <row r="28" spans="1:10" s="110" customFormat="1" ht="13.5" customHeight="1" x14ac:dyDescent="0.2">
      <c r="A28" s="120"/>
      <c r="B28" s="119" t="s">
        <v>107</v>
      </c>
      <c r="C28" s="113">
        <v>59.721043503929742</v>
      </c>
      <c r="D28" s="115">
        <v>16185</v>
      </c>
      <c r="E28" s="114">
        <v>16873</v>
      </c>
      <c r="F28" s="114">
        <v>17071</v>
      </c>
      <c r="G28" s="114">
        <v>17160</v>
      </c>
      <c r="H28" s="140">
        <v>16769</v>
      </c>
      <c r="I28" s="115">
        <v>-584</v>
      </c>
      <c r="J28" s="116">
        <v>-3.4826167332577973</v>
      </c>
    </row>
    <row r="29" spans="1:10" s="110" customFormat="1" ht="13.5" customHeight="1" x14ac:dyDescent="0.2">
      <c r="A29" s="118" t="s">
        <v>105</v>
      </c>
      <c r="B29" s="121" t="s">
        <v>108</v>
      </c>
      <c r="C29" s="113">
        <v>17.777941773366297</v>
      </c>
      <c r="D29" s="115">
        <v>4818</v>
      </c>
      <c r="E29" s="114">
        <v>5122</v>
      </c>
      <c r="F29" s="114">
        <v>5289</v>
      </c>
      <c r="G29" s="114">
        <v>5427</v>
      </c>
      <c r="H29" s="140">
        <v>5070</v>
      </c>
      <c r="I29" s="115">
        <v>-252</v>
      </c>
      <c r="J29" s="116">
        <v>-4.9704142011834316</v>
      </c>
    </row>
    <row r="30" spans="1:10" s="110" customFormat="1" ht="13.5" customHeight="1" x14ac:dyDescent="0.2">
      <c r="A30" s="118"/>
      <c r="B30" s="121" t="s">
        <v>109</v>
      </c>
      <c r="C30" s="113">
        <v>47.920740932068931</v>
      </c>
      <c r="D30" s="115">
        <v>12987</v>
      </c>
      <c r="E30" s="114">
        <v>13571</v>
      </c>
      <c r="F30" s="114">
        <v>13741</v>
      </c>
      <c r="G30" s="114">
        <v>13664</v>
      </c>
      <c r="H30" s="140">
        <v>13460</v>
      </c>
      <c r="I30" s="115">
        <v>-473</v>
      </c>
      <c r="J30" s="116">
        <v>-3.5141158989598811</v>
      </c>
    </row>
    <row r="31" spans="1:10" s="110" customFormat="1" ht="13.5" customHeight="1" x14ac:dyDescent="0.2">
      <c r="A31" s="118"/>
      <c r="B31" s="121" t="s">
        <v>110</v>
      </c>
      <c r="C31" s="113">
        <v>17.637725545182835</v>
      </c>
      <c r="D31" s="115">
        <v>4780</v>
      </c>
      <c r="E31" s="114">
        <v>4879</v>
      </c>
      <c r="F31" s="114">
        <v>4917</v>
      </c>
      <c r="G31" s="114">
        <v>4896</v>
      </c>
      <c r="H31" s="140">
        <v>4810</v>
      </c>
      <c r="I31" s="115">
        <v>-30</v>
      </c>
      <c r="J31" s="116">
        <v>-0.62370062370062374</v>
      </c>
    </row>
    <row r="32" spans="1:10" s="110" customFormat="1" ht="13.5" customHeight="1" x14ac:dyDescent="0.2">
      <c r="A32" s="120"/>
      <c r="B32" s="121" t="s">
        <v>111</v>
      </c>
      <c r="C32" s="113">
        <v>16.66359174938194</v>
      </c>
      <c r="D32" s="115">
        <v>4516</v>
      </c>
      <c r="E32" s="114">
        <v>4648</v>
      </c>
      <c r="F32" s="114">
        <v>4627</v>
      </c>
      <c r="G32" s="114">
        <v>4618</v>
      </c>
      <c r="H32" s="140">
        <v>4539</v>
      </c>
      <c r="I32" s="115">
        <v>-23</v>
      </c>
      <c r="J32" s="116">
        <v>-0.50671954174928402</v>
      </c>
    </row>
    <row r="33" spans="1:10" s="110" customFormat="1" ht="13.5" customHeight="1" x14ac:dyDescent="0.2">
      <c r="A33" s="120"/>
      <c r="B33" s="121" t="s">
        <v>112</v>
      </c>
      <c r="C33" s="113">
        <v>1.4501309914763292</v>
      </c>
      <c r="D33" s="115">
        <v>393</v>
      </c>
      <c r="E33" s="114">
        <v>397</v>
      </c>
      <c r="F33" s="114">
        <v>417</v>
      </c>
      <c r="G33" s="114">
        <v>367</v>
      </c>
      <c r="H33" s="140">
        <v>352</v>
      </c>
      <c r="I33" s="115">
        <v>41</v>
      </c>
      <c r="J33" s="116">
        <v>11.647727272727273</v>
      </c>
    </row>
    <row r="34" spans="1:10" s="110" customFormat="1" ht="13.5" customHeight="1" x14ac:dyDescent="0.2">
      <c r="A34" s="118" t="s">
        <v>113</v>
      </c>
      <c r="B34" s="122" t="s">
        <v>116</v>
      </c>
      <c r="C34" s="113">
        <v>85.53558909265341</v>
      </c>
      <c r="D34" s="115">
        <v>23181</v>
      </c>
      <c r="E34" s="114">
        <v>24142</v>
      </c>
      <c r="F34" s="114">
        <v>24444</v>
      </c>
      <c r="G34" s="114">
        <v>24545</v>
      </c>
      <c r="H34" s="140">
        <v>23886</v>
      </c>
      <c r="I34" s="115">
        <v>-705</v>
      </c>
      <c r="J34" s="116">
        <v>-2.9515197186636524</v>
      </c>
    </row>
    <row r="35" spans="1:10" s="110" customFormat="1" ht="13.5" customHeight="1" x14ac:dyDescent="0.2">
      <c r="A35" s="118"/>
      <c r="B35" s="119" t="s">
        <v>117</v>
      </c>
      <c r="C35" s="113">
        <v>14.342644182871481</v>
      </c>
      <c r="D35" s="115">
        <v>3887</v>
      </c>
      <c r="E35" s="114">
        <v>4045</v>
      </c>
      <c r="F35" s="114">
        <v>4100</v>
      </c>
      <c r="G35" s="114">
        <v>4029</v>
      </c>
      <c r="H35" s="140">
        <v>3968</v>
      </c>
      <c r="I35" s="115">
        <v>-81</v>
      </c>
      <c r="J35" s="116">
        <v>-2.0413306451612905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14610</v>
      </c>
      <c r="E37" s="114">
        <v>15227</v>
      </c>
      <c r="F37" s="114">
        <v>15307</v>
      </c>
      <c r="G37" s="114">
        <v>15750</v>
      </c>
      <c r="H37" s="140">
        <v>15341</v>
      </c>
      <c r="I37" s="115">
        <v>-731</v>
      </c>
      <c r="J37" s="116">
        <v>-4.7650087999478519</v>
      </c>
    </row>
    <row r="38" spans="1:10" s="110" customFormat="1" ht="13.5" customHeight="1" x14ac:dyDescent="0.2">
      <c r="A38" s="118" t="s">
        <v>105</v>
      </c>
      <c r="B38" s="119" t="s">
        <v>106</v>
      </c>
      <c r="C38" s="113">
        <v>38.596851471594796</v>
      </c>
      <c r="D38" s="115">
        <v>5639</v>
      </c>
      <c r="E38" s="114">
        <v>5856</v>
      </c>
      <c r="F38" s="114">
        <v>5872</v>
      </c>
      <c r="G38" s="114">
        <v>6040</v>
      </c>
      <c r="H38" s="140">
        <v>5882</v>
      </c>
      <c r="I38" s="115">
        <v>-243</v>
      </c>
      <c r="J38" s="116">
        <v>-4.1312478748724928</v>
      </c>
    </row>
    <row r="39" spans="1:10" s="110" customFormat="1" ht="13.5" customHeight="1" x14ac:dyDescent="0.2">
      <c r="A39" s="120"/>
      <c r="B39" s="119" t="s">
        <v>107</v>
      </c>
      <c r="C39" s="113">
        <v>61.403148528405204</v>
      </c>
      <c r="D39" s="115">
        <v>8971</v>
      </c>
      <c r="E39" s="114">
        <v>9371</v>
      </c>
      <c r="F39" s="114">
        <v>9435</v>
      </c>
      <c r="G39" s="114">
        <v>9710</v>
      </c>
      <c r="H39" s="140">
        <v>9459</v>
      </c>
      <c r="I39" s="115">
        <v>-488</v>
      </c>
      <c r="J39" s="116">
        <v>-5.1591077280896505</v>
      </c>
    </row>
    <row r="40" spans="1:10" s="110" customFormat="1" ht="13.5" customHeight="1" x14ac:dyDescent="0.2">
      <c r="A40" s="118" t="s">
        <v>105</v>
      </c>
      <c r="B40" s="121" t="s">
        <v>108</v>
      </c>
      <c r="C40" s="113">
        <v>22.470910335386723</v>
      </c>
      <c r="D40" s="115">
        <v>3283</v>
      </c>
      <c r="E40" s="114">
        <v>3427</v>
      </c>
      <c r="F40" s="114">
        <v>3465</v>
      </c>
      <c r="G40" s="114">
        <v>3811</v>
      </c>
      <c r="H40" s="140">
        <v>3458</v>
      </c>
      <c r="I40" s="115">
        <v>-175</v>
      </c>
      <c r="J40" s="116">
        <v>-5.0607287449392713</v>
      </c>
    </row>
    <row r="41" spans="1:10" s="110" customFormat="1" ht="13.5" customHeight="1" x14ac:dyDescent="0.2">
      <c r="A41" s="118"/>
      <c r="B41" s="121" t="s">
        <v>109</v>
      </c>
      <c r="C41" s="113">
        <v>30.212183436002739</v>
      </c>
      <c r="D41" s="115">
        <v>4414</v>
      </c>
      <c r="E41" s="114">
        <v>4700</v>
      </c>
      <c r="F41" s="114">
        <v>4756</v>
      </c>
      <c r="G41" s="114">
        <v>4799</v>
      </c>
      <c r="H41" s="140">
        <v>4812</v>
      </c>
      <c r="I41" s="115">
        <v>-398</v>
      </c>
      <c r="J41" s="116">
        <v>-8.2709891936824604</v>
      </c>
    </row>
    <row r="42" spans="1:10" s="110" customFormat="1" ht="13.5" customHeight="1" x14ac:dyDescent="0.2">
      <c r="A42" s="118"/>
      <c r="B42" s="121" t="s">
        <v>110</v>
      </c>
      <c r="C42" s="113">
        <v>17.604380561259411</v>
      </c>
      <c r="D42" s="115">
        <v>2572</v>
      </c>
      <c r="E42" s="114">
        <v>2629</v>
      </c>
      <c r="F42" s="114">
        <v>2644</v>
      </c>
      <c r="G42" s="114">
        <v>2682</v>
      </c>
      <c r="H42" s="140">
        <v>2683</v>
      </c>
      <c r="I42" s="115">
        <v>-111</v>
      </c>
      <c r="J42" s="116">
        <v>-4.1371598956392095</v>
      </c>
    </row>
    <row r="43" spans="1:10" s="110" customFormat="1" ht="13.5" customHeight="1" x14ac:dyDescent="0.2">
      <c r="A43" s="120"/>
      <c r="B43" s="121" t="s">
        <v>111</v>
      </c>
      <c r="C43" s="113">
        <v>29.71252566735113</v>
      </c>
      <c r="D43" s="115">
        <v>4341</v>
      </c>
      <c r="E43" s="114">
        <v>4471</v>
      </c>
      <c r="F43" s="114">
        <v>4442</v>
      </c>
      <c r="G43" s="114">
        <v>4458</v>
      </c>
      <c r="H43" s="140">
        <v>4388</v>
      </c>
      <c r="I43" s="115">
        <v>-47</v>
      </c>
      <c r="J43" s="116">
        <v>-1.0711030082041932</v>
      </c>
    </row>
    <row r="44" spans="1:10" s="110" customFormat="1" ht="13.5" customHeight="1" x14ac:dyDescent="0.2">
      <c r="A44" s="120"/>
      <c r="B44" s="121" t="s">
        <v>112</v>
      </c>
      <c r="C44" s="113">
        <v>2.3682409308692676</v>
      </c>
      <c r="D44" s="115">
        <v>346</v>
      </c>
      <c r="E44" s="114">
        <v>352</v>
      </c>
      <c r="F44" s="114">
        <v>367</v>
      </c>
      <c r="G44" s="114">
        <v>336</v>
      </c>
      <c r="H44" s="140">
        <v>315</v>
      </c>
      <c r="I44" s="115">
        <v>31</v>
      </c>
      <c r="J44" s="116">
        <v>9.8412698412698418</v>
      </c>
    </row>
    <row r="45" spans="1:10" s="110" customFormat="1" ht="13.5" customHeight="1" x14ac:dyDescent="0.2">
      <c r="A45" s="118" t="s">
        <v>113</v>
      </c>
      <c r="B45" s="122" t="s">
        <v>116</v>
      </c>
      <c r="C45" s="113">
        <v>87.351129363449687</v>
      </c>
      <c r="D45" s="115">
        <v>12762</v>
      </c>
      <c r="E45" s="114">
        <v>13287</v>
      </c>
      <c r="F45" s="114">
        <v>13342</v>
      </c>
      <c r="G45" s="114">
        <v>13750</v>
      </c>
      <c r="H45" s="140">
        <v>13336</v>
      </c>
      <c r="I45" s="115">
        <v>-574</v>
      </c>
      <c r="J45" s="116">
        <v>-4.3041391721655673</v>
      </c>
    </row>
    <row r="46" spans="1:10" s="110" customFormat="1" ht="13.5" customHeight="1" x14ac:dyDescent="0.2">
      <c r="A46" s="118"/>
      <c r="B46" s="119" t="s">
        <v>117</v>
      </c>
      <c r="C46" s="113">
        <v>12.422997946611909</v>
      </c>
      <c r="D46" s="115">
        <v>1815</v>
      </c>
      <c r="E46" s="114">
        <v>1908</v>
      </c>
      <c r="F46" s="114">
        <v>1936</v>
      </c>
      <c r="G46" s="114">
        <v>1969</v>
      </c>
      <c r="H46" s="140">
        <v>1980</v>
      </c>
      <c r="I46" s="115">
        <v>-165</v>
      </c>
      <c r="J46" s="116">
        <v>-8.3333333333333339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12491</v>
      </c>
      <c r="E48" s="114">
        <v>12993</v>
      </c>
      <c r="F48" s="114">
        <v>13267</v>
      </c>
      <c r="G48" s="114">
        <v>12855</v>
      </c>
      <c r="H48" s="140">
        <v>12538</v>
      </c>
      <c r="I48" s="115">
        <v>-47</v>
      </c>
      <c r="J48" s="116">
        <v>-0.37486042431009731</v>
      </c>
    </row>
    <row r="49" spans="1:12" s="110" customFormat="1" ht="13.5" customHeight="1" x14ac:dyDescent="0.2">
      <c r="A49" s="118" t="s">
        <v>105</v>
      </c>
      <c r="B49" s="119" t="s">
        <v>106</v>
      </c>
      <c r="C49" s="113">
        <v>42.246417420542791</v>
      </c>
      <c r="D49" s="115">
        <v>5277</v>
      </c>
      <c r="E49" s="114">
        <v>5491</v>
      </c>
      <c r="F49" s="114">
        <v>5631</v>
      </c>
      <c r="G49" s="114">
        <v>5405</v>
      </c>
      <c r="H49" s="140">
        <v>5228</v>
      </c>
      <c r="I49" s="115">
        <v>49</v>
      </c>
      <c r="J49" s="116">
        <v>0.93726090283091046</v>
      </c>
    </row>
    <row r="50" spans="1:12" s="110" customFormat="1" ht="13.5" customHeight="1" x14ac:dyDescent="0.2">
      <c r="A50" s="120"/>
      <c r="B50" s="119" t="s">
        <v>107</v>
      </c>
      <c r="C50" s="113">
        <v>57.753582579457209</v>
      </c>
      <c r="D50" s="115">
        <v>7214</v>
      </c>
      <c r="E50" s="114">
        <v>7502</v>
      </c>
      <c r="F50" s="114">
        <v>7636</v>
      </c>
      <c r="G50" s="114">
        <v>7450</v>
      </c>
      <c r="H50" s="140">
        <v>7310</v>
      </c>
      <c r="I50" s="115">
        <v>-96</v>
      </c>
      <c r="J50" s="116">
        <v>-1.3132694938440492</v>
      </c>
    </row>
    <row r="51" spans="1:12" s="110" customFormat="1" ht="13.5" customHeight="1" x14ac:dyDescent="0.2">
      <c r="A51" s="118" t="s">
        <v>105</v>
      </c>
      <c r="B51" s="121" t="s">
        <v>108</v>
      </c>
      <c r="C51" s="113">
        <v>12.288847970538788</v>
      </c>
      <c r="D51" s="115">
        <v>1535</v>
      </c>
      <c r="E51" s="114">
        <v>1695</v>
      </c>
      <c r="F51" s="114">
        <v>1824</v>
      </c>
      <c r="G51" s="114">
        <v>1616</v>
      </c>
      <c r="H51" s="140">
        <v>1612</v>
      </c>
      <c r="I51" s="115">
        <v>-77</v>
      </c>
      <c r="J51" s="116">
        <v>-4.7766749379652609</v>
      </c>
    </row>
    <row r="52" spans="1:12" s="110" customFormat="1" ht="13.5" customHeight="1" x14ac:dyDescent="0.2">
      <c r="A52" s="118"/>
      <c r="B52" s="121" t="s">
        <v>109</v>
      </c>
      <c r="C52" s="113">
        <v>68.63341605956289</v>
      </c>
      <c r="D52" s="115">
        <v>8573</v>
      </c>
      <c r="E52" s="114">
        <v>8871</v>
      </c>
      <c r="F52" s="114">
        <v>8985</v>
      </c>
      <c r="G52" s="114">
        <v>8865</v>
      </c>
      <c r="H52" s="140">
        <v>8648</v>
      </c>
      <c r="I52" s="115">
        <v>-75</v>
      </c>
      <c r="J52" s="116">
        <v>-0.86725254394079554</v>
      </c>
    </row>
    <row r="53" spans="1:12" s="110" customFormat="1" ht="13.5" customHeight="1" x14ac:dyDescent="0.2">
      <c r="A53" s="118"/>
      <c r="B53" s="121" t="s">
        <v>110</v>
      </c>
      <c r="C53" s="113">
        <v>17.676727243615403</v>
      </c>
      <c r="D53" s="115">
        <v>2208</v>
      </c>
      <c r="E53" s="114">
        <v>2250</v>
      </c>
      <c r="F53" s="114">
        <v>2273</v>
      </c>
      <c r="G53" s="114">
        <v>2214</v>
      </c>
      <c r="H53" s="140">
        <v>2127</v>
      </c>
      <c r="I53" s="115">
        <v>81</v>
      </c>
      <c r="J53" s="116">
        <v>3.8081805359661494</v>
      </c>
    </row>
    <row r="54" spans="1:12" s="110" customFormat="1" ht="13.5" customHeight="1" x14ac:dyDescent="0.2">
      <c r="A54" s="120"/>
      <c r="B54" s="121" t="s">
        <v>111</v>
      </c>
      <c r="C54" s="113">
        <v>1.4010087262829236</v>
      </c>
      <c r="D54" s="115">
        <v>175</v>
      </c>
      <c r="E54" s="114">
        <v>177</v>
      </c>
      <c r="F54" s="114">
        <v>185</v>
      </c>
      <c r="G54" s="114">
        <v>160</v>
      </c>
      <c r="H54" s="140">
        <v>151</v>
      </c>
      <c r="I54" s="115">
        <v>24</v>
      </c>
      <c r="J54" s="116">
        <v>15.894039735099337</v>
      </c>
    </row>
    <row r="55" spans="1:12" s="110" customFormat="1" ht="13.5" customHeight="1" x14ac:dyDescent="0.2">
      <c r="A55" s="120"/>
      <c r="B55" s="121" t="s">
        <v>112</v>
      </c>
      <c r="C55" s="113">
        <v>0.37627091505884236</v>
      </c>
      <c r="D55" s="115">
        <v>47</v>
      </c>
      <c r="E55" s="114">
        <v>45</v>
      </c>
      <c r="F55" s="114">
        <v>50</v>
      </c>
      <c r="G55" s="114">
        <v>31</v>
      </c>
      <c r="H55" s="140">
        <v>37</v>
      </c>
      <c r="I55" s="115">
        <v>10</v>
      </c>
      <c r="J55" s="116">
        <v>27.027027027027028</v>
      </c>
    </row>
    <row r="56" spans="1:12" s="110" customFormat="1" ht="13.5" customHeight="1" x14ac:dyDescent="0.2">
      <c r="A56" s="118" t="s">
        <v>113</v>
      </c>
      <c r="B56" s="122" t="s">
        <v>116</v>
      </c>
      <c r="C56" s="113">
        <v>83.412056680810181</v>
      </c>
      <c r="D56" s="115">
        <v>10419</v>
      </c>
      <c r="E56" s="114">
        <v>10855</v>
      </c>
      <c r="F56" s="114">
        <v>11102</v>
      </c>
      <c r="G56" s="114">
        <v>10795</v>
      </c>
      <c r="H56" s="140">
        <v>10550</v>
      </c>
      <c r="I56" s="115">
        <v>-131</v>
      </c>
      <c r="J56" s="116">
        <v>-1.2417061611374407</v>
      </c>
    </row>
    <row r="57" spans="1:12" s="110" customFormat="1" ht="13.5" customHeight="1" x14ac:dyDescent="0.2">
      <c r="A57" s="142"/>
      <c r="B57" s="124" t="s">
        <v>117</v>
      </c>
      <c r="C57" s="125">
        <v>16.587943319189815</v>
      </c>
      <c r="D57" s="143">
        <v>2072</v>
      </c>
      <c r="E57" s="144">
        <v>2137</v>
      </c>
      <c r="F57" s="144">
        <v>2164</v>
      </c>
      <c r="G57" s="144">
        <v>2060</v>
      </c>
      <c r="H57" s="145">
        <v>1988</v>
      </c>
      <c r="I57" s="143">
        <v>84</v>
      </c>
      <c r="J57" s="146">
        <v>4.225352112676056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84578</v>
      </c>
      <c r="E12" s="236">
        <v>84790</v>
      </c>
      <c r="F12" s="114">
        <v>85518</v>
      </c>
      <c r="G12" s="114">
        <v>83875</v>
      </c>
      <c r="H12" s="140">
        <v>83324</v>
      </c>
      <c r="I12" s="115">
        <v>1254</v>
      </c>
      <c r="J12" s="116">
        <v>1.5049685564783255</v>
      </c>
    </row>
    <row r="13" spans="1:15" s="110" customFormat="1" ht="12" customHeight="1" x14ac:dyDescent="0.2">
      <c r="A13" s="118" t="s">
        <v>105</v>
      </c>
      <c r="B13" s="119" t="s">
        <v>106</v>
      </c>
      <c r="C13" s="113">
        <v>53.878077041310981</v>
      </c>
      <c r="D13" s="115">
        <v>45569</v>
      </c>
      <c r="E13" s="114">
        <v>45579</v>
      </c>
      <c r="F13" s="114">
        <v>46257</v>
      </c>
      <c r="G13" s="114">
        <v>45250</v>
      </c>
      <c r="H13" s="140">
        <v>44930</v>
      </c>
      <c r="I13" s="115">
        <v>639</v>
      </c>
      <c r="J13" s="116">
        <v>1.4222123302915646</v>
      </c>
    </row>
    <row r="14" spans="1:15" s="110" customFormat="1" ht="12" customHeight="1" x14ac:dyDescent="0.2">
      <c r="A14" s="118"/>
      <c r="B14" s="119" t="s">
        <v>107</v>
      </c>
      <c r="C14" s="113">
        <v>46.121922958689019</v>
      </c>
      <c r="D14" s="115">
        <v>39009</v>
      </c>
      <c r="E14" s="114">
        <v>39211</v>
      </c>
      <c r="F14" s="114">
        <v>39261</v>
      </c>
      <c r="G14" s="114">
        <v>38625</v>
      </c>
      <c r="H14" s="140">
        <v>38394</v>
      </c>
      <c r="I14" s="115">
        <v>615</v>
      </c>
      <c r="J14" s="116">
        <v>1.6018127832473823</v>
      </c>
    </row>
    <row r="15" spans="1:15" s="110" customFormat="1" ht="12" customHeight="1" x14ac:dyDescent="0.2">
      <c r="A15" s="118" t="s">
        <v>105</v>
      </c>
      <c r="B15" s="121" t="s">
        <v>108</v>
      </c>
      <c r="C15" s="113">
        <v>10.508642909503653</v>
      </c>
      <c r="D15" s="115">
        <v>8888</v>
      </c>
      <c r="E15" s="114">
        <v>9228</v>
      </c>
      <c r="F15" s="114">
        <v>9602</v>
      </c>
      <c r="G15" s="114">
        <v>8900</v>
      </c>
      <c r="H15" s="140">
        <v>9048</v>
      </c>
      <c r="I15" s="115">
        <v>-160</v>
      </c>
      <c r="J15" s="116">
        <v>-1.7683465959328029</v>
      </c>
    </row>
    <row r="16" spans="1:15" s="110" customFormat="1" ht="12" customHeight="1" x14ac:dyDescent="0.2">
      <c r="A16" s="118"/>
      <c r="B16" s="121" t="s">
        <v>109</v>
      </c>
      <c r="C16" s="113">
        <v>66.731301284021853</v>
      </c>
      <c r="D16" s="115">
        <v>56440</v>
      </c>
      <c r="E16" s="114">
        <v>56572</v>
      </c>
      <c r="F16" s="114">
        <v>57138</v>
      </c>
      <c r="G16" s="114">
        <v>56644</v>
      </c>
      <c r="H16" s="140">
        <v>56339</v>
      </c>
      <c r="I16" s="115">
        <v>101</v>
      </c>
      <c r="J16" s="116">
        <v>0.1792719075595946</v>
      </c>
    </row>
    <row r="17" spans="1:10" s="110" customFormat="1" ht="12" customHeight="1" x14ac:dyDescent="0.2">
      <c r="A17" s="118"/>
      <c r="B17" s="121" t="s">
        <v>110</v>
      </c>
      <c r="C17" s="113">
        <v>21.082314549882948</v>
      </c>
      <c r="D17" s="115">
        <v>17831</v>
      </c>
      <c r="E17" s="114">
        <v>17595</v>
      </c>
      <c r="F17" s="114">
        <v>17415</v>
      </c>
      <c r="G17" s="114">
        <v>17005</v>
      </c>
      <c r="H17" s="140">
        <v>16682</v>
      </c>
      <c r="I17" s="115">
        <v>1149</v>
      </c>
      <c r="J17" s="116">
        <v>6.8876633497182596</v>
      </c>
    </row>
    <row r="18" spans="1:10" s="110" customFormat="1" ht="12" customHeight="1" x14ac:dyDescent="0.2">
      <c r="A18" s="120"/>
      <c r="B18" s="121" t="s">
        <v>111</v>
      </c>
      <c r="C18" s="113">
        <v>1.6777412565915486</v>
      </c>
      <c r="D18" s="115">
        <v>1419</v>
      </c>
      <c r="E18" s="114">
        <v>1395</v>
      </c>
      <c r="F18" s="114">
        <v>1363</v>
      </c>
      <c r="G18" s="114">
        <v>1326</v>
      </c>
      <c r="H18" s="140">
        <v>1255</v>
      </c>
      <c r="I18" s="115">
        <v>164</v>
      </c>
      <c r="J18" s="116">
        <v>13.067729083665339</v>
      </c>
    </row>
    <row r="19" spans="1:10" s="110" customFormat="1" ht="12" customHeight="1" x14ac:dyDescent="0.2">
      <c r="A19" s="120"/>
      <c r="B19" s="121" t="s">
        <v>112</v>
      </c>
      <c r="C19" s="113">
        <v>0.3984487691834756</v>
      </c>
      <c r="D19" s="115">
        <v>337</v>
      </c>
      <c r="E19" s="114">
        <v>337</v>
      </c>
      <c r="F19" s="114">
        <v>360</v>
      </c>
      <c r="G19" s="114">
        <v>318</v>
      </c>
      <c r="H19" s="140">
        <v>288</v>
      </c>
      <c r="I19" s="115">
        <v>49</v>
      </c>
      <c r="J19" s="116">
        <v>17.013888888888889</v>
      </c>
    </row>
    <row r="20" spans="1:10" s="110" customFormat="1" ht="12" customHeight="1" x14ac:dyDescent="0.2">
      <c r="A20" s="118" t="s">
        <v>113</v>
      </c>
      <c r="B20" s="119" t="s">
        <v>181</v>
      </c>
      <c r="C20" s="113">
        <v>69.596112464234196</v>
      </c>
      <c r="D20" s="115">
        <v>58863</v>
      </c>
      <c r="E20" s="114">
        <v>59156</v>
      </c>
      <c r="F20" s="114">
        <v>59930</v>
      </c>
      <c r="G20" s="114">
        <v>58646</v>
      </c>
      <c r="H20" s="140">
        <v>58503</v>
      </c>
      <c r="I20" s="115">
        <v>360</v>
      </c>
      <c r="J20" s="116">
        <v>0.61535305881749658</v>
      </c>
    </row>
    <row r="21" spans="1:10" s="110" customFormat="1" ht="12" customHeight="1" x14ac:dyDescent="0.2">
      <c r="A21" s="118"/>
      <c r="B21" s="119" t="s">
        <v>182</v>
      </c>
      <c r="C21" s="113">
        <v>30.403887535765801</v>
      </c>
      <c r="D21" s="115">
        <v>25715</v>
      </c>
      <c r="E21" s="114">
        <v>25634</v>
      </c>
      <c r="F21" s="114">
        <v>25588</v>
      </c>
      <c r="G21" s="114">
        <v>25229</v>
      </c>
      <c r="H21" s="140">
        <v>24821</v>
      </c>
      <c r="I21" s="115">
        <v>894</v>
      </c>
      <c r="J21" s="116">
        <v>3.6017888078643083</v>
      </c>
    </row>
    <row r="22" spans="1:10" s="110" customFormat="1" ht="12" customHeight="1" x14ac:dyDescent="0.2">
      <c r="A22" s="118" t="s">
        <v>113</v>
      </c>
      <c r="B22" s="119" t="s">
        <v>116</v>
      </c>
      <c r="C22" s="113">
        <v>82.443425004138192</v>
      </c>
      <c r="D22" s="115">
        <v>69729</v>
      </c>
      <c r="E22" s="114">
        <v>70102</v>
      </c>
      <c r="F22" s="114">
        <v>70332</v>
      </c>
      <c r="G22" s="114">
        <v>69116</v>
      </c>
      <c r="H22" s="140">
        <v>69076</v>
      </c>
      <c r="I22" s="115">
        <v>653</v>
      </c>
      <c r="J22" s="116">
        <v>0.94533557241299437</v>
      </c>
    </row>
    <row r="23" spans="1:10" s="110" customFormat="1" ht="12" customHeight="1" x14ac:dyDescent="0.2">
      <c r="A23" s="118"/>
      <c r="B23" s="119" t="s">
        <v>117</v>
      </c>
      <c r="C23" s="113">
        <v>17.508099032845422</v>
      </c>
      <c r="D23" s="115">
        <v>14808</v>
      </c>
      <c r="E23" s="114">
        <v>14647</v>
      </c>
      <c r="F23" s="114">
        <v>15145</v>
      </c>
      <c r="G23" s="114">
        <v>14716</v>
      </c>
      <c r="H23" s="140">
        <v>14204</v>
      </c>
      <c r="I23" s="115">
        <v>604</v>
      </c>
      <c r="J23" s="116">
        <v>4.2523232892143055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105758</v>
      </c>
      <c r="E64" s="236">
        <v>105961</v>
      </c>
      <c r="F64" s="236">
        <v>106642</v>
      </c>
      <c r="G64" s="236">
        <v>104898</v>
      </c>
      <c r="H64" s="140">
        <v>104483</v>
      </c>
      <c r="I64" s="115">
        <v>1275</v>
      </c>
      <c r="J64" s="116">
        <v>1.2202942105414278</v>
      </c>
    </row>
    <row r="65" spans="1:12" s="110" customFormat="1" ht="12" customHeight="1" x14ac:dyDescent="0.2">
      <c r="A65" s="118" t="s">
        <v>105</v>
      </c>
      <c r="B65" s="119" t="s">
        <v>106</v>
      </c>
      <c r="C65" s="113">
        <v>51.686870024017097</v>
      </c>
      <c r="D65" s="235">
        <v>54663</v>
      </c>
      <c r="E65" s="236">
        <v>54774</v>
      </c>
      <c r="F65" s="236">
        <v>55346</v>
      </c>
      <c r="G65" s="236">
        <v>54398</v>
      </c>
      <c r="H65" s="140">
        <v>54068</v>
      </c>
      <c r="I65" s="115">
        <v>595</v>
      </c>
      <c r="J65" s="116">
        <v>1.1004660797514241</v>
      </c>
    </row>
    <row r="66" spans="1:12" s="110" customFormat="1" ht="12" customHeight="1" x14ac:dyDescent="0.2">
      <c r="A66" s="118"/>
      <c r="B66" s="119" t="s">
        <v>107</v>
      </c>
      <c r="C66" s="113">
        <v>48.313129975982903</v>
      </c>
      <c r="D66" s="235">
        <v>51095</v>
      </c>
      <c r="E66" s="236">
        <v>51187</v>
      </c>
      <c r="F66" s="236">
        <v>51296</v>
      </c>
      <c r="G66" s="236">
        <v>50500</v>
      </c>
      <c r="H66" s="140">
        <v>50415</v>
      </c>
      <c r="I66" s="115">
        <v>680</v>
      </c>
      <c r="J66" s="116">
        <v>1.3488049191708817</v>
      </c>
    </row>
    <row r="67" spans="1:12" s="110" customFormat="1" ht="12" customHeight="1" x14ac:dyDescent="0.2">
      <c r="A67" s="118" t="s">
        <v>105</v>
      </c>
      <c r="B67" s="121" t="s">
        <v>108</v>
      </c>
      <c r="C67" s="113">
        <v>11.023279562775393</v>
      </c>
      <c r="D67" s="235">
        <v>11658</v>
      </c>
      <c r="E67" s="236">
        <v>12213</v>
      </c>
      <c r="F67" s="236">
        <v>12493</v>
      </c>
      <c r="G67" s="236">
        <v>11625</v>
      </c>
      <c r="H67" s="140">
        <v>11907</v>
      </c>
      <c r="I67" s="115">
        <v>-249</v>
      </c>
      <c r="J67" s="116">
        <v>-2.0912068531116148</v>
      </c>
    </row>
    <row r="68" spans="1:12" s="110" customFormat="1" ht="12" customHeight="1" x14ac:dyDescent="0.2">
      <c r="A68" s="118"/>
      <c r="B68" s="121" t="s">
        <v>109</v>
      </c>
      <c r="C68" s="113">
        <v>65.87113977193215</v>
      </c>
      <c r="D68" s="235">
        <v>69664</v>
      </c>
      <c r="E68" s="236">
        <v>69583</v>
      </c>
      <c r="F68" s="236">
        <v>70239</v>
      </c>
      <c r="G68" s="236">
        <v>69783</v>
      </c>
      <c r="H68" s="140">
        <v>69509</v>
      </c>
      <c r="I68" s="115">
        <v>155</v>
      </c>
      <c r="J68" s="116">
        <v>0.22299270598052051</v>
      </c>
    </row>
    <row r="69" spans="1:12" s="110" customFormat="1" ht="12" customHeight="1" x14ac:dyDescent="0.2">
      <c r="A69" s="118"/>
      <c r="B69" s="121" t="s">
        <v>110</v>
      </c>
      <c r="C69" s="113">
        <v>21.376160668696457</v>
      </c>
      <c r="D69" s="235">
        <v>22607</v>
      </c>
      <c r="E69" s="236">
        <v>22362</v>
      </c>
      <c r="F69" s="236">
        <v>22164</v>
      </c>
      <c r="G69" s="236">
        <v>21812</v>
      </c>
      <c r="H69" s="140">
        <v>21450</v>
      </c>
      <c r="I69" s="115">
        <v>1157</v>
      </c>
      <c r="J69" s="116">
        <v>5.3939393939393936</v>
      </c>
    </row>
    <row r="70" spans="1:12" s="110" customFormat="1" ht="12" customHeight="1" x14ac:dyDescent="0.2">
      <c r="A70" s="120"/>
      <c r="B70" s="121" t="s">
        <v>111</v>
      </c>
      <c r="C70" s="113">
        <v>1.7294199965960022</v>
      </c>
      <c r="D70" s="235">
        <v>1829</v>
      </c>
      <c r="E70" s="236">
        <v>1803</v>
      </c>
      <c r="F70" s="236">
        <v>1746</v>
      </c>
      <c r="G70" s="236">
        <v>1678</v>
      </c>
      <c r="H70" s="140">
        <v>1617</v>
      </c>
      <c r="I70" s="115">
        <v>212</v>
      </c>
      <c r="J70" s="116">
        <v>13.110698824984539</v>
      </c>
    </row>
    <row r="71" spans="1:12" s="110" customFormat="1" ht="12" customHeight="1" x14ac:dyDescent="0.2">
      <c r="A71" s="120"/>
      <c r="B71" s="121" t="s">
        <v>112</v>
      </c>
      <c r="C71" s="113">
        <v>0.44724748955161786</v>
      </c>
      <c r="D71" s="235">
        <v>473</v>
      </c>
      <c r="E71" s="236">
        <v>476</v>
      </c>
      <c r="F71" s="236">
        <v>477</v>
      </c>
      <c r="G71" s="236">
        <v>408</v>
      </c>
      <c r="H71" s="140">
        <v>393</v>
      </c>
      <c r="I71" s="115">
        <v>80</v>
      </c>
      <c r="J71" s="116">
        <v>20.356234096692113</v>
      </c>
    </row>
    <row r="72" spans="1:12" s="110" customFormat="1" ht="12" customHeight="1" x14ac:dyDescent="0.2">
      <c r="A72" s="118" t="s">
        <v>113</v>
      </c>
      <c r="B72" s="119" t="s">
        <v>181</v>
      </c>
      <c r="C72" s="113">
        <v>68.095085005389663</v>
      </c>
      <c r="D72" s="235">
        <v>72016</v>
      </c>
      <c r="E72" s="236">
        <v>72241</v>
      </c>
      <c r="F72" s="236">
        <v>73069</v>
      </c>
      <c r="G72" s="236">
        <v>71694</v>
      </c>
      <c r="H72" s="140">
        <v>71584</v>
      </c>
      <c r="I72" s="115">
        <v>432</v>
      </c>
      <c r="J72" s="116">
        <v>0.60348681269557447</v>
      </c>
    </row>
    <row r="73" spans="1:12" s="110" customFormat="1" ht="12" customHeight="1" x14ac:dyDescent="0.2">
      <c r="A73" s="118"/>
      <c r="B73" s="119" t="s">
        <v>182</v>
      </c>
      <c r="C73" s="113">
        <v>31.904914994610337</v>
      </c>
      <c r="D73" s="115">
        <v>33742</v>
      </c>
      <c r="E73" s="114">
        <v>33720</v>
      </c>
      <c r="F73" s="114">
        <v>33573</v>
      </c>
      <c r="G73" s="114">
        <v>33204</v>
      </c>
      <c r="H73" s="140">
        <v>32899</v>
      </c>
      <c r="I73" s="115">
        <v>843</v>
      </c>
      <c r="J73" s="116">
        <v>2.5623879145262776</v>
      </c>
    </row>
    <row r="74" spans="1:12" s="110" customFormat="1" ht="12" customHeight="1" x14ac:dyDescent="0.2">
      <c r="A74" s="118" t="s">
        <v>113</v>
      </c>
      <c r="B74" s="119" t="s">
        <v>116</v>
      </c>
      <c r="C74" s="113">
        <v>86.189224455833127</v>
      </c>
      <c r="D74" s="115">
        <v>91152</v>
      </c>
      <c r="E74" s="114">
        <v>91583</v>
      </c>
      <c r="F74" s="114">
        <v>91775</v>
      </c>
      <c r="G74" s="114">
        <v>90540</v>
      </c>
      <c r="H74" s="140">
        <v>90598</v>
      </c>
      <c r="I74" s="115">
        <v>554</v>
      </c>
      <c r="J74" s="116">
        <v>0.61149252742886151</v>
      </c>
    </row>
    <row r="75" spans="1:12" s="110" customFormat="1" ht="12" customHeight="1" x14ac:dyDescent="0.2">
      <c r="A75" s="142"/>
      <c r="B75" s="124" t="s">
        <v>117</v>
      </c>
      <c r="C75" s="125">
        <v>13.766334461695569</v>
      </c>
      <c r="D75" s="143">
        <v>14559</v>
      </c>
      <c r="E75" s="144">
        <v>14331</v>
      </c>
      <c r="F75" s="144">
        <v>14819</v>
      </c>
      <c r="G75" s="144">
        <v>14304</v>
      </c>
      <c r="H75" s="145">
        <v>13829</v>
      </c>
      <c r="I75" s="143">
        <v>730</v>
      </c>
      <c r="J75" s="146">
        <v>5.2787620218381663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84578</v>
      </c>
      <c r="G11" s="114">
        <v>84790</v>
      </c>
      <c r="H11" s="114">
        <v>85518</v>
      </c>
      <c r="I11" s="114">
        <v>83875</v>
      </c>
      <c r="J11" s="140">
        <v>83324</v>
      </c>
      <c r="K11" s="114">
        <v>1254</v>
      </c>
      <c r="L11" s="116">
        <v>1.5049685564783255</v>
      </c>
    </row>
    <row r="12" spans="1:17" s="110" customFormat="1" ht="24.95" customHeight="1" x14ac:dyDescent="0.2">
      <c r="A12" s="604" t="s">
        <v>185</v>
      </c>
      <c r="B12" s="605"/>
      <c r="C12" s="605"/>
      <c r="D12" s="606"/>
      <c r="E12" s="113">
        <v>53.878077041310981</v>
      </c>
      <c r="F12" s="115">
        <v>45569</v>
      </c>
      <c r="G12" s="114">
        <v>45579</v>
      </c>
      <c r="H12" s="114">
        <v>46257</v>
      </c>
      <c r="I12" s="114">
        <v>45250</v>
      </c>
      <c r="J12" s="140">
        <v>44930</v>
      </c>
      <c r="K12" s="114">
        <v>639</v>
      </c>
      <c r="L12" s="116">
        <v>1.4222123302915646</v>
      </c>
    </row>
    <row r="13" spans="1:17" s="110" customFormat="1" ht="15" customHeight="1" x14ac:dyDescent="0.2">
      <c r="A13" s="120"/>
      <c r="B13" s="612" t="s">
        <v>107</v>
      </c>
      <c r="C13" s="612"/>
      <c r="E13" s="113">
        <v>46.121922958689019</v>
      </c>
      <c r="F13" s="115">
        <v>39009</v>
      </c>
      <c r="G13" s="114">
        <v>39211</v>
      </c>
      <c r="H13" s="114">
        <v>39261</v>
      </c>
      <c r="I13" s="114">
        <v>38625</v>
      </c>
      <c r="J13" s="140">
        <v>38394</v>
      </c>
      <c r="K13" s="114">
        <v>615</v>
      </c>
      <c r="L13" s="116">
        <v>1.6018127832473823</v>
      </c>
    </row>
    <row r="14" spans="1:17" s="110" customFormat="1" ht="24.95" customHeight="1" x14ac:dyDescent="0.2">
      <c r="A14" s="604" t="s">
        <v>186</v>
      </c>
      <c r="B14" s="605"/>
      <c r="C14" s="605"/>
      <c r="D14" s="606"/>
      <c r="E14" s="113">
        <v>10.508642909503653</v>
      </c>
      <c r="F14" s="115">
        <v>8888</v>
      </c>
      <c r="G14" s="114">
        <v>9228</v>
      </c>
      <c r="H14" s="114">
        <v>9602</v>
      </c>
      <c r="I14" s="114">
        <v>8900</v>
      </c>
      <c r="J14" s="140">
        <v>9048</v>
      </c>
      <c r="K14" s="114">
        <v>-160</v>
      </c>
      <c r="L14" s="116">
        <v>-1.7683465959328029</v>
      </c>
    </row>
    <row r="15" spans="1:17" s="110" customFormat="1" ht="15" customHeight="1" x14ac:dyDescent="0.2">
      <c r="A15" s="120"/>
      <c r="B15" s="119"/>
      <c r="C15" s="258" t="s">
        <v>106</v>
      </c>
      <c r="E15" s="113">
        <v>60.778577857785777</v>
      </c>
      <c r="F15" s="115">
        <v>5402</v>
      </c>
      <c r="G15" s="114">
        <v>5575</v>
      </c>
      <c r="H15" s="114">
        <v>5880</v>
      </c>
      <c r="I15" s="114">
        <v>5430</v>
      </c>
      <c r="J15" s="140">
        <v>5505</v>
      </c>
      <c r="K15" s="114">
        <v>-103</v>
      </c>
      <c r="L15" s="116">
        <v>-1.8710263396911899</v>
      </c>
    </row>
    <row r="16" spans="1:17" s="110" customFormat="1" ht="15" customHeight="1" x14ac:dyDescent="0.2">
      <c r="A16" s="120"/>
      <c r="B16" s="119"/>
      <c r="C16" s="258" t="s">
        <v>107</v>
      </c>
      <c r="E16" s="113">
        <v>39.221422142214223</v>
      </c>
      <c r="F16" s="115">
        <v>3486</v>
      </c>
      <c r="G16" s="114">
        <v>3653</v>
      </c>
      <c r="H16" s="114">
        <v>3722</v>
      </c>
      <c r="I16" s="114">
        <v>3470</v>
      </c>
      <c r="J16" s="140">
        <v>3543</v>
      </c>
      <c r="K16" s="114">
        <v>-57</v>
      </c>
      <c r="L16" s="116">
        <v>-1.6088060965283657</v>
      </c>
    </row>
    <row r="17" spans="1:12" s="110" customFormat="1" ht="15" customHeight="1" x14ac:dyDescent="0.2">
      <c r="A17" s="120"/>
      <c r="B17" s="121" t="s">
        <v>109</v>
      </c>
      <c r="C17" s="258"/>
      <c r="E17" s="113">
        <v>66.731301284021853</v>
      </c>
      <c r="F17" s="115">
        <v>56440</v>
      </c>
      <c r="G17" s="114">
        <v>56572</v>
      </c>
      <c r="H17" s="114">
        <v>57138</v>
      </c>
      <c r="I17" s="114">
        <v>56644</v>
      </c>
      <c r="J17" s="140">
        <v>56339</v>
      </c>
      <c r="K17" s="114">
        <v>101</v>
      </c>
      <c r="L17" s="116">
        <v>0.1792719075595946</v>
      </c>
    </row>
    <row r="18" spans="1:12" s="110" customFormat="1" ht="15" customHeight="1" x14ac:dyDescent="0.2">
      <c r="A18" s="120"/>
      <c r="B18" s="119"/>
      <c r="C18" s="258" t="s">
        <v>106</v>
      </c>
      <c r="E18" s="113">
        <v>54.181431608788095</v>
      </c>
      <c r="F18" s="115">
        <v>30580</v>
      </c>
      <c r="G18" s="114">
        <v>30559</v>
      </c>
      <c r="H18" s="114">
        <v>31017</v>
      </c>
      <c r="I18" s="114">
        <v>30713</v>
      </c>
      <c r="J18" s="140">
        <v>30536</v>
      </c>
      <c r="K18" s="114">
        <v>44</v>
      </c>
      <c r="L18" s="116">
        <v>0.14409221902017291</v>
      </c>
    </row>
    <row r="19" spans="1:12" s="110" customFormat="1" ht="15" customHeight="1" x14ac:dyDescent="0.2">
      <c r="A19" s="120"/>
      <c r="B19" s="119"/>
      <c r="C19" s="258" t="s">
        <v>107</v>
      </c>
      <c r="E19" s="113">
        <v>45.818568391211905</v>
      </c>
      <c r="F19" s="115">
        <v>25860</v>
      </c>
      <c r="G19" s="114">
        <v>26013</v>
      </c>
      <c r="H19" s="114">
        <v>26121</v>
      </c>
      <c r="I19" s="114">
        <v>25931</v>
      </c>
      <c r="J19" s="140">
        <v>25803</v>
      </c>
      <c r="K19" s="114">
        <v>57</v>
      </c>
      <c r="L19" s="116">
        <v>0.22090454598302522</v>
      </c>
    </row>
    <row r="20" spans="1:12" s="110" customFormat="1" ht="15" customHeight="1" x14ac:dyDescent="0.2">
      <c r="A20" s="120"/>
      <c r="B20" s="121" t="s">
        <v>110</v>
      </c>
      <c r="C20" s="258"/>
      <c r="E20" s="113">
        <v>21.082314549882948</v>
      </c>
      <c r="F20" s="115">
        <v>17831</v>
      </c>
      <c r="G20" s="114">
        <v>17595</v>
      </c>
      <c r="H20" s="114">
        <v>17415</v>
      </c>
      <c r="I20" s="114">
        <v>17005</v>
      </c>
      <c r="J20" s="140">
        <v>16682</v>
      </c>
      <c r="K20" s="114">
        <v>1149</v>
      </c>
      <c r="L20" s="116">
        <v>6.8876633497182596</v>
      </c>
    </row>
    <row r="21" spans="1:12" s="110" customFormat="1" ht="15" customHeight="1" x14ac:dyDescent="0.2">
      <c r="A21" s="120"/>
      <c r="B21" s="119"/>
      <c r="C21" s="258" t="s">
        <v>106</v>
      </c>
      <c r="E21" s="113">
        <v>49.195221804722117</v>
      </c>
      <c r="F21" s="115">
        <v>8772</v>
      </c>
      <c r="G21" s="114">
        <v>8639</v>
      </c>
      <c r="H21" s="114">
        <v>8561</v>
      </c>
      <c r="I21" s="114">
        <v>8320</v>
      </c>
      <c r="J21" s="140">
        <v>8146</v>
      </c>
      <c r="K21" s="114">
        <v>626</v>
      </c>
      <c r="L21" s="116">
        <v>7.6847532531303706</v>
      </c>
    </row>
    <row r="22" spans="1:12" s="110" customFormat="1" ht="15" customHeight="1" x14ac:dyDescent="0.2">
      <c r="A22" s="120"/>
      <c r="B22" s="119"/>
      <c r="C22" s="258" t="s">
        <v>107</v>
      </c>
      <c r="E22" s="113">
        <v>50.804778195277883</v>
      </c>
      <c r="F22" s="115">
        <v>9059</v>
      </c>
      <c r="G22" s="114">
        <v>8956</v>
      </c>
      <c r="H22" s="114">
        <v>8854</v>
      </c>
      <c r="I22" s="114">
        <v>8685</v>
      </c>
      <c r="J22" s="140">
        <v>8536</v>
      </c>
      <c r="K22" s="114">
        <v>523</v>
      </c>
      <c r="L22" s="116">
        <v>6.1269915651358948</v>
      </c>
    </row>
    <row r="23" spans="1:12" s="110" customFormat="1" ht="15" customHeight="1" x14ac:dyDescent="0.2">
      <c r="A23" s="120"/>
      <c r="B23" s="121" t="s">
        <v>111</v>
      </c>
      <c r="C23" s="258"/>
      <c r="E23" s="113">
        <v>1.6777412565915486</v>
      </c>
      <c r="F23" s="115">
        <v>1419</v>
      </c>
      <c r="G23" s="114">
        <v>1395</v>
      </c>
      <c r="H23" s="114">
        <v>1363</v>
      </c>
      <c r="I23" s="114">
        <v>1326</v>
      </c>
      <c r="J23" s="140">
        <v>1255</v>
      </c>
      <c r="K23" s="114">
        <v>164</v>
      </c>
      <c r="L23" s="116">
        <v>13.067729083665339</v>
      </c>
    </row>
    <row r="24" spans="1:12" s="110" customFormat="1" ht="15" customHeight="1" x14ac:dyDescent="0.2">
      <c r="A24" s="120"/>
      <c r="B24" s="119"/>
      <c r="C24" s="258" t="s">
        <v>106</v>
      </c>
      <c r="E24" s="113">
        <v>57.434813248766737</v>
      </c>
      <c r="F24" s="115">
        <v>815</v>
      </c>
      <c r="G24" s="114">
        <v>806</v>
      </c>
      <c r="H24" s="114">
        <v>799</v>
      </c>
      <c r="I24" s="114">
        <v>787</v>
      </c>
      <c r="J24" s="140">
        <v>743</v>
      </c>
      <c r="K24" s="114">
        <v>72</v>
      </c>
      <c r="L24" s="116">
        <v>9.690444145356663</v>
      </c>
    </row>
    <row r="25" spans="1:12" s="110" customFormat="1" ht="15" customHeight="1" x14ac:dyDescent="0.2">
      <c r="A25" s="120"/>
      <c r="B25" s="119"/>
      <c r="C25" s="258" t="s">
        <v>107</v>
      </c>
      <c r="E25" s="113">
        <v>42.565186751233263</v>
      </c>
      <c r="F25" s="115">
        <v>604</v>
      </c>
      <c r="G25" s="114">
        <v>589</v>
      </c>
      <c r="H25" s="114">
        <v>564</v>
      </c>
      <c r="I25" s="114">
        <v>539</v>
      </c>
      <c r="J25" s="140">
        <v>512</v>
      </c>
      <c r="K25" s="114">
        <v>92</v>
      </c>
      <c r="L25" s="116">
        <v>17.96875</v>
      </c>
    </row>
    <row r="26" spans="1:12" s="110" customFormat="1" ht="15" customHeight="1" x14ac:dyDescent="0.2">
      <c r="A26" s="120"/>
      <c r="C26" s="121" t="s">
        <v>187</v>
      </c>
      <c r="D26" s="110" t="s">
        <v>188</v>
      </c>
      <c r="E26" s="113">
        <v>0.3984487691834756</v>
      </c>
      <c r="F26" s="115">
        <v>337</v>
      </c>
      <c r="G26" s="114">
        <v>337</v>
      </c>
      <c r="H26" s="114">
        <v>360</v>
      </c>
      <c r="I26" s="114">
        <v>318</v>
      </c>
      <c r="J26" s="140">
        <v>288</v>
      </c>
      <c r="K26" s="114">
        <v>49</v>
      </c>
      <c r="L26" s="116">
        <v>17.013888888888889</v>
      </c>
    </row>
    <row r="27" spans="1:12" s="110" customFormat="1" ht="15" customHeight="1" x14ac:dyDescent="0.2">
      <c r="A27" s="120"/>
      <c r="B27" s="119"/>
      <c r="D27" s="259" t="s">
        <v>106</v>
      </c>
      <c r="E27" s="113">
        <v>45.40059347181009</v>
      </c>
      <c r="F27" s="115">
        <v>153</v>
      </c>
      <c r="G27" s="114">
        <v>154</v>
      </c>
      <c r="H27" s="114">
        <v>186</v>
      </c>
      <c r="I27" s="114">
        <v>170</v>
      </c>
      <c r="J27" s="140">
        <v>154</v>
      </c>
      <c r="K27" s="114">
        <v>-1</v>
      </c>
      <c r="L27" s="116">
        <v>-0.64935064935064934</v>
      </c>
    </row>
    <row r="28" spans="1:12" s="110" customFormat="1" ht="15" customHeight="1" x14ac:dyDescent="0.2">
      <c r="A28" s="120"/>
      <c r="B28" s="119"/>
      <c r="D28" s="259" t="s">
        <v>107</v>
      </c>
      <c r="E28" s="113">
        <v>54.59940652818991</v>
      </c>
      <c r="F28" s="115">
        <v>184</v>
      </c>
      <c r="G28" s="114">
        <v>183</v>
      </c>
      <c r="H28" s="114">
        <v>174</v>
      </c>
      <c r="I28" s="114">
        <v>148</v>
      </c>
      <c r="J28" s="140">
        <v>134</v>
      </c>
      <c r="K28" s="114">
        <v>50</v>
      </c>
      <c r="L28" s="116">
        <v>37.313432835820898</v>
      </c>
    </row>
    <row r="29" spans="1:12" s="110" customFormat="1" ht="24.95" customHeight="1" x14ac:dyDescent="0.2">
      <c r="A29" s="604" t="s">
        <v>189</v>
      </c>
      <c r="B29" s="605"/>
      <c r="C29" s="605"/>
      <c r="D29" s="606"/>
      <c r="E29" s="113">
        <v>82.443425004138192</v>
      </c>
      <c r="F29" s="115">
        <v>69729</v>
      </c>
      <c r="G29" s="114">
        <v>70102</v>
      </c>
      <c r="H29" s="114">
        <v>70332</v>
      </c>
      <c r="I29" s="114">
        <v>69116</v>
      </c>
      <c r="J29" s="140">
        <v>69076</v>
      </c>
      <c r="K29" s="114">
        <v>653</v>
      </c>
      <c r="L29" s="116">
        <v>0.94533557241299437</v>
      </c>
    </row>
    <row r="30" spans="1:12" s="110" customFormat="1" ht="15" customHeight="1" x14ac:dyDescent="0.2">
      <c r="A30" s="120"/>
      <c r="B30" s="119"/>
      <c r="C30" s="258" t="s">
        <v>106</v>
      </c>
      <c r="E30" s="113">
        <v>51.799107975160979</v>
      </c>
      <c r="F30" s="115">
        <v>36119</v>
      </c>
      <c r="G30" s="114">
        <v>36293</v>
      </c>
      <c r="H30" s="114">
        <v>36565</v>
      </c>
      <c r="I30" s="114">
        <v>35866</v>
      </c>
      <c r="J30" s="140">
        <v>35827</v>
      </c>
      <c r="K30" s="114">
        <v>292</v>
      </c>
      <c r="L30" s="116">
        <v>0.81502777235046198</v>
      </c>
    </row>
    <row r="31" spans="1:12" s="110" customFormat="1" ht="15" customHeight="1" x14ac:dyDescent="0.2">
      <c r="A31" s="120"/>
      <c r="B31" s="119"/>
      <c r="C31" s="258" t="s">
        <v>107</v>
      </c>
      <c r="E31" s="113">
        <v>48.200892024839021</v>
      </c>
      <c r="F31" s="115">
        <v>33610</v>
      </c>
      <c r="G31" s="114">
        <v>33809</v>
      </c>
      <c r="H31" s="114">
        <v>33767</v>
      </c>
      <c r="I31" s="114">
        <v>33250</v>
      </c>
      <c r="J31" s="140">
        <v>33249</v>
      </c>
      <c r="K31" s="114">
        <v>361</v>
      </c>
      <c r="L31" s="116">
        <v>1.0857469397575867</v>
      </c>
    </row>
    <row r="32" spans="1:12" s="110" customFormat="1" ht="15" customHeight="1" x14ac:dyDescent="0.2">
      <c r="A32" s="120"/>
      <c r="B32" s="119" t="s">
        <v>117</v>
      </c>
      <c r="C32" s="258"/>
      <c r="E32" s="113">
        <v>17.508099032845422</v>
      </c>
      <c r="F32" s="115">
        <v>14808</v>
      </c>
      <c r="G32" s="114">
        <v>14647</v>
      </c>
      <c r="H32" s="114">
        <v>15145</v>
      </c>
      <c r="I32" s="114">
        <v>14716</v>
      </c>
      <c r="J32" s="140">
        <v>14204</v>
      </c>
      <c r="K32" s="114">
        <v>604</v>
      </c>
      <c r="L32" s="116">
        <v>4.2523232892143055</v>
      </c>
    </row>
    <row r="33" spans="1:12" s="110" customFormat="1" ht="15" customHeight="1" x14ac:dyDescent="0.2">
      <c r="A33" s="120"/>
      <c r="B33" s="119"/>
      <c r="C33" s="258" t="s">
        <v>106</v>
      </c>
      <c r="E33" s="113">
        <v>63.668287412209615</v>
      </c>
      <c r="F33" s="115">
        <v>9428</v>
      </c>
      <c r="G33" s="114">
        <v>9263</v>
      </c>
      <c r="H33" s="114">
        <v>9668</v>
      </c>
      <c r="I33" s="114">
        <v>9362</v>
      </c>
      <c r="J33" s="140">
        <v>9080</v>
      </c>
      <c r="K33" s="114">
        <v>348</v>
      </c>
      <c r="L33" s="116">
        <v>3.8325991189427313</v>
      </c>
    </row>
    <row r="34" spans="1:12" s="110" customFormat="1" ht="15" customHeight="1" x14ac:dyDescent="0.2">
      <c r="A34" s="120"/>
      <c r="B34" s="119"/>
      <c r="C34" s="258" t="s">
        <v>107</v>
      </c>
      <c r="E34" s="113">
        <v>36.331712587790385</v>
      </c>
      <c r="F34" s="115">
        <v>5380</v>
      </c>
      <c r="G34" s="114">
        <v>5384</v>
      </c>
      <c r="H34" s="114">
        <v>5477</v>
      </c>
      <c r="I34" s="114">
        <v>5354</v>
      </c>
      <c r="J34" s="140">
        <v>5124</v>
      </c>
      <c r="K34" s="114">
        <v>256</v>
      </c>
      <c r="L34" s="116">
        <v>4.9960967993754881</v>
      </c>
    </row>
    <row r="35" spans="1:12" s="110" customFormat="1" ht="24.95" customHeight="1" x14ac:dyDescent="0.2">
      <c r="A35" s="604" t="s">
        <v>190</v>
      </c>
      <c r="B35" s="605"/>
      <c r="C35" s="605"/>
      <c r="D35" s="606"/>
      <c r="E35" s="113">
        <v>69.596112464234196</v>
      </c>
      <c r="F35" s="115">
        <v>58863</v>
      </c>
      <c r="G35" s="114">
        <v>59156</v>
      </c>
      <c r="H35" s="114">
        <v>59930</v>
      </c>
      <c r="I35" s="114">
        <v>58646</v>
      </c>
      <c r="J35" s="140">
        <v>58503</v>
      </c>
      <c r="K35" s="114">
        <v>360</v>
      </c>
      <c r="L35" s="116">
        <v>0.61535305881749658</v>
      </c>
    </row>
    <row r="36" spans="1:12" s="110" customFormat="1" ht="15" customHeight="1" x14ac:dyDescent="0.2">
      <c r="A36" s="120"/>
      <c r="B36" s="119"/>
      <c r="C36" s="258" t="s">
        <v>106</v>
      </c>
      <c r="E36" s="113">
        <v>69.033178737067431</v>
      </c>
      <c r="F36" s="115">
        <v>40635</v>
      </c>
      <c r="G36" s="114">
        <v>40673</v>
      </c>
      <c r="H36" s="114">
        <v>41331</v>
      </c>
      <c r="I36" s="114">
        <v>40426</v>
      </c>
      <c r="J36" s="140">
        <v>40271</v>
      </c>
      <c r="K36" s="114">
        <v>364</v>
      </c>
      <c r="L36" s="116">
        <v>0.90387623848426912</v>
      </c>
    </row>
    <row r="37" spans="1:12" s="110" customFormat="1" ht="15" customHeight="1" x14ac:dyDescent="0.2">
      <c r="A37" s="120"/>
      <c r="B37" s="119"/>
      <c r="C37" s="258" t="s">
        <v>107</v>
      </c>
      <c r="E37" s="113">
        <v>30.966821262932573</v>
      </c>
      <c r="F37" s="115">
        <v>18228</v>
      </c>
      <c r="G37" s="114">
        <v>18483</v>
      </c>
      <c r="H37" s="114">
        <v>18599</v>
      </c>
      <c r="I37" s="114">
        <v>18220</v>
      </c>
      <c r="J37" s="140">
        <v>18232</v>
      </c>
      <c r="K37" s="114">
        <v>-4</v>
      </c>
      <c r="L37" s="116">
        <v>-2.1939447125932425E-2</v>
      </c>
    </row>
    <row r="38" spans="1:12" s="110" customFormat="1" ht="15" customHeight="1" x14ac:dyDescent="0.2">
      <c r="A38" s="120"/>
      <c r="B38" s="119" t="s">
        <v>182</v>
      </c>
      <c r="C38" s="258"/>
      <c r="E38" s="113">
        <v>30.403887535765801</v>
      </c>
      <c r="F38" s="115">
        <v>25715</v>
      </c>
      <c r="G38" s="114">
        <v>25634</v>
      </c>
      <c r="H38" s="114">
        <v>25588</v>
      </c>
      <c r="I38" s="114">
        <v>25229</v>
      </c>
      <c r="J38" s="140">
        <v>24821</v>
      </c>
      <c r="K38" s="114">
        <v>894</v>
      </c>
      <c r="L38" s="116">
        <v>3.6017888078643083</v>
      </c>
    </row>
    <row r="39" spans="1:12" s="110" customFormat="1" ht="15" customHeight="1" x14ac:dyDescent="0.2">
      <c r="A39" s="120"/>
      <c r="B39" s="119"/>
      <c r="C39" s="258" t="s">
        <v>106</v>
      </c>
      <c r="E39" s="113">
        <v>19.187244798755589</v>
      </c>
      <c r="F39" s="115">
        <v>4934</v>
      </c>
      <c r="G39" s="114">
        <v>4906</v>
      </c>
      <c r="H39" s="114">
        <v>4926</v>
      </c>
      <c r="I39" s="114">
        <v>4824</v>
      </c>
      <c r="J39" s="140">
        <v>4659</v>
      </c>
      <c r="K39" s="114">
        <v>275</v>
      </c>
      <c r="L39" s="116">
        <v>5.9025541961794374</v>
      </c>
    </row>
    <row r="40" spans="1:12" s="110" customFormat="1" ht="15" customHeight="1" x14ac:dyDescent="0.2">
      <c r="A40" s="120"/>
      <c r="B40" s="119"/>
      <c r="C40" s="258" t="s">
        <v>107</v>
      </c>
      <c r="E40" s="113">
        <v>80.812755201244414</v>
      </c>
      <c r="F40" s="115">
        <v>20781</v>
      </c>
      <c r="G40" s="114">
        <v>20728</v>
      </c>
      <c r="H40" s="114">
        <v>20662</v>
      </c>
      <c r="I40" s="114">
        <v>20405</v>
      </c>
      <c r="J40" s="140">
        <v>20162</v>
      </c>
      <c r="K40" s="114">
        <v>619</v>
      </c>
      <c r="L40" s="116">
        <v>3.0701319313560163</v>
      </c>
    </row>
    <row r="41" spans="1:12" s="110" customFormat="1" ht="24.75" customHeight="1" x14ac:dyDescent="0.2">
      <c r="A41" s="604" t="s">
        <v>517</v>
      </c>
      <c r="B41" s="605"/>
      <c r="C41" s="605"/>
      <c r="D41" s="606"/>
      <c r="E41" s="113">
        <v>5.2141218756650662</v>
      </c>
      <c r="F41" s="115">
        <v>4410</v>
      </c>
      <c r="G41" s="114">
        <v>4811</v>
      </c>
      <c r="H41" s="114">
        <v>4826</v>
      </c>
      <c r="I41" s="114">
        <v>4279</v>
      </c>
      <c r="J41" s="140">
        <v>4384</v>
      </c>
      <c r="K41" s="114">
        <v>26</v>
      </c>
      <c r="L41" s="116">
        <v>0.59306569343065696</v>
      </c>
    </row>
    <row r="42" spans="1:12" s="110" customFormat="1" ht="15" customHeight="1" x14ac:dyDescent="0.2">
      <c r="A42" s="120"/>
      <c r="B42" s="119"/>
      <c r="C42" s="258" t="s">
        <v>106</v>
      </c>
      <c r="E42" s="113">
        <v>62.290249433106574</v>
      </c>
      <c r="F42" s="115">
        <v>2747</v>
      </c>
      <c r="G42" s="114">
        <v>3053</v>
      </c>
      <c r="H42" s="114">
        <v>3102</v>
      </c>
      <c r="I42" s="114">
        <v>2665</v>
      </c>
      <c r="J42" s="140">
        <v>2748</v>
      </c>
      <c r="K42" s="114">
        <v>-1</v>
      </c>
      <c r="L42" s="116">
        <v>-3.6390101892285295E-2</v>
      </c>
    </row>
    <row r="43" spans="1:12" s="110" customFormat="1" ht="15" customHeight="1" x14ac:dyDescent="0.2">
      <c r="A43" s="123"/>
      <c r="B43" s="124"/>
      <c r="C43" s="260" t="s">
        <v>107</v>
      </c>
      <c r="D43" s="261"/>
      <c r="E43" s="125">
        <v>37.709750566893426</v>
      </c>
      <c r="F43" s="143">
        <v>1663</v>
      </c>
      <c r="G43" s="144">
        <v>1758</v>
      </c>
      <c r="H43" s="144">
        <v>1724</v>
      </c>
      <c r="I43" s="144">
        <v>1614</v>
      </c>
      <c r="J43" s="145">
        <v>1636</v>
      </c>
      <c r="K43" s="144">
        <v>27</v>
      </c>
      <c r="L43" s="146">
        <v>1.6503667481662592</v>
      </c>
    </row>
    <row r="44" spans="1:12" s="110" customFormat="1" ht="45.75" customHeight="1" x14ac:dyDescent="0.2">
      <c r="A44" s="604" t="s">
        <v>191</v>
      </c>
      <c r="B44" s="605"/>
      <c r="C44" s="605"/>
      <c r="D44" s="606"/>
      <c r="E44" s="113">
        <v>0.10404596940102627</v>
      </c>
      <c r="F44" s="115">
        <v>88</v>
      </c>
      <c r="G44" s="114">
        <v>98</v>
      </c>
      <c r="H44" s="114">
        <v>99</v>
      </c>
      <c r="I44" s="114">
        <v>77</v>
      </c>
      <c r="J44" s="140">
        <v>83</v>
      </c>
      <c r="K44" s="114">
        <v>5</v>
      </c>
      <c r="L44" s="116">
        <v>6.024096385542169</v>
      </c>
    </row>
    <row r="45" spans="1:12" s="110" customFormat="1" ht="15" customHeight="1" x14ac:dyDescent="0.2">
      <c r="A45" s="120"/>
      <c r="B45" s="119"/>
      <c r="C45" s="258" t="s">
        <v>106</v>
      </c>
      <c r="E45" s="113">
        <v>68.181818181818187</v>
      </c>
      <c r="F45" s="115">
        <v>60</v>
      </c>
      <c r="G45" s="114">
        <v>62</v>
      </c>
      <c r="H45" s="114">
        <v>62</v>
      </c>
      <c r="I45" s="114">
        <v>50</v>
      </c>
      <c r="J45" s="140">
        <v>52</v>
      </c>
      <c r="K45" s="114">
        <v>8</v>
      </c>
      <c r="L45" s="116">
        <v>15.384615384615385</v>
      </c>
    </row>
    <row r="46" spans="1:12" s="110" customFormat="1" ht="15" customHeight="1" x14ac:dyDescent="0.2">
      <c r="A46" s="123"/>
      <c r="B46" s="124"/>
      <c r="C46" s="260" t="s">
        <v>107</v>
      </c>
      <c r="D46" s="261"/>
      <c r="E46" s="125">
        <v>31.818181818181817</v>
      </c>
      <c r="F46" s="143">
        <v>28</v>
      </c>
      <c r="G46" s="144">
        <v>36</v>
      </c>
      <c r="H46" s="144">
        <v>37</v>
      </c>
      <c r="I46" s="144">
        <v>27</v>
      </c>
      <c r="J46" s="145">
        <v>31</v>
      </c>
      <c r="K46" s="144">
        <v>-3</v>
      </c>
      <c r="L46" s="146">
        <v>-9.67741935483871</v>
      </c>
    </row>
    <row r="47" spans="1:12" s="110" customFormat="1" ht="39" customHeight="1" x14ac:dyDescent="0.2">
      <c r="A47" s="604" t="s">
        <v>518</v>
      </c>
      <c r="B47" s="607"/>
      <c r="C47" s="607"/>
      <c r="D47" s="608"/>
      <c r="E47" s="113">
        <v>0.14188086736503583</v>
      </c>
      <c r="F47" s="115">
        <v>120</v>
      </c>
      <c r="G47" s="114">
        <v>121</v>
      </c>
      <c r="H47" s="114">
        <v>105</v>
      </c>
      <c r="I47" s="114">
        <v>111</v>
      </c>
      <c r="J47" s="140">
        <v>120</v>
      </c>
      <c r="K47" s="114">
        <v>0</v>
      </c>
      <c r="L47" s="116">
        <v>0</v>
      </c>
    </row>
    <row r="48" spans="1:12" s="110" customFormat="1" ht="15" customHeight="1" x14ac:dyDescent="0.2">
      <c r="A48" s="120"/>
      <c r="B48" s="119"/>
      <c r="C48" s="258" t="s">
        <v>106</v>
      </c>
      <c r="E48" s="113">
        <v>37.5</v>
      </c>
      <c r="F48" s="115">
        <v>45</v>
      </c>
      <c r="G48" s="114">
        <v>47</v>
      </c>
      <c r="H48" s="114">
        <v>37</v>
      </c>
      <c r="I48" s="114">
        <v>40</v>
      </c>
      <c r="J48" s="140">
        <v>41</v>
      </c>
      <c r="K48" s="114">
        <v>4</v>
      </c>
      <c r="L48" s="116">
        <v>9.7560975609756095</v>
      </c>
    </row>
    <row r="49" spans="1:12" s="110" customFormat="1" ht="15" customHeight="1" x14ac:dyDescent="0.2">
      <c r="A49" s="123"/>
      <c r="B49" s="124"/>
      <c r="C49" s="260" t="s">
        <v>107</v>
      </c>
      <c r="D49" s="261"/>
      <c r="E49" s="125">
        <v>62.5</v>
      </c>
      <c r="F49" s="143">
        <v>75</v>
      </c>
      <c r="G49" s="144">
        <v>74</v>
      </c>
      <c r="H49" s="144">
        <v>68</v>
      </c>
      <c r="I49" s="144">
        <v>71</v>
      </c>
      <c r="J49" s="145">
        <v>79</v>
      </c>
      <c r="K49" s="144">
        <v>-4</v>
      </c>
      <c r="L49" s="146">
        <v>-5.0632911392405067</v>
      </c>
    </row>
    <row r="50" spans="1:12" s="110" customFormat="1" ht="24.95" customHeight="1" x14ac:dyDescent="0.2">
      <c r="A50" s="609" t="s">
        <v>192</v>
      </c>
      <c r="B50" s="610"/>
      <c r="C50" s="610"/>
      <c r="D50" s="611"/>
      <c r="E50" s="262">
        <v>14.37962590744638</v>
      </c>
      <c r="F50" s="263">
        <v>12162</v>
      </c>
      <c r="G50" s="264">
        <v>12629</v>
      </c>
      <c r="H50" s="264">
        <v>12895</v>
      </c>
      <c r="I50" s="264">
        <v>12013</v>
      </c>
      <c r="J50" s="265">
        <v>12067</v>
      </c>
      <c r="K50" s="263">
        <v>95</v>
      </c>
      <c r="L50" s="266">
        <v>0.78727106985994866</v>
      </c>
    </row>
    <row r="51" spans="1:12" s="110" customFormat="1" ht="15" customHeight="1" x14ac:dyDescent="0.2">
      <c r="A51" s="120"/>
      <c r="B51" s="119"/>
      <c r="C51" s="258" t="s">
        <v>106</v>
      </c>
      <c r="E51" s="113">
        <v>59.776352573589868</v>
      </c>
      <c r="F51" s="115">
        <v>7270</v>
      </c>
      <c r="G51" s="114">
        <v>7521</v>
      </c>
      <c r="H51" s="114">
        <v>7740</v>
      </c>
      <c r="I51" s="114">
        <v>7178</v>
      </c>
      <c r="J51" s="140">
        <v>7196</v>
      </c>
      <c r="K51" s="114">
        <v>74</v>
      </c>
      <c r="L51" s="116">
        <v>1.0283490828237909</v>
      </c>
    </row>
    <row r="52" spans="1:12" s="110" customFormat="1" ht="15" customHeight="1" x14ac:dyDescent="0.2">
      <c r="A52" s="120"/>
      <c r="B52" s="119"/>
      <c r="C52" s="258" t="s">
        <v>107</v>
      </c>
      <c r="E52" s="113">
        <v>40.223647426410132</v>
      </c>
      <c r="F52" s="115">
        <v>4892</v>
      </c>
      <c r="G52" s="114">
        <v>5108</v>
      </c>
      <c r="H52" s="114">
        <v>5155</v>
      </c>
      <c r="I52" s="114">
        <v>4835</v>
      </c>
      <c r="J52" s="140">
        <v>4871</v>
      </c>
      <c r="K52" s="114">
        <v>21</v>
      </c>
      <c r="L52" s="116">
        <v>0.43112297269554506</v>
      </c>
    </row>
    <row r="53" spans="1:12" s="110" customFormat="1" ht="15" customHeight="1" x14ac:dyDescent="0.2">
      <c r="A53" s="120"/>
      <c r="B53" s="119"/>
      <c r="C53" s="258" t="s">
        <v>187</v>
      </c>
      <c r="D53" s="110" t="s">
        <v>193</v>
      </c>
      <c r="E53" s="113">
        <v>25.686564709751686</v>
      </c>
      <c r="F53" s="115">
        <v>3124</v>
      </c>
      <c r="G53" s="114">
        <v>3590</v>
      </c>
      <c r="H53" s="114">
        <v>3679</v>
      </c>
      <c r="I53" s="114">
        <v>2936</v>
      </c>
      <c r="J53" s="140">
        <v>3145</v>
      </c>
      <c r="K53" s="114">
        <v>-21</v>
      </c>
      <c r="L53" s="116">
        <v>-0.66772655007949122</v>
      </c>
    </row>
    <row r="54" spans="1:12" s="110" customFormat="1" ht="15" customHeight="1" x14ac:dyDescent="0.2">
      <c r="A54" s="120"/>
      <c r="B54" s="119"/>
      <c r="D54" s="267" t="s">
        <v>194</v>
      </c>
      <c r="E54" s="113">
        <v>65.076824583866838</v>
      </c>
      <c r="F54" s="115">
        <v>2033</v>
      </c>
      <c r="G54" s="114">
        <v>2317</v>
      </c>
      <c r="H54" s="114">
        <v>2429</v>
      </c>
      <c r="I54" s="114">
        <v>1912</v>
      </c>
      <c r="J54" s="140">
        <v>2041</v>
      </c>
      <c r="K54" s="114">
        <v>-8</v>
      </c>
      <c r="L54" s="116">
        <v>-0.39196472317491426</v>
      </c>
    </row>
    <row r="55" spans="1:12" s="110" customFormat="1" ht="15" customHeight="1" x14ac:dyDescent="0.2">
      <c r="A55" s="120"/>
      <c r="B55" s="119"/>
      <c r="D55" s="267" t="s">
        <v>195</v>
      </c>
      <c r="E55" s="113">
        <v>34.923175416133162</v>
      </c>
      <c r="F55" s="115">
        <v>1091</v>
      </c>
      <c r="G55" s="114">
        <v>1273</v>
      </c>
      <c r="H55" s="114">
        <v>1250</v>
      </c>
      <c r="I55" s="114">
        <v>1024</v>
      </c>
      <c r="J55" s="140">
        <v>1104</v>
      </c>
      <c r="K55" s="114">
        <v>-13</v>
      </c>
      <c r="L55" s="116">
        <v>-1.1775362318840579</v>
      </c>
    </row>
    <row r="56" spans="1:12" s="110" customFormat="1" ht="15" customHeight="1" x14ac:dyDescent="0.2">
      <c r="A56" s="120"/>
      <c r="B56" s="119" t="s">
        <v>196</v>
      </c>
      <c r="C56" s="258"/>
      <c r="E56" s="113">
        <v>65.039371940693798</v>
      </c>
      <c r="F56" s="115">
        <v>55009</v>
      </c>
      <c r="G56" s="114">
        <v>54843</v>
      </c>
      <c r="H56" s="114">
        <v>55070</v>
      </c>
      <c r="I56" s="114">
        <v>54567</v>
      </c>
      <c r="J56" s="140">
        <v>54402</v>
      </c>
      <c r="K56" s="114">
        <v>607</v>
      </c>
      <c r="L56" s="116">
        <v>1.1157678026543141</v>
      </c>
    </row>
    <row r="57" spans="1:12" s="110" customFormat="1" ht="15" customHeight="1" x14ac:dyDescent="0.2">
      <c r="A57" s="120"/>
      <c r="B57" s="119"/>
      <c r="C57" s="258" t="s">
        <v>106</v>
      </c>
      <c r="E57" s="113">
        <v>52.407787816539113</v>
      </c>
      <c r="F57" s="115">
        <v>28829</v>
      </c>
      <c r="G57" s="114">
        <v>28694</v>
      </c>
      <c r="H57" s="114">
        <v>28931</v>
      </c>
      <c r="I57" s="114">
        <v>28644</v>
      </c>
      <c r="J57" s="140">
        <v>28587</v>
      </c>
      <c r="K57" s="114">
        <v>242</v>
      </c>
      <c r="L57" s="116">
        <v>0.84653863644313854</v>
      </c>
    </row>
    <row r="58" spans="1:12" s="110" customFormat="1" ht="15" customHeight="1" x14ac:dyDescent="0.2">
      <c r="A58" s="120"/>
      <c r="B58" s="119"/>
      <c r="C58" s="258" t="s">
        <v>107</v>
      </c>
      <c r="E58" s="113">
        <v>47.592212183460887</v>
      </c>
      <c r="F58" s="115">
        <v>26180</v>
      </c>
      <c r="G58" s="114">
        <v>26149</v>
      </c>
      <c r="H58" s="114">
        <v>26139</v>
      </c>
      <c r="I58" s="114">
        <v>25923</v>
      </c>
      <c r="J58" s="140">
        <v>25815</v>
      </c>
      <c r="K58" s="114">
        <v>365</v>
      </c>
      <c r="L58" s="116">
        <v>1.4139066434243657</v>
      </c>
    </row>
    <row r="59" spans="1:12" s="110" customFormat="1" ht="15" customHeight="1" x14ac:dyDescent="0.2">
      <c r="A59" s="120"/>
      <c r="B59" s="119"/>
      <c r="C59" s="258" t="s">
        <v>105</v>
      </c>
      <c r="D59" s="110" t="s">
        <v>197</v>
      </c>
      <c r="E59" s="113">
        <v>90.701521569197766</v>
      </c>
      <c r="F59" s="115">
        <v>49894</v>
      </c>
      <c r="G59" s="114">
        <v>49744</v>
      </c>
      <c r="H59" s="114">
        <v>49989</v>
      </c>
      <c r="I59" s="114">
        <v>49541</v>
      </c>
      <c r="J59" s="140">
        <v>49391</v>
      </c>
      <c r="K59" s="114">
        <v>503</v>
      </c>
      <c r="L59" s="116">
        <v>1.0184041627017069</v>
      </c>
    </row>
    <row r="60" spans="1:12" s="110" customFormat="1" ht="15" customHeight="1" x14ac:dyDescent="0.2">
      <c r="A60" s="120"/>
      <c r="B60" s="119"/>
      <c r="C60" s="258"/>
      <c r="D60" s="267" t="s">
        <v>198</v>
      </c>
      <c r="E60" s="113">
        <v>49.869723814486711</v>
      </c>
      <c r="F60" s="115">
        <v>24882</v>
      </c>
      <c r="G60" s="114">
        <v>24770</v>
      </c>
      <c r="H60" s="114">
        <v>25008</v>
      </c>
      <c r="I60" s="114">
        <v>24773</v>
      </c>
      <c r="J60" s="140">
        <v>24724</v>
      </c>
      <c r="K60" s="114">
        <v>158</v>
      </c>
      <c r="L60" s="116">
        <v>0.63905516906649407</v>
      </c>
    </row>
    <row r="61" spans="1:12" s="110" customFormat="1" ht="15" customHeight="1" x14ac:dyDescent="0.2">
      <c r="A61" s="120"/>
      <c r="B61" s="119"/>
      <c r="C61" s="258"/>
      <c r="D61" s="267" t="s">
        <v>199</v>
      </c>
      <c r="E61" s="113">
        <v>50.130276185513289</v>
      </c>
      <c r="F61" s="115">
        <v>25012</v>
      </c>
      <c r="G61" s="114">
        <v>24974</v>
      </c>
      <c r="H61" s="114">
        <v>24981</v>
      </c>
      <c r="I61" s="114">
        <v>24768</v>
      </c>
      <c r="J61" s="140">
        <v>24667</v>
      </c>
      <c r="K61" s="114">
        <v>345</v>
      </c>
      <c r="L61" s="116">
        <v>1.3986297482466452</v>
      </c>
    </row>
    <row r="62" spans="1:12" s="110" customFormat="1" ht="15" customHeight="1" x14ac:dyDescent="0.2">
      <c r="A62" s="120"/>
      <c r="B62" s="119"/>
      <c r="C62" s="258"/>
      <c r="D62" s="258" t="s">
        <v>200</v>
      </c>
      <c r="E62" s="113">
        <v>9.2984784308022324</v>
      </c>
      <c r="F62" s="115">
        <v>5115</v>
      </c>
      <c r="G62" s="114">
        <v>5099</v>
      </c>
      <c r="H62" s="114">
        <v>5081</v>
      </c>
      <c r="I62" s="114">
        <v>5026</v>
      </c>
      <c r="J62" s="140">
        <v>5011</v>
      </c>
      <c r="K62" s="114">
        <v>104</v>
      </c>
      <c r="L62" s="116">
        <v>2.0754340451007782</v>
      </c>
    </row>
    <row r="63" spans="1:12" s="110" customFormat="1" ht="15" customHeight="1" x14ac:dyDescent="0.2">
      <c r="A63" s="120"/>
      <c r="B63" s="119"/>
      <c r="C63" s="258"/>
      <c r="D63" s="267" t="s">
        <v>198</v>
      </c>
      <c r="E63" s="113">
        <v>77.165200391006849</v>
      </c>
      <c r="F63" s="115">
        <v>3947</v>
      </c>
      <c r="G63" s="114">
        <v>3924</v>
      </c>
      <c r="H63" s="114">
        <v>3923</v>
      </c>
      <c r="I63" s="114">
        <v>3871</v>
      </c>
      <c r="J63" s="140">
        <v>3863</v>
      </c>
      <c r="K63" s="114">
        <v>84</v>
      </c>
      <c r="L63" s="116">
        <v>2.1744757960134611</v>
      </c>
    </row>
    <row r="64" spans="1:12" s="110" customFormat="1" ht="15" customHeight="1" x14ac:dyDescent="0.2">
      <c r="A64" s="120"/>
      <c r="B64" s="119"/>
      <c r="C64" s="258"/>
      <c r="D64" s="267" t="s">
        <v>199</v>
      </c>
      <c r="E64" s="113">
        <v>22.834799608993158</v>
      </c>
      <c r="F64" s="115">
        <v>1168</v>
      </c>
      <c r="G64" s="114">
        <v>1175</v>
      </c>
      <c r="H64" s="114">
        <v>1158</v>
      </c>
      <c r="I64" s="114">
        <v>1155</v>
      </c>
      <c r="J64" s="140">
        <v>1148</v>
      </c>
      <c r="K64" s="114">
        <v>20</v>
      </c>
      <c r="L64" s="116">
        <v>1.7421602787456445</v>
      </c>
    </row>
    <row r="65" spans="1:12" s="110" customFormat="1" ht="15" customHeight="1" x14ac:dyDescent="0.2">
      <c r="A65" s="120"/>
      <c r="B65" s="119" t="s">
        <v>201</v>
      </c>
      <c r="C65" s="258"/>
      <c r="E65" s="113">
        <v>13.498782189221783</v>
      </c>
      <c r="F65" s="115">
        <v>11417</v>
      </c>
      <c r="G65" s="114">
        <v>11397</v>
      </c>
      <c r="H65" s="114">
        <v>11188</v>
      </c>
      <c r="I65" s="114">
        <v>11052</v>
      </c>
      <c r="J65" s="140">
        <v>10842</v>
      </c>
      <c r="K65" s="114">
        <v>575</v>
      </c>
      <c r="L65" s="116">
        <v>5.303449548053865</v>
      </c>
    </row>
    <row r="66" spans="1:12" s="110" customFormat="1" ht="15" customHeight="1" x14ac:dyDescent="0.2">
      <c r="A66" s="120"/>
      <c r="B66" s="119"/>
      <c r="C66" s="258" t="s">
        <v>106</v>
      </c>
      <c r="E66" s="113">
        <v>52.281685206271348</v>
      </c>
      <c r="F66" s="115">
        <v>5969</v>
      </c>
      <c r="G66" s="114">
        <v>5954</v>
      </c>
      <c r="H66" s="114">
        <v>5898</v>
      </c>
      <c r="I66" s="114">
        <v>5824</v>
      </c>
      <c r="J66" s="140">
        <v>5710</v>
      </c>
      <c r="K66" s="114">
        <v>259</v>
      </c>
      <c r="L66" s="116">
        <v>4.5359019264448337</v>
      </c>
    </row>
    <row r="67" spans="1:12" s="110" customFormat="1" ht="15" customHeight="1" x14ac:dyDescent="0.2">
      <c r="A67" s="120"/>
      <c r="B67" s="119"/>
      <c r="C67" s="258" t="s">
        <v>107</v>
      </c>
      <c r="E67" s="113">
        <v>47.718314793728652</v>
      </c>
      <c r="F67" s="115">
        <v>5448</v>
      </c>
      <c r="G67" s="114">
        <v>5443</v>
      </c>
      <c r="H67" s="114">
        <v>5290</v>
      </c>
      <c r="I67" s="114">
        <v>5228</v>
      </c>
      <c r="J67" s="140">
        <v>5132</v>
      </c>
      <c r="K67" s="114">
        <v>316</v>
      </c>
      <c r="L67" s="116">
        <v>6.1574434918160561</v>
      </c>
    </row>
    <row r="68" spans="1:12" s="110" customFormat="1" ht="15" customHeight="1" x14ac:dyDescent="0.2">
      <c r="A68" s="120"/>
      <c r="B68" s="119"/>
      <c r="C68" s="258" t="s">
        <v>105</v>
      </c>
      <c r="D68" s="110" t="s">
        <v>202</v>
      </c>
      <c r="E68" s="113">
        <v>25.29561180695454</v>
      </c>
      <c r="F68" s="115">
        <v>2888</v>
      </c>
      <c r="G68" s="114">
        <v>2889</v>
      </c>
      <c r="H68" s="114">
        <v>2812</v>
      </c>
      <c r="I68" s="114">
        <v>2737</v>
      </c>
      <c r="J68" s="140">
        <v>2586</v>
      </c>
      <c r="K68" s="114">
        <v>302</v>
      </c>
      <c r="L68" s="116">
        <v>11.678267594740912</v>
      </c>
    </row>
    <row r="69" spans="1:12" s="110" customFormat="1" ht="15" customHeight="1" x14ac:dyDescent="0.2">
      <c r="A69" s="120"/>
      <c r="B69" s="119"/>
      <c r="C69" s="258"/>
      <c r="D69" s="267" t="s">
        <v>198</v>
      </c>
      <c r="E69" s="113">
        <v>52.181440443213297</v>
      </c>
      <c r="F69" s="115">
        <v>1507</v>
      </c>
      <c r="G69" s="114">
        <v>1491</v>
      </c>
      <c r="H69" s="114">
        <v>1478</v>
      </c>
      <c r="I69" s="114">
        <v>1425</v>
      </c>
      <c r="J69" s="140">
        <v>1344</v>
      </c>
      <c r="K69" s="114">
        <v>163</v>
      </c>
      <c r="L69" s="116">
        <v>12.12797619047619</v>
      </c>
    </row>
    <row r="70" spans="1:12" s="110" customFormat="1" ht="15" customHeight="1" x14ac:dyDescent="0.2">
      <c r="A70" s="120"/>
      <c r="B70" s="119"/>
      <c r="C70" s="258"/>
      <c r="D70" s="267" t="s">
        <v>199</v>
      </c>
      <c r="E70" s="113">
        <v>47.818559556786703</v>
      </c>
      <c r="F70" s="115">
        <v>1381</v>
      </c>
      <c r="G70" s="114">
        <v>1398</v>
      </c>
      <c r="H70" s="114">
        <v>1334</v>
      </c>
      <c r="I70" s="114">
        <v>1312</v>
      </c>
      <c r="J70" s="140">
        <v>1242</v>
      </c>
      <c r="K70" s="114">
        <v>139</v>
      </c>
      <c r="L70" s="116">
        <v>11.191626409017713</v>
      </c>
    </row>
    <row r="71" spans="1:12" s="110" customFormat="1" ht="15" customHeight="1" x14ac:dyDescent="0.2">
      <c r="A71" s="120"/>
      <c r="B71" s="119"/>
      <c r="C71" s="258"/>
      <c r="D71" s="110" t="s">
        <v>203</v>
      </c>
      <c r="E71" s="113">
        <v>66.856442147674514</v>
      </c>
      <c r="F71" s="115">
        <v>7633</v>
      </c>
      <c r="G71" s="114">
        <v>7629</v>
      </c>
      <c r="H71" s="114">
        <v>7530</v>
      </c>
      <c r="I71" s="114">
        <v>7462</v>
      </c>
      <c r="J71" s="140">
        <v>7414</v>
      </c>
      <c r="K71" s="114">
        <v>219</v>
      </c>
      <c r="L71" s="116">
        <v>2.9538710547612625</v>
      </c>
    </row>
    <row r="72" spans="1:12" s="110" customFormat="1" ht="15" customHeight="1" x14ac:dyDescent="0.2">
      <c r="A72" s="120"/>
      <c r="B72" s="119"/>
      <c r="C72" s="258"/>
      <c r="D72" s="267" t="s">
        <v>198</v>
      </c>
      <c r="E72" s="113">
        <v>52.115812917594653</v>
      </c>
      <c r="F72" s="115">
        <v>3978</v>
      </c>
      <c r="G72" s="114">
        <v>3984</v>
      </c>
      <c r="H72" s="114">
        <v>3949</v>
      </c>
      <c r="I72" s="114">
        <v>3923</v>
      </c>
      <c r="J72" s="140">
        <v>3895</v>
      </c>
      <c r="K72" s="114">
        <v>83</v>
      </c>
      <c r="L72" s="116">
        <v>2.1309370988446728</v>
      </c>
    </row>
    <row r="73" spans="1:12" s="110" customFormat="1" ht="15" customHeight="1" x14ac:dyDescent="0.2">
      <c r="A73" s="120"/>
      <c r="B73" s="119"/>
      <c r="C73" s="258"/>
      <c r="D73" s="267" t="s">
        <v>199</v>
      </c>
      <c r="E73" s="113">
        <v>47.884187082405347</v>
      </c>
      <c r="F73" s="115">
        <v>3655</v>
      </c>
      <c r="G73" s="114">
        <v>3645</v>
      </c>
      <c r="H73" s="114">
        <v>3581</v>
      </c>
      <c r="I73" s="114">
        <v>3539</v>
      </c>
      <c r="J73" s="140">
        <v>3519</v>
      </c>
      <c r="K73" s="114">
        <v>136</v>
      </c>
      <c r="L73" s="116">
        <v>3.8647342995169081</v>
      </c>
    </row>
    <row r="74" spans="1:12" s="110" customFormat="1" ht="15" customHeight="1" x14ac:dyDescent="0.2">
      <c r="A74" s="120"/>
      <c r="B74" s="119"/>
      <c r="C74" s="258"/>
      <c r="D74" s="110" t="s">
        <v>204</v>
      </c>
      <c r="E74" s="113">
        <v>7.8479460453709384</v>
      </c>
      <c r="F74" s="115">
        <v>896</v>
      </c>
      <c r="G74" s="114">
        <v>879</v>
      </c>
      <c r="H74" s="114">
        <v>846</v>
      </c>
      <c r="I74" s="114">
        <v>853</v>
      </c>
      <c r="J74" s="140">
        <v>842</v>
      </c>
      <c r="K74" s="114">
        <v>54</v>
      </c>
      <c r="L74" s="116">
        <v>6.4133016627078385</v>
      </c>
    </row>
    <row r="75" spans="1:12" s="110" customFormat="1" ht="15" customHeight="1" x14ac:dyDescent="0.2">
      <c r="A75" s="120"/>
      <c r="B75" s="119"/>
      <c r="C75" s="258"/>
      <c r="D75" s="267" t="s">
        <v>198</v>
      </c>
      <c r="E75" s="113">
        <v>54.017857142857146</v>
      </c>
      <c r="F75" s="115">
        <v>484</v>
      </c>
      <c r="G75" s="114">
        <v>479</v>
      </c>
      <c r="H75" s="114">
        <v>471</v>
      </c>
      <c r="I75" s="114">
        <v>476</v>
      </c>
      <c r="J75" s="140">
        <v>471</v>
      </c>
      <c r="K75" s="114">
        <v>13</v>
      </c>
      <c r="L75" s="116">
        <v>2.7600849256900211</v>
      </c>
    </row>
    <row r="76" spans="1:12" s="110" customFormat="1" ht="15" customHeight="1" x14ac:dyDescent="0.2">
      <c r="A76" s="120"/>
      <c r="B76" s="119"/>
      <c r="C76" s="258"/>
      <c r="D76" s="267" t="s">
        <v>199</v>
      </c>
      <c r="E76" s="113">
        <v>45.982142857142854</v>
      </c>
      <c r="F76" s="115">
        <v>412</v>
      </c>
      <c r="G76" s="114">
        <v>400</v>
      </c>
      <c r="H76" s="114">
        <v>375</v>
      </c>
      <c r="I76" s="114">
        <v>377</v>
      </c>
      <c r="J76" s="140">
        <v>371</v>
      </c>
      <c r="K76" s="114">
        <v>41</v>
      </c>
      <c r="L76" s="116">
        <v>11.05121293800539</v>
      </c>
    </row>
    <row r="77" spans="1:12" s="110" customFormat="1" ht="15" customHeight="1" x14ac:dyDescent="0.2">
      <c r="A77" s="534"/>
      <c r="B77" s="119" t="s">
        <v>205</v>
      </c>
      <c r="C77" s="268"/>
      <c r="D77" s="182"/>
      <c r="E77" s="113">
        <v>7.082219962638038</v>
      </c>
      <c r="F77" s="115">
        <v>5990</v>
      </c>
      <c r="G77" s="114">
        <v>5921</v>
      </c>
      <c r="H77" s="114">
        <v>6365</v>
      </c>
      <c r="I77" s="114">
        <v>6243</v>
      </c>
      <c r="J77" s="140">
        <v>6013</v>
      </c>
      <c r="K77" s="114">
        <v>-23</v>
      </c>
      <c r="L77" s="116">
        <v>-0.38250457342424748</v>
      </c>
    </row>
    <row r="78" spans="1:12" s="110" customFormat="1" ht="15" customHeight="1" x14ac:dyDescent="0.2">
      <c r="A78" s="120"/>
      <c r="B78" s="119"/>
      <c r="C78" s="268" t="s">
        <v>106</v>
      </c>
      <c r="D78" s="182"/>
      <c r="E78" s="113">
        <v>58.447412353923205</v>
      </c>
      <c r="F78" s="115">
        <v>3501</v>
      </c>
      <c r="G78" s="114">
        <v>3410</v>
      </c>
      <c r="H78" s="114">
        <v>3688</v>
      </c>
      <c r="I78" s="114">
        <v>3604</v>
      </c>
      <c r="J78" s="140">
        <v>3437</v>
      </c>
      <c r="K78" s="114">
        <v>64</v>
      </c>
      <c r="L78" s="116">
        <v>1.862089031131801</v>
      </c>
    </row>
    <row r="79" spans="1:12" s="110" customFormat="1" ht="15" customHeight="1" x14ac:dyDescent="0.2">
      <c r="A79" s="123"/>
      <c r="B79" s="124"/>
      <c r="C79" s="260" t="s">
        <v>107</v>
      </c>
      <c r="D79" s="261"/>
      <c r="E79" s="125">
        <v>41.552587646076795</v>
      </c>
      <c r="F79" s="143">
        <v>2489</v>
      </c>
      <c r="G79" s="144">
        <v>2511</v>
      </c>
      <c r="H79" s="144">
        <v>2677</v>
      </c>
      <c r="I79" s="144">
        <v>2639</v>
      </c>
      <c r="J79" s="145">
        <v>2576</v>
      </c>
      <c r="K79" s="144">
        <v>-87</v>
      </c>
      <c r="L79" s="146">
        <v>-3.377329192546584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84578</v>
      </c>
      <c r="E11" s="114">
        <v>84790</v>
      </c>
      <c r="F11" s="114">
        <v>85518</v>
      </c>
      <c r="G11" s="114">
        <v>83875</v>
      </c>
      <c r="H11" s="140">
        <v>83324</v>
      </c>
      <c r="I11" s="115">
        <v>1254</v>
      </c>
      <c r="J11" s="116">
        <v>1.5049685564783255</v>
      </c>
    </row>
    <row r="12" spans="1:15" s="110" customFormat="1" ht="24.95" customHeight="1" x14ac:dyDescent="0.2">
      <c r="A12" s="193" t="s">
        <v>132</v>
      </c>
      <c r="B12" s="194" t="s">
        <v>133</v>
      </c>
      <c r="C12" s="113">
        <v>1.0109011799758802</v>
      </c>
      <c r="D12" s="115">
        <v>855</v>
      </c>
      <c r="E12" s="114">
        <v>740</v>
      </c>
      <c r="F12" s="114">
        <v>1047</v>
      </c>
      <c r="G12" s="114">
        <v>989</v>
      </c>
      <c r="H12" s="140">
        <v>791</v>
      </c>
      <c r="I12" s="115">
        <v>64</v>
      </c>
      <c r="J12" s="116">
        <v>8.0910240202275592</v>
      </c>
    </row>
    <row r="13" spans="1:15" s="110" customFormat="1" ht="24.95" customHeight="1" x14ac:dyDescent="0.2">
      <c r="A13" s="193" t="s">
        <v>134</v>
      </c>
      <c r="B13" s="199" t="s">
        <v>214</v>
      </c>
      <c r="C13" s="113">
        <v>0.75196859703468988</v>
      </c>
      <c r="D13" s="115">
        <v>636</v>
      </c>
      <c r="E13" s="114">
        <v>629</v>
      </c>
      <c r="F13" s="114">
        <v>624</v>
      </c>
      <c r="G13" s="114">
        <v>624</v>
      </c>
      <c r="H13" s="140">
        <v>616</v>
      </c>
      <c r="I13" s="115">
        <v>20</v>
      </c>
      <c r="J13" s="116">
        <v>3.2467532467532467</v>
      </c>
    </row>
    <row r="14" spans="1:15" s="287" customFormat="1" ht="24" customHeight="1" x14ac:dyDescent="0.2">
      <c r="A14" s="193" t="s">
        <v>215</v>
      </c>
      <c r="B14" s="199" t="s">
        <v>137</v>
      </c>
      <c r="C14" s="113">
        <v>28.425831776584928</v>
      </c>
      <c r="D14" s="115">
        <v>24042</v>
      </c>
      <c r="E14" s="114">
        <v>24241</v>
      </c>
      <c r="F14" s="114">
        <v>24446</v>
      </c>
      <c r="G14" s="114">
        <v>24166</v>
      </c>
      <c r="H14" s="140">
        <v>24287</v>
      </c>
      <c r="I14" s="115">
        <v>-245</v>
      </c>
      <c r="J14" s="116">
        <v>-1.0087701239346152</v>
      </c>
      <c r="K14" s="110"/>
      <c r="L14" s="110"/>
      <c r="M14" s="110"/>
      <c r="N14" s="110"/>
      <c r="O14" s="110"/>
    </row>
    <row r="15" spans="1:15" s="110" customFormat="1" ht="24.75" customHeight="1" x14ac:dyDescent="0.2">
      <c r="A15" s="193" t="s">
        <v>216</v>
      </c>
      <c r="B15" s="199" t="s">
        <v>217</v>
      </c>
      <c r="C15" s="113">
        <v>4.8925252429709856</v>
      </c>
      <c r="D15" s="115">
        <v>4138</v>
      </c>
      <c r="E15" s="114">
        <v>4169</v>
      </c>
      <c r="F15" s="114">
        <v>4191</v>
      </c>
      <c r="G15" s="114">
        <v>4085</v>
      </c>
      <c r="H15" s="140">
        <v>4085</v>
      </c>
      <c r="I15" s="115">
        <v>53</v>
      </c>
      <c r="J15" s="116">
        <v>1.2974296205630356</v>
      </c>
    </row>
    <row r="16" spans="1:15" s="287" customFormat="1" ht="24.95" customHeight="1" x14ac:dyDescent="0.2">
      <c r="A16" s="193" t="s">
        <v>218</v>
      </c>
      <c r="B16" s="199" t="s">
        <v>141</v>
      </c>
      <c r="C16" s="113">
        <v>17.699638203788219</v>
      </c>
      <c r="D16" s="115">
        <v>14970</v>
      </c>
      <c r="E16" s="114">
        <v>15112</v>
      </c>
      <c r="F16" s="114">
        <v>15267</v>
      </c>
      <c r="G16" s="114">
        <v>15134</v>
      </c>
      <c r="H16" s="140">
        <v>15201</v>
      </c>
      <c r="I16" s="115">
        <v>-231</v>
      </c>
      <c r="J16" s="116">
        <v>-1.5196368659956583</v>
      </c>
      <c r="K16" s="110"/>
      <c r="L16" s="110"/>
      <c r="M16" s="110"/>
      <c r="N16" s="110"/>
      <c r="O16" s="110"/>
    </row>
    <row r="17" spans="1:15" s="110" customFormat="1" ht="24.95" customHeight="1" x14ac:dyDescent="0.2">
      <c r="A17" s="193" t="s">
        <v>219</v>
      </c>
      <c r="B17" s="199" t="s">
        <v>220</v>
      </c>
      <c r="C17" s="113">
        <v>5.8336683298257226</v>
      </c>
      <c r="D17" s="115">
        <v>4934</v>
      </c>
      <c r="E17" s="114">
        <v>4960</v>
      </c>
      <c r="F17" s="114">
        <v>4988</v>
      </c>
      <c r="G17" s="114">
        <v>4947</v>
      </c>
      <c r="H17" s="140">
        <v>5001</v>
      </c>
      <c r="I17" s="115">
        <v>-67</v>
      </c>
      <c r="J17" s="116">
        <v>-1.339732053589282</v>
      </c>
    </row>
    <row r="18" spans="1:15" s="287" customFormat="1" ht="24.95" customHeight="1" x14ac:dyDescent="0.2">
      <c r="A18" s="201" t="s">
        <v>144</v>
      </c>
      <c r="B18" s="202" t="s">
        <v>145</v>
      </c>
      <c r="C18" s="113">
        <v>7.9453285724420066</v>
      </c>
      <c r="D18" s="115">
        <v>6720</v>
      </c>
      <c r="E18" s="114">
        <v>6586</v>
      </c>
      <c r="F18" s="114">
        <v>6650</v>
      </c>
      <c r="G18" s="114">
        <v>6459</v>
      </c>
      <c r="H18" s="140">
        <v>6443</v>
      </c>
      <c r="I18" s="115">
        <v>277</v>
      </c>
      <c r="J18" s="116">
        <v>4.2992394847120909</v>
      </c>
      <c r="K18" s="110"/>
      <c r="L18" s="110"/>
      <c r="M18" s="110"/>
      <c r="N18" s="110"/>
      <c r="O18" s="110"/>
    </row>
    <row r="19" spans="1:15" s="110" customFormat="1" ht="24.95" customHeight="1" x14ac:dyDescent="0.2">
      <c r="A19" s="193" t="s">
        <v>146</v>
      </c>
      <c r="B19" s="199" t="s">
        <v>147</v>
      </c>
      <c r="C19" s="113">
        <v>13.620563267043439</v>
      </c>
      <c r="D19" s="115">
        <v>11520</v>
      </c>
      <c r="E19" s="114">
        <v>11538</v>
      </c>
      <c r="F19" s="114">
        <v>11603</v>
      </c>
      <c r="G19" s="114">
        <v>11321</v>
      </c>
      <c r="H19" s="140">
        <v>11266</v>
      </c>
      <c r="I19" s="115">
        <v>254</v>
      </c>
      <c r="J19" s="116">
        <v>2.2545712764068879</v>
      </c>
    </row>
    <row r="20" spans="1:15" s="287" customFormat="1" ht="24.95" customHeight="1" x14ac:dyDescent="0.2">
      <c r="A20" s="193" t="s">
        <v>148</v>
      </c>
      <c r="B20" s="199" t="s">
        <v>149</v>
      </c>
      <c r="C20" s="113">
        <v>5.0202180235995177</v>
      </c>
      <c r="D20" s="115">
        <v>4246</v>
      </c>
      <c r="E20" s="114">
        <v>4283</v>
      </c>
      <c r="F20" s="114">
        <v>4334</v>
      </c>
      <c r="G20" s="114">
        <v>4081</v>
      </c>
      <c r="H20" s="140">
        <v>4054</v>
      </c>
      <c r="I20" s="115">
        <v>192</v>
      </c>
      <c r="J20" s="116">
        <v>4.7360631475086334</v>
      </c>
      <c r="K20" s="110"/>
      <c r="L20" s="110"/>
      <c r="M20" s="110"/>
      <c r="N20" s="110"/>
      <c r="O20" s="110"/>
    </row>
    <row r="21" spans="1:15" s="110" customFormat="1" ht="24.95" customHeight="1" x14ac:dyDescent="0.2">
      <c r="A21" s="201" t="s">
        <v>150</v>
      </c>
      <c r="B21" s="202" t="s">
        <v>151</v>
      </c>
      <c r="C21" s="113">
        <v>6.9344273924661257</v>
      </c>
      <c r="D21" s="115">
        <v>5865</v>
      </c>
      <c r="E21" s="114">
        <v>6094</v>
      </c>
      <c r="F21" s="114">
        <v>6262</v>
      </c>
      <c r="G21" s="114">
        <v>6238</v>
      </c>
      <c r="H21" s="140">
        <v>5935</v>
      </c>
      <c r="I21" s="115">
        <v>-70</v>
      </c>
      <c r="J21" s="116">
        <v>-1.1794439764111204</v>
      </c>
    </row>
    <row r="22" spans="1:15" s="110" customFormat="1" ht="24.95" customHeight="1" x14ac:dyDescent="0.2">
      <c r="A22" s="201" t="s">
        <v>152</v>
      </c>
      <c r="B22" s="199" t="s">
        <v>153</v>
      </c>
      <c r="C22" s="113">
        <v>1.1894346047435502</v>
      </c>
      <c r="D22" s="115">
        <v>1006</v>
      </c>
      <c r="E22" s="114">
        <v>981</v>
      </c>
      <c r="F22" s="114">
        <v>908</v>
      </c>
      <c r="G22" s="114">
        <v>904</v>
      </c>
      <c r="H22" s="140">
        <v>899</v>
      </c>
      <c r="I22" s="115">
        <v>107</v>
      </c>
      <c r="J22" s="116">
        <v>11.902113459399333</v>
      </c>
    </row>
    <row r="23" spans="1:15" s="110" customFormat="1" ht="24.95" customHeight="1" x14ac:dyDescent="0.2">
      <c r="A23" s="193" t="s">
        <v>154</v>
      </c>
      <c r="B23" s="199" t="s">
        <v>155</v>
      </c>
      <c r="C23" s="113">
        <v>1.8196221239565844</v>
      </c>
      <c r="D23" s="115">
        <v>1539</v>
      </c>
      <c r="E23" s="114">
        <v>1576</v>
      </c>
      <c r="F23" s="114">
        <v>1590</v>
      </c>
      <c r="G23" s="114">
        <v>1557</v>
      </c>
      <c r="H23" s="140">
        <v>1566</v>
      </c>
      <c r="I23" s="115">
        <v>-27</v>
      </c>
      <c r="J23" s="116">
        <v>-1.7241379310344827</v>
      </c>
    </row>
    <row r="24" spans="1:15" s="110" customFormat="1" ht="24.95" customHeight="1" x14ac:dyDescent="0.2">
      <c r="A24" s="193" t="s">
        <v>156</v>
      </c>
      <c r="B24" s="199" t="s">
        <v>221</v>
      </c>
      <c r="C24" s="113">
        <v>4.6690628768710543</v>
      </c>
      <c r="D24" s="115">
        <v>3949</v>
      </c>
      <c r="E24" s="114">
        <v>3942</v>
      </c>
      <c r="F24" s="114">
        <v>3926</v>
      </c>
      <c r="G24" s="114">
        <v>3836</v>
      </c>
      <c r="H24" s="140">
        <v>3815</v>
      </c>
      <c r="I24" s="115">
        <v>134</v>
      </c>
      <c r="J24" s="116">
        <v>3.5124508519003932</v>
      </c>
    </row>
    <row r="25" spans="1:15" s="110" customFormat="1" ht="24.95" customHeight="1" x14ac:dyDescent="0.2">
      <c r="A25" s="193" t="s">
        <v>222</v>
      </c>
      <c r="B25" s="204" t="s">
        <v>159</v>
      </c>
      <c r="C25" s="113">
        <v>4.7648324623424534</v>
      </c>
      <c r="D25" s="115">
        <v>4030</v>
      </c>
      <c r="E25" s="114">
        <v>4026</v>
      </c>
      <c r="F25" s="114">
        <v>4156</v>
      </c>
      <c r="G25" s="114">
        <v>3938</v>
      </c>
      <c r="H25" s="140">
        <v>3871</v>
      </c>
      <c r="I25" s="115">
        <v>159</v>
      </c>
      <c r="J25" s="116">
        <v>4.1074657711185738</v>
      </c>
    </row>
    <row r="26" spans="1:15" s="110" customFormat="1" ht="24.95" customHeight="1" x14ac:dyDescent="0.2">
      <c r="A26" s="201">
        <v>782.78300000000002</v>
      </c>
      <c r="B26" s="203" t="s">
        <v>160</v>
      </c>
      <c r="C26" s="113">
        <v>0.46702452174324294</v>
      </c>
      <c r="D26" s="115">
        <v>395</v>
      </c>
      <c r="E26" s="114">
        <v>412</v>
      </c>
      <c r="F26" s="114">
        <v>413</v>
      </c>
      <c r="G26" s="114">
        <v>439</v>
      </c>
      <c r="H26" s="140">
        <v>437</v>
      </c>
      <c r="I26" s="115">
        <v>-42</v>
      </c>
      <c r="J26" s="116">
        <v>-9.610983981693364</v>
      </c>
    </row>
    <row r="27" spans="1:15" s="110" customFormat="1" ht="24.95" customHeight="1" x14ac:dyDescent="0.2">
      <c r="A27" s="193" t="s">
        <v>161</v>
      </c>
      <c r="B27" s="199" t="s">
        <v>223</v>
      </c>
      <c r="C27" s="113">
        <v>4.4408711485256216</v>
      </c>
      <c r="D27" s="115">
        <v>3756</v>
      </c>
      <c r="E27" s="114">
        <v>3794</v>
      </c>
      <c r="F27" s="114">
        <v>3753</v>
      </c>
      <c r="G27" s="114">
        <v>3691</v>
      </c>
      <c r="H27" s="140">
        <v>3672</v>
      </c>
      <c r="I27" s="115">
        <v>84</v>
      </c>
      <c r="J27" s="116">
        <v>2.2875816993464051</v>
      </c>
    </row>
    <row r="28" spans="1:15" s="110" customFormat="1" ht="24.95" customHeight="1" x14ac:dyDescent="0.2">
      <c r="A28" s="193" t="s">
        <v>163</v>
      </c>
      <c r="B28" s="199" t="s">
        <v>164</v>
      </c>
      <c r="C28" s="113">
        <v>2.4557213459764951</v>
      </c>
      <c r="D28" s="115">
        <v>2077</v>
      </c>
      <c r="E28" s="114">
        <v>2008</v>
      </c>
      <c r="F28" s="114">
        <v>2001</v>
      </c>
      <c r="G28" s="114">
        <v>2005</v>
      </c>
      <c r="H28" s="140">
        <v>1998</v>
      </c>
      <c r="I28" s="115">
        <v>79</v>
      </c>
      <c r="J28" s="116">
        <v>3.9539539539539539</v>
      </c>
    </row>
    <row r="29" spans="1:15" s="110" customFormat="1" ht="24.95" customHeight="1" x14ac:dyDescent="0.2">
      <c r="A29" s="193">
        <v>86</v>
      </c>
      <c r="B29" s="199" t="s">
        <v>165</v>
      </c>
      <c r="C29" s="113">
        <v>9.0886518952919193</v>
      </c>
      <c r="D29" s="115">
        <v>7687</v>
      </c>
      <c r="E29" s="114">
        <v>7697</v>
      </c>
      <c r="F29" s="114">
        <v>7587</v>
      </c>
      <c r="G29" s="114">
        <v>7506</v>
      </c>
      <c r="H29" s="140">
        <v>7533</v>
      </c>
      <c r="I29" s="115">
        <v>154</v>
      </c>
      <c r="J29" s="116">
        <v>2.0443382450550911</v>
      </c>
    </row>
    <row r="30" spans="1:15" s="110" customFormat="1" ht="24.95" customHeight="1" x14ac:dyDescent="0.2">
      <c r="A30" s="193">
        <v>87.88</v>
      </c>
      <c r="B30" s="204" t="s">
        <v>166</v>
      </c>
      <c r="C30" s="113">
        <v>4.8948899240937358</v>
      </c>
      <c r="D30" s="115">
        <v>4140</v>
      </c>
      <c r="E30" s="114">
        <v>4097</v>
      </c>
      <c r="F30" s="114">
        <v>4068</v>
      </c>
      <c r="G30" s="114">
        <v>4027</v>
      </c>
      <c r="H30" s="140">
        <v>4042</v>
      </c>
      <c r="I30" s="115">
        <v>98</v>
      </c>
      <c r="J30" s="116">
        <v>2.4245423057892133</v>
      </c>
    </row>
    <row r="31" spans="1:15" s="110" customFormat="1" ht="24.95" customHeight="1" x14ac:dyDescent="0.2">
      <c r="A31" s="193" t="s">
        <v>167</v>
      </c>
      <c r="B31" s="199" t="s">
        <v>168</v>
      </c>
      <c r="C31" s="113">
        <v>2.4971032656246304</v>
      </c>
      <c r="D31" s="115">
        <v>2112</v>
      </c>
      <c r="E31" s="114">
        <v>2143</v>
      </c>
      <c r="F31" s="114">
        <v>2147</v>
      </c>
      <c r="G31" s="114">
        <v>2092</v>
      </c>
      <c r="H31" s="140">
        <v>2097</v>
      </c>
      <c r="I31" s="115">
        <v>15</v>
      </c>
      <c r="J31" s="116">
        <v>0.71530758226037194</v>
      </c>
    </row>
    <row r="32" spans="1:15" s="110" customFormat="1" ht="24.95" customHeight="1" x14ac:dyDescent="0.2">
      <c r="A32" s="193"/>
      <c r="B32" s="288" t="s">
        <v>224</v>
      </c>
      <c r="C32" s="113">
        <v>3.5470216841258957E-3</v>
      </c>
      <c r="D32" s="115">
        <v>3</v>
      </c>
      <c r="E32" s="114">
        <v>3</v>
      </c>
      <c r="F32" s="114">
        <v>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1.0109011799758802</v>
      </c>
      <c r="D34" s="115">
        <v>855</v>
      </c>
      <c r="E34" s="114">
        <v>740</v>
      </c>
      <c r="F34" s="114">
        <v>1047</v>
      </c>
      <c r="G34" s="114">
        <v>989</v>
      </c>
      <c r="H34" s="140">
        <v>791</v>
      </c>
      <c r="I34" s="115">
        <v>64</v>
      </c>
      <c r="J34" s="116">
        <v>8.0910240202275592</v>
      </c>
    </row>
    <row r="35" spans="1:10" s="110" customFormat="1" ht="24.95" customHeight="1" x14ac:dyDescent="0.2">
      <c r="A35" s="292" t="s">
        <v>171</v>
      </c>
      <c r="B35" s="293" t="s">
        <v>172</v>
      </c>
      <c r="C35" s="113">
        <v>37.123128946061627</v>
      </c>
      <c r="D35" s="115">
        <v>31398</v>
      </c>
      <c r="E35" s="114">
        <v>31456</v>
      </c>
      <c r="F35" s="114">
        <v>31720</v>
      </c>
      <c r="G35" s="114">
        <v>31249</v>
      </c>
      <c r="H35" s="140">
        <v>31346</v>
      </c>
      <c r="I35" s="115">
        <v>52</v>
      </c>
      <c r="J35" s="116">
        <v>0.1658903847380846</v>
      </c>
    </row>
    <row r="36" spans="1:10" s="110" customFormat="1" ht="24.95" customHeight="1" x14ac:dyDescent="0.2">
      <c r="A36" s="294" t="s">
        <v>173</v>
      </c>
      <c r="B36" s="295" t="s">
        <v>174</v>
      </c>
      <c r="C36" s="125">
        <v>61.862422852278371</v>
      </c>
      <c r="D36" s="143">
        <v>52322</v>
      </c>
      <c r="E36" s="144">
        <v>52591</v>
      </c>
      <c r="F36" s="144">
        <v>52748</v>
      </c>
      <c r="G36" s="144">
        <v>51635</v>
      </c>
      <c r="H36" s="145">
        <v>51185</v>
      </c>
      <c r="I36" s="143">
        <v>1137</v>
      </c>
      <c r="J36" s="146">
        <v>2.221353912278988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2020-09-25T10:13:08Z</dcterms:created>
  <dcterms:modified xsi:type="dcterms:W3CDTF">2020-09-28T08:10:06Z</dcterms:modified>
</cp:coreProperties>
</file>