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c r="G75" i="24"/>
  <c r="F75" i="24"/>
  <c r="E75" i="24"/>
  <c r="L74" i="24"/>
  <c r="H74" i="24" s="1"/>
  <c r="G74" i="24"/>
  <c r="F74" i="24"/>
  <c r="E74" i="24"/>
  <c r="L73" i="24"/>
  <c r="H73" i="24" s="1"/>
  <c r="I73" i="24" s="1"/>
  <c r="G73" i="24"/>
  <c r="F73" i="24"/>
  <c r="E73" i="24"/>
  <c r="L72" i="24"/>
  <c r="H72" i="24" s="1"/>
  <c r="I72" i="24" s="1"/>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c r="G68" i="24"/>
  <c r="F68" i="24"/>
  <c r="E68" i="24"/>
  <c r="L67" i="24"/>
  <c r="H67" i="24" s="1"/>
  <c r="I67" i="24"/>
  <c r="G67" i="24"/>
  <c r="F67" i="24"/>
  <c r="E67" i="24"/>
  <c r="L66" i="24"/>
  <c r="H66" i="24" s="1"/>
  <c r="G66" i="24"/>
  <c r="F66" i="24"/>
  <c r="E66" i="24"/>
  <c r="L65" i="24"/>
  <c r="H65" i="24" s="1"/>
  <c r="I65" i="24"/>
  <c r="G65" i="24"/>
  <c r="F65" i="24"/>
  <c r="E65" i="24"/>
  <c r="L64" i="24"/>
  <c r="H64" i="24" s="1"/>
  <c r="I64" i="24" s="1"/>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c r="G59" i="24"/>
  <c r="F59" i="24"/>
  <c r="E59" i="24"/>
  <c r="L58" i="24"/>
  <c r="H58" i="24" s="1"/>
  <c r="G58" i="24"/>
  <c r="F58" i="24"/>
  <c r="E58" i="24"/>
  <c r="L57" i="24"/>
  <c r="H57" i="24" s="1"/>
  <c r="I57" i="24"/>
  <c r="G57" i="24"/>
  <c r="F57" i="24"/>
  <c r="E57" i="24"/>
  <c r="L56" i="24"/>
  <c r="H56" i="24" s="1"/>
  <c r="I56" i="24" s="1"/>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c r="G51" i="24"/>
  <c r="F51" i="24"/>
  <c r="E51" i="24"/>
  <c r="K44" i="24"/>
  <c r="I44" i="24"/>
  <c r="F44" i="24"/>
  <c r="C44" i="24"/>
  <c r="M44" i="24" s="1"/>
  <c r="B44" i="24"/>
  <c r="D44" i="24" s="1"/>
  <c r="M43" i="24"/>
  <c r="J43" i="24"/>
  <c r="G43" i="24"/>
  <c r="E43" i="24"/>
  <c r="C43" i="24"/>
  <c r="I43" i="24" s="1"/>
  <c r="B43" i="24"/>
  <c r="K42" i="24"/>
  <c r="I42" i="24"/>
  <c r="F42" i="24"/>
  <c r="C42" i="24"/>
  <c r="M42" i="24" s="1"/>
  <c r="B42" i="24"/>
  <c r="D42" i="24" s="1"/>
  <c r="M41" i="24"/>
  <c r="G41" i="24"/>
  <c r="E41" i="24"/>
  <c r="C41" i="24"/>
  <c r="I41" i="24" s="1"/>
  <c r="B41" i="24"/>
  <c r="K40" i="24"/>
  <c r="I40" i="24"/>
  <c r="F40" i="24"/>
  <c r="C40" i="24"/>
  <c r="M40" i="24" s="1"/>
  <c r="B40" i="24"/>
  <c r="D40" i="24" s="1"/>
  <c r="M36" i="24"/>
  <c r="L36" i="24"/>
  <c r="K36" i="24"/>
  <c r="J36" i="24"/>
  <c r="I36" i="24"/>
  <c r="H36" i="24"/>
  <c r="G36" i="24"/>
  <c r="F36" i="24"/>
  <c r="E36" i="24"/>
  <c r="D36" i="24"/>
  <c r="L57" i="15"/>
  <c r="K57" i="15"/>
  <c r="C38" i="24"/>
  <c r="C37" i="24"/>
  <c r="C35" i="24"/>
  <c r="C34" i="24"/>
  <c r="C33" i="24"/>
  <c r="C32" i="24"/>
  <c r="C31" i="24"/>
  <c r="C30" i="24"/>
  <c r="G30" i="24" s="1"/>
  <c r="C29" i="24"/>
  <c r="C28" i="24"/>
  <c r="C27" i="24"/>
  <c r="C26" i="24"/>
  <c r="C25" i="24"/>
  <c r="C24" i="24"/>
  <c r="C23" i="24"/>
  <c r="C22" i="24"/>
  <c r="G22" i="24" s="1"/>
  <c r="C21" i="24"/>
  <c r="C20" i="24"/>
  <c r="C19" i="24"/>
  <c r="C18" i="24"/>
  <c r="C17" i="24"/>
  <c r="C16" i="24"/>
  <c r="C15" i="24"/>
  <c r="C9" i="24"/>
  <c r="C8" i="24"/>
  <c r="C7" i="24"/>
  <c r="B45" i="24"/>
  <c r="B38" i="24"/>
  <c r="B37" i="24"/>
  <c r="B35" i="24"/>
  <c r="B34" i="24"/>
  <c r="B33" i="24"/>
  <c r="B32" i="24"/>
  <c r="B31" i="24"/>
  <c r="B30" i="24"/>
  <c r="B29" i="24"/>
  <c r="B28" i="24"/>
  <c r="D28" i="24" s="1"/>
  <c r="B27" i="24"/>
  <c r="B26" i="24"/>
  <c r="B25" i="24"/>
  <c r="H25" i="24" s="1"/>
  <c r="B24" i="24"/>
  <c r="B23" i="24"/>
  <c r="B22" i="24"/>
  <c r="B21" i="24"/>
  <c r="B20" i="24"/>
  <c r="B19" i="24"/>
  <c r="B18" i="24"/>
  <c r="B17" i="24"/>
  <c r="B16" i="24"/>
  <c r="B15" i="24"/>
  <c r="B9" i="24"/>
  <c r="B8" i="24"/>
  <c r="B7" i="24"/>
  <c r="L30" i="24" l="1"/>
  <c r="L22" i="24"/>
  <c r="K20" i="24"/>
  <c r="J20" i="24"/>
  <c r="H20" i="24"/>
  <c r="F20" i="24"/>
  <c r="D20" i="24"/>
  <c r="H37" i="24"/>
  <c r="F37" i="24"/>
  <c r="D37" i="24"/>
  <c r="K37" i="24"/>
  <c r="J37" i="24"/>
  <c r="I16" i="24"/>
  <c r="M16" i="24"/>
  <c r="E16" i="24"/>
  <c r="L16" i="24"/>
  <c r="G16" i="24"/>
  <c r="K8" i="24"/>
  <c r="J8" i="24"/>
  <c r="H8" i="24"/>
  <c r="F8" i="24"/>
  <c r="D8" i="24"/>
  <c r="F29" i="24"/>
  <c r="D29" i="24"/>
  <c r="J29" i="24"/>
  <c r="K29" i="24"/>
  <c r="H29" i="24"/>
  <c r="F17" i="24"/>
  <c r="D17" i="24"/>
  <c r="J17" i="24"/>
  <c r="K17" i="24"/>
  <c r="F35" i="24"/>
  <c r="D35" i="24"/>
  <c r="J35" i="24"/>
  <c r="H35" i="24"/>
  <c r="K35" i="24"/>
  <c r="G15" i="24"/>
  <c r="M15" i="24"/>
  <c r="E15" i="24"/>
  <c r="L15" i="24"/>
  <c r="I15" i="24"/>
  <c r="I24" i="24"/>
  <c r="M24" i="24"/>
  <c r="E24" i="24"/>
  <c r="L24" i="24"/>
  <c r="G24" i="24"/>
  <c r="H17" i="24"/>
  <c r="B14" i="24"/>
  <c r="B6" i="24"/>
  <c r="I28" i="24"/>
  <c r="M28" i="24"/>
  <c r="E28" i="24"/>
  <c r="L28" i="24"/>
  <c r="G28" i="24"/>
  <c r="I34" i="24"/>
  <c r="M34" i="24"/>
  <c r="E34" i="24"/>
  <c r="L34" i="24"/>
  <c r="G34" i="24"/>
  <c r="B39" i="24"/>
  <c r="K58" i="24"/>
  <c r="J58" i="24"/>
  <c r="I58" i="24"/>
  <c r="F7" i="24"/>
  <c r="D7" i="24"/>
  <c r="J7" i="24"/>
  <c r="H7" i="24"/>
  <c r="K7" i="24"/>
  <c r="H45" i="24"/>
  <c r="F45" i="24"/>
  <c r="D45" i="24"/>
  <c r="K45" i="24"/>
  <c r="I18" i="24"/>
  <c r="M18" i="24"/>
  <c r="E18" i="24"/>
  <c r="L18" i="24"/>
  <c r="G18" i="24"/>
  <c r="K24" i="24"/>
  <c r="J24" i="24"/>
  <c r="H24" i="24"/>
  <c r="F24" i="24"/>
  <c r="D24" i="24"/>
  <c r="F33" i="24"/>
  <c r="D33" i="24"/>
  <c r="J33" i="24"/>
  <c r="K33" i="24"/>
  <c r="G19" i="24"/>
  <c r="M19" i="24"/>
  <c r="E19" i="24"/>
  <c r="L19" i="24"/>
  <c r="I19" i="24"/>
  <c r="G31" i="24"/>
  <c r="M31" i="24"/>
  <c r="E31" i="24"/>
  <c r="L31" i="24"/>
  <c r="I31" i="24"/>
  <c r="K74" i="24"/>
  <c r="J74" i="24"/>
  <c r="I74" i="24"/>
  <c r="K26" i="24"/>
  <c r="J26" i="24"/>
  <c r="H26" i="24"/>
  <c r="F26" i="24"/>
  <c r="D26" i="24"/>
  <c r="F15" i="24"/>
  <c r="D15" i="24"/>
  <c r="J15" i="24"/>
  <c r="K15" i="24"/>
  <c r="H15" i="24"/>
  <c r="K18" i="24"/>
  <c r="J18" i="24"/>
  <c r="H18" i="24"/>
  <c r="F18" i="24"/>
  <c r="D18" i="24"/>
  <c r="F27" i="24"/>
  <c r="D27" i="24"/>
  <c r="J27" i="24"/>
  <c r="H27" i="24"/>
  <c r="K27" i="24"/>
  <c r="K30" i="24"/>
  <c r="J30" i="24"/>
  <c r="H30" i="24"/>
  <c r="F30" i="24"/>
  <c r="D30" i="24"/>
  <c r="G7" i="24"/>
  <c r="M7" i="24"/>
  <c r="E7" i="24"/>
  <c r="L7" i="24"/>
  <c r="I7" i="24"/>
  <c r="I8" i="24"/>
  <c r="M8" i="24"/>
  <c r="E8" i="24"/>
  <c r="L8" i="24"/>
  <c r="G8" i="24"/>
  <c r="G25" i="24"/>
  <c r="M25" i="24"/>
  <c r="E25" i="24"/>
  <c r="L25" i="24"/>
  <c r="I25" i="24"/>
  <c r="G35" i="24"/>
  <c r="M35" i="24"/>
  <c r="E35" i="24"/>
  <c r="L35" i="24"/>
  <c r="I35" i="24"/>
  <c r="M38" i="24"/>
  <c r="E38" i="24"/>
  <c r="L38" i="24"/>
  <c r="G38" i="24"/>
  <c r="I38" i="24"/>
  <c r="F21" i="24"/>
  <c r="D21" i="24"/>
  <c r="J21" i="24"/>
  <c r="K21" i="24"/>
  <c r="H21" i="24"/>
  <c r="G9" i="24"/>
  <c r="M9" i="24"/>
  <c r="E9" i="24"/>
  <c r="L9" i="24"/>
  <c r="I9" i="24"/>
  <c r="I20" i="24"/>
  <c r="M20" i="24"/>
  <c r="E20" i="24"/>
  <c r="L20" i="24"/>
  <c r="G20" i="24"/>
  <c r="G29" i="24"/>
  <c r="M29" i="24"/>
  <c r="E29" i="24"/>
  <c r="L29" i="24"/>
  <c r="I29" i="24"/>
  <c r="I32" i="24"/>
  <c r="M32" i="24"/>
  <c r="E32" i="24"/>
  <c r="L32" i="24"/>
  <c r="G32" i="24"/>
  <c r="J45" i="24"/>
  <c r="K16" i="24"/>
  <c r="J16" i="24"/>
  <c r="H16" i="24"/>
  <c r="F16" i="24"/>
  <c r="D16" i="24"/>
  <c r="F25" i="24"/>
  <c r="D25" i="24"/>
  <c r="J25" i="24"/>
  <c r="K25" i="24"/>
  <c r="F31" i="24"/>
  <c r="D31" i="24"/>
  <c r="J31" i="24"/>
  <c r="K31" i="24"/>
  <c r="H31" i="24"/>
  <c r="K34" i="24"/>
  <c r="J34" i="24"/>
  <c r="H34" i="24"/>
  <c r="F34" i="24"/>
  <c r="D34" i="24"/>
  <c r="G23" i="24"/>
  <c r="M23" i="24"/>
  <c r="E23" i="24"/>
  <c r="L23" i="24"/>
  <c r="I23" i="24"/>
  <c r="I26" i="24"/>
  <c r="M26" i="24"/>
  <c r="E26" i="24"/>
  <c r="L26" i="24"/>
  <c r="G26" i="24"/>
  <c r="I37" i="24"/>
  <c r="G37" i="24"/>
  <c r="L37" i="24"/>
  <c r="M37" i="24"/>
  <c r="E37" i="24"/>
  <c r="F23" i="24"/>
  <c r="D23" i="24"/>
  <c r="J23" i="24"/>
  <c r="K23" i="24"/>
  <c r="H23" i="24"/>
  <c r="F9" i="24"/>
  <c r="D9" i="24"/>
  <c r="J9" i="24"/>
  <c r="K9" i="24"/>
  <c r="H9" i="24"/>
  <c r="F19" i="24"/>
  <c r="D19" i="24"/>
  <c r="J19" i="24"/>
  <c r="H19" i="24"/>
  <c r="K19" i="24"/>
  <c r="K22" i="24"/>
  <c r="J22" i="24"/>
  <c r="H22" i="24"/>
  <c r="F22" i="24"/>
  <c r="D22" i="24"/>
  <c r="K28" i="24"/>
  <c r="J28" i="24"/>
  <c r="H28" i="24"/>
  <c r="F28" i="24"/>
  <c r="D38" i="24"/>
  <c r="K38" i="24"/>
  <c r="J38" i="24"/>
  <c r="H38" i="24"/>
  <c r="F38" i="24"/>
  <c r="G17" i="24"/>
  <c r="M17" i="24"/>
  <c r="E17" i="24"/>
  <c r="L17" i="24"/>
  <c r="I17" i="24"/>
  <c r="H33" i="24"/>
  <c r="K66" i="24"/>
  <c r="J66" i="24"/>
  <c r="I66" i="24"/>
  <c r="K32" i="24"/>
  <c r="J32" i="24"/>
  <c r="H32" i="24"/>
  <c r="F32" i="24"/>
  <c r="D32" i="24"/>
  <c r="G21" i="24"/>
  <c r="M21" i="24"/>
  <c r="E21" i="24"/>
  <c r="L21" i="24"/>
  <c r="I21" i="24"/>
  <c r="G27" i="24"/>
  <c r="M27" i="24"/>
  <c r="E27" i="24"/>
  <c r="L27" i="24"/>
  <c r="I27" i="24"/>
  <c r="G33" i="24"/>
  <c r="M33" i="24"/>
  <c r="E33" i="24"/>
  <c r="L33" i="24"/>
  <c r="I33" i="24"/>
  <c r="K53" i="24"/>
  <c r="J53" i="24"/>
  <c r="K61" i="24"/>
  <c r="J61" i="24"/>
  <c r="K69" i="24"/>
  <c r="J69" i="24"/>
  <c r="H41" i="24"/>
  <c r="F41" i="24"/>
  <c r="D41" i="24"/>
  <c r="K41" i="24"/>
  <c r="K55" i="24"/>
  <c r="J55" i="24"/>
  <c r="K63" i="24"/>
  <c r="J63" i="24"/>
  <c r="K71" i="24"/>
  <c r="J71" i="24"/>
  <c r="K52" i="24"/>
  <c r="J52" i="24"/>
  <c r="K60" i="24"/>
  <c r="J60" i="24"/>
  <c r="K68" i="24"/>
  <c r="J68" i="24"/>
  <c r="C14" i="24"/>
  <c r="C6" i="24"/>
  <c r="I22" i="24"/>
  <c r="M22" i="24"/>
  <c r="E22" i="24"/>
  <c r="I30" i="24"/>
  <c r="M30" i="24"/>
  <c r="E30" i="24"/>
  <c r="C45" i="24"/>
  <c r="C39" i="24"/>
  <c r="K57" i="24"/>
  <c r="J57" i="24"/>
  <c r="K65" i="24"/>
  <c r="J65" i="24"/>
  <c r="K73" i="24"/>
  <c r="J73" i="24"/>
  <c r="H43" i="24"/>
  <c r="F43" i="24"/>
  <c r="D43" i="24"/>
  <c r="K43" i="24"/>
  <c r="K54" i="24"/>
  <c r="J54" i="24"/>
  <c r="K62" i="24"/>
  <c r="J62" i="24"/>
  <c r="K70" i="24"/>
  <c r="J70" i="24"/>
  <c r="I77" i="24"/>
  <c r="J41" i="24"/>
  <c r="K51" i="24"/>
  <c r="J51" i="24"/>
  <c r="K59" i="24"/>
  <c r="J59" i="24"/>
  <c r="K67" i="24"/>
  <c r="J67" i="24"/>
  <c r="K75" i="24"/>
  <c r="K77" i="24" s="1"/>
  <c r="J75" i="24"/>
  <c r="K56" i="24"/>
  <c r="J56" i="24"/>
  <c r="K64" i="24"/>
  <c r="J64" i="24"/>
  <c r="K72" i="24"/>
  <c r="J72" i="24"/>
  <c r="G40" i="24"/>
  <c r="G42" i="24"/>
  <c r="G44" i="24"/>
  <c r="H40" i="24"/>
  <c r="L41" i="24"/>
  <c r="H42" i="24"/>
  <c r="L43" i="24"/>
  <c r="H44" i="24"/>
  <c r="J40" i="24"/>
  <c r="J42" i="24"/>
  <c r="J44" i="24"/>
  <c r="L40" i="24"/>
  <c r="L42" i="24"/>
  <c r="L44" i="24"/>
  <c r="E40" i="24"/>
  <c r="E42" i="24"/>
  <c r="E44" i="24"/>
  <c r="I39" i="24" l="1"/>
  <c r="G39" i="24"/>
  <c r="L39" i="24"/>
  <c r="M39" i="24"/>
  <c r="E39" i="24"/>
  <c r="I45" i="24"/>
  <c r="G45" i="24"/>
  <c r="M45" i="24"/>
  <c r="E45" i="24"/>
  <c r="L45" i="24"/>
  <c r="I14" i="24"/>
  <c r="M14" i="24"/>
  <c r="E14" i="24"/>
  <c r="G14" i="24"/>
  <c r="L14" i="24"/>
  <c r="K14" i="24"/>
  <c r="J14" i="24"/>
  <c r="H14" i="24"/>
  <c r="F14" i="24"/>
  <c r="D14" i="24"/>
  <c r="K6" i="24"/>
  <c r="J6" i="24"/>
  <c r="H6" i="24"/>
  <c r="F6" i="24"/>
  <c r="D6" i="24"/>
  <c r="J77" i="24"/>
  <c r="K79" i="24"/>
  <c r="H39" i="24"/>
  <c r="F39" i="24"/>
  <c r="D39" i="24"/>
  <c r="K39" i="24"/>
  <c r="J39" i="24"/>
  <c r="I78" i="24"/>
  <c r="I79" i="24"/>
  <c r="I6" i="24"/>
  <c r="M6" i="24"/>
  <c r="E6" i="24"/>
  <c r="L6" i="24"/>
  <c r="G6" i="24"/>
  <c r="J79" i="24" l="1"/>
  <c r="J78" i="24"/>
  <c r="I83" i="24" s="1"/>
  <c r="K78" i="24"/>
  <c r="I82" i="24"/>
  <c r="I81" i="24" l="1"/>
</calcChain>
</file>

<file path=xl/sharedStrings.xml><?xml version="1.0" encoding="utf-8"?>
<sst xmlns="http://schemas.openxmlformats.org/spreadsheetml/2006/main" count="1742" uniqueCount="520">
  <si>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</si>
  <si>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</si>
  <si>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</si>
  <si>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</si>
  <si>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</si>
  <si>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</si>
  <si>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</si>
  <si>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</si>
  <si>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</si>
  <si>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</si>
  <si>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</si>
  <si>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</si>
  <si>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</si>
  <si>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Emmendingen (08316)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</si>
  <si>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</si>
  <si>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</si>
  <si>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</si>
  <si>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</si>
  <si>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</si>
  <si>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</si>
  <si>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</si>
  <si>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</si>
  <si>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</si>
  <si>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</si>
  <si>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</si>
  <si>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</si>
  <si>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</si>
  <si>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</si>
  <si>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</si>
  <si>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</si>
  <si>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</si>
  <si>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</si>
  <si>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</si>
  <si>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</si>
  <si>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</si>
  <si>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</si>
  <si>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</si>
  <si>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</si>
  <si>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</si>
  <si>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</si>
  <si>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</si>
  <si>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</si>
  <si>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</si>
  <si>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</si>
  <si>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</si>
  <si>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</si>
  <si>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</si>
  <si>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</si>
  <si>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</si>
  <si>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</si>
  <si>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</si>
  <si>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</si>
  <si>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</si>
  <si>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</si>
  <si>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</si>
  <si>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</si>
  <si>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</si>
  <si>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</si>
  <si>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</si>
  <si>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</si>
  <si>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</si>
  <si>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</si>
  <si>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</si>
  <si>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</si>
  <si>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</si>
  <si>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</si>
  <si>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</si>
  <si>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</si>
  <si>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</si>
  <si>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</si>
  <si>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</si>
  <si>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</si>
  <si>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</si>
  <si>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</si>
  <si>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</si>
  <si>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</si>
  <si>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</si>
  <si>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</si>
  <si>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</si>
  <si>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</si>
  <si>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</si>
  <si>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</si>
  <si>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</si>
  <si>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</si>
  <si>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</si>
  <si>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</si>
  <si>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</si>
  <si>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</si>
  <si>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</si>
  <si>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</si>
  <si>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</si>
  <si>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</si>
  <si>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Emmendingen (08316);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</si>
  <si>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</si>
  <si>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</si>
  <si>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</si>
  <si>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</si>
  <si>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</si>
  <si>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</si>
  <si>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</si>
  <si>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</si>
  <si>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</si>
  <si>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</si>
  <si>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</si>
  <si>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</si>
  <si>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</si>
  <si>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</si>
  <si>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</si>
  <si>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</si>
  <si>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</si>
  <si>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</si>
  <si>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</si>
  <si>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</si>
  <si>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</si>
  <si>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</si>
  <si>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</si>
  <si>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</si>
  <si>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</si>
  <si>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</si>
  <si>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</si>
  <si>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</si>
  <si>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</si>
  <si>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</si>
  <si>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</si>
  <si>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</si>
  <si>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</si>
  <si>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</si>
  <si>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</si>
  <si>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</si>
  <si>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</si>
  <si>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</si>
  <si>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</si>
  <si>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</si>
  <si>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</si>
  <si>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</si>
  <si>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</si>
  <si>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</si>
  <si>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</si>
  <si>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</si>
  <si>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</si>
  <si>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</si>
  <si>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</si>
  <si>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</si>
  <si>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</si>
  <si>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</si>
  <si>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</si>
  <si>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</si>
  <si>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</si>
  <si>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</si>
  <si>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</si>
  <si>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</si>
  <si>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</si>
  <si>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</si>
  <si>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</si>
  <si>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</si>
  <si>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</si>
  <si>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</si>
  <si>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</si>
  <si>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</si>
  <si>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</si>
  <si>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</si>
  <si>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</si>
  <si>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</si>
  <si>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</si>
  <si>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</si>
  <si>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</si>
  <si>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</si>
  <si>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</si>
  <si>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</si>
  <si>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</si>
  <si>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</si>
  <si>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</si>
  <si>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</si>
  <si>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</si>
  <si>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</si>
  <si>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</si>
  <si>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</si>
  <si>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</si>
  <si>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</si>
  <si>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</si>
  <si>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</si>
  <si>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</si>
  <si>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</si>
  <si>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Emmendingen (08316)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</si>
  <si>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</si>
  <si>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</si>
  <si>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</si>
  <si>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</si>
  <si>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</si>
  <si>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</si>
  <si>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</si>
  <si>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</si>
  <si>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</si>
  <si>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</si>
  <si>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</si>
  <si>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</si>
  <si>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</si>
  <si>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</si>
  <si>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</si>
  <si>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</si>
  <si>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</si>
  <si>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</si>
  <si>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</si>
  <si>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</si>
  <si>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</si>
  <si>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</si>
  <si>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</si>
  <si>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</si>
  <si>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</si>
  <si>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</si>
  <si>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</si>
  <si>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</si>
  <si>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</si>
  <si>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</si>
  <si>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</si>
  <si>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</si>
  <si>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</si>
  <si>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</si>
  <si>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</si>
  <si>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</si>
  <si>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</si>
  <si>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</si>
  <si>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</si>
  <si>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</si>
  <si>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</si>
  <si>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</si>
  <si>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</si>
  <si>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</si>
  <si>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</si>
  <si>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</si>
  <si>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</si>
  <si>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</si>
  <si>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</si>
  <si>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</si>
  <si>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</si>
  <si>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</si>
  <si>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</si>
  <si>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</si>
  <si>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</si>
  <si>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</si>
  <si>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</si>
  <si>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</si>
  <si>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</si>
  <si>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</si>
  <si>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</si>
  <si>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</si>
  <si>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</si>
  <si>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</si>
  <si>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</si>
  <si>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</si>
  <si>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</si>
  <si>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</si>
  <si>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</si>
  <si>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</si>
  <si>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</si>
  <si>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</si>
  <si>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</si>
  <si>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</si>
  <si>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</si>
  <si>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</si>
  <si>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</si>
  <si>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</si>
  <si>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</si>
  <si>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</si>
  <si>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</si>
  <si>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</si>
  <si>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</si>
  <si>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</si>
  <si>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</si>
  <si>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</si>
  <si>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</si>
  <si>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</si>
  <si>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</si>
  <si>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</si>
  <si>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</si>
  <si>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</si>
  <si>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</si>
  <si>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</si>
  <si>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</si>
  <si>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</si>
  <si>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</si>
  <si>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</si>
  <si>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</si>
  <si>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</si>
  <si>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</si>
  <si>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</si>
  <si>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</si>
  <si>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</si>
  <si>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</si>
  <si>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</si>
  <si>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</si>
  <si>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</si>
  <si>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</si>
  <si>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</si>
  <si>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</si>
  <si>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</si>
  <si>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</si>
  <si>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</si>
  <si>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</si>
  <si>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</si>
  <si>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</si>
  <si>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</si>
  <si>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</si>
  <si>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</si>
  <si>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</si>
  <si>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</si>
  <si>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</si>
  <si>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</si>
  <si>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</si>
  <si>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</si>
  <si>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</si>
  <si>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</si>
  <si>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</si>
  <si>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</si>
  <si>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</si>
  <si>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</si>
  <si>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</si>
  <si>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</si>
  <si>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</si>
  <si>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</si>
  <si>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</si>
  <si>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</si>
  <si>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</si>
  <si>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</si>
  <si>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</si>
  <si>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</si>
  <si>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</si>
  <si>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</si>
  <si>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</si>
  <si>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</si>
  <si>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</si>
  <si>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</si>
  <si>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</si>
  <si>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</si>
  <si>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</si>
  <si>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</si>
  <si>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</si>
  <si>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</si>
  <si>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</si>
  <si>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</si>
  <si>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</si>
  <si>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</si>
  <si>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</si>
  <si>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</si>
  <si>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</si>
  <si>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</si>
  <si>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</si>
  <si>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</si>
  <si>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</si>
  <si>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</si>
  <si>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</si>
  <si>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</si>
  <si>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</si>
  <si>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</si>
  <si>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</si>
  <si>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</si>
  <si>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</si>
  <si>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</si>
  <si>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</si>
  <si>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</si>
  <si>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</si>
  <si>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</si>
  <si>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</si>
  <si>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</si>
  <si>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</si>
  <si>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</si>
  <si>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</si>
  <si>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</si>
  <si>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</si>
  <si>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</si>
  <si>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</si>
  <si>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</si>
  <si>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</si>
  <si>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Emmendingen (08316);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</si>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</sst>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{9E4A60F9-9862-4D1C-8A4C-E8714F645875}</c15:txfldGUID>
                      <c15:f>Daten_Diagramme!$D$6</c15:f>
                      <c15:dlblFieldTableCache>
                        <c:ptCount val="1"/>
                        <c:pt idx="0">
                          <c:v>2.1</c:v>
                        </c:pt>
                      </c15:dlblFieldTableCache>
                    </c15:dlblFTEntry>
                  </c15:dlblFieldTable>
                  <c15:showDataLabelsRange val="0"/>
                </c:ext>
                <c:ext xmlns:c16="http://schemas.microsoft.com/office/drawing/2014/chart" uri="{C3380CC4-5D6E-409C-BE32-E72D297353CC}">
                  <c16:uniqueId val="{00000000-1AFA-484D-836C-1CCBC6044623}"/>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{395DEB34-9EE8-48D4-AC16-E6FC44DB5273}</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1AFA-484D-836C-1CCBC6044623}"/>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{6EA0ACFD-21A8-4D9E-8AF5-E7AC69059075}</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1AFA-484D-836C-1CCBC6044623}"/>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{3946E450-7675-4F6F-AE40-633354FDD55F}</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1AFA-484D-836C-1CCBC6044623}"/>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2.0563866081805573</c:v>
                </c:pt>
                <c:pt idx="1">
                  <c:v>0.77822269034374059</c:v>
                </c:pt>
                <c:pt idx="2">
                  <c:v>1.1186464311118853</c:v>
                </c:pt>
                <c:pt idx="3">
                  <c:v>1.0875687030768</c:v>
                </c:pt>
              </c:numCache>
            </c:numRef>
          </c:val>
          <c:extLst>
            <c:ext xmlns:c16="http://schemas.microsoft.com/office/drawing/2014/chart" uri="{C3380CC4-5D6E-409C-BE32-E72D297353CC}">
              <c16:uniqueId val="{00000004-1AFA-484D-836C-1CCBC6044623}"/>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{DE6E6D42-B3CF-426E-96C8-9B2E43B524EF}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1AFA-484D-836C-1CCBC6044623}"/>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{009BBC65-94C7-40DD-9619-36964E2DF3AD}</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1AFA-484D-836C-1CCBC6044623}"/>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{5E35E223-BF0E-4589-9106-E98580001B75}</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1AFA-484D-836C-1CCBC6044623}"/>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{62E72517-26FF-4186-B93B-1F6ACF2F25F7}</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1AFA-484D-836C-1CCBC604462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1AFA-484D-836C-1CCBC6044623}"/>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AFA-484D-836C-1CCBC6044623}"/>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{1BB85FCB-2372-4D26-99B9-B06018D1EB70}</c15:txfldGUID>
                      <c15:f>Daten_Diagramme!$E$6</c15:f>
                      <c15:dlblFieldTableCache>
                        <c:ptCount val="1"/>
                        <c:pt idx="0">
                          <c:v>-1.7</c:v>
                        </c:pt>
                      </c15:dlblFieldTableCache>
                    </c15:dlblFTEntry>
                  </c15:dlblFieldTable>
                  <c15:showDataLabelsRange val="0"/>
                </c:ext>
                <c:ext xmlns:c16="http://schemas.microsoft.com/office/drawing/2014/chart" uri="{C3380CC4-5D6E-409C-BE32-E72D297353CC}">
                  <c16:uniqueId val="{00000000-2B3F-4F9D-A69B-D1E9C5B240DC}"/>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{A9AF4B82-3E1C-4037-B179-B74B79619B9A}</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2B3F-4F9D-A69B-D1E9C5B240DC}"/>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{118B4402-24CE-46E6-84F2-2C97C91F1AE2}</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2B3F-4F9D-A69B-D1E9C5B240DC}"/>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{1EFB4DB5-5834-4A79-BC1D-1CB482CD253A}</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2B3F-4F9D-A69B-D1E9C5B240D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-1.7282143661337537</c:v>
                </c:pt>
                <c:pt idx="1">
                  <c:v>-2.6975865719528453</c:v>
                </c:pt>
                <c:pt idx="2">
                  <c:v>-2.7637010795899166</c:v>
                </c:pt>
                <c:pt idx="3">
                  <c:v>-2.8655893304673015</c:v>
                </c:pt>
              </c:numCache>
            </c:numRef>
          </c:val>
          <c:extLst>
            <c:ext xmlns:c16="http://schemas.microsoft.com/office/drawing/2014/chart" uri="{C3380CC4-5D6E-409C-BE32-E72D297353CC}">
              <c16:uniqueId val="{00000004-2B3F-4F9D-A69B-D1E9C5B240DC}"/>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{9BAD54E5-0023-499B-A799-70B44470D287}</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2B3F-4F9D-A69B-D1E9C5B240DC}"/>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{D6A55111-B0F4-40A3-9D56-6F2DB2819FCD}</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2B3F-4F9D-A69B-D1E9C5B240DC}"/>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{A7BC63A7-FA47-4B8A-BE4E-310E1A3D990A}</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2B3F-4F9D-A69B-D1E9C5B240DC}"/>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{C2939657-42B4-426A-9B55-1FF2A8B05EBD}</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2B3F-4F9D-A69B-D1E9C5B240D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2B3F-4F9D-A69B-D1E9C5B240DC}"/>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B3F-4F9D-A69B-D1E9C5B240DC}"/>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{4FD040D9-1B56-48F0-93B2-98D455107662}</c15:txfldGUID>
                      <c15:f>Daten_Diagramme!$D$14</c15:f>
                      <c15:dlblFieldTableCache>
                        <c:ptCount val="1"/>
                        <c:pt idx="0">
                          <c:v>2.1</c:v>
                        </c:pt>
                      </c15:dlblFieldTableCache>
                    </c15:dlblFTEntry>
                  </c15:dlblFieldTable>
                  <c15:showDataLabelsRange val="0"/>
                </c:ext>
                <c:ext xmlns:c16="http://schemas.microsoft.com/office/drawing/2014/chart" uri="{C3380CC4-5D6E-409C-BE32-E72D297353CC}">
                  <c16:uniqueId val="{00000000-6CA1-452B-B7BB-72F4E76E9B40}"/>
                </c:ext>
              </c:extLst>
            </c:dLbl>
            <c:dLbl>
              <c:idx val="1"/>
              <c:tx>
                <c:strRef>
                  <c:f>Daten_Diagramme!$D$15</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{1C153335-0812-4F47-8D70-36FAC4F80420}</c15:txfldGUID>
                      <c15:f>Daten_Diagramme!$D$15</c15:f>
                      <c15:dlblFieldTableCache>
                        <c:ptCount val="1"/>
                        <c:pt idx="0">
                          <c:v>3.9</c:v>
                        </c:pt>
                      </c15:dlblFieldTableCache>
                    </c15:dlblFTEntry>
                  </c15:dlblFieldTable>
                  <c15:showDataLabelsRange val="0"/>
                </c:ext>
                <c:ext xmlns:c16="http://schemas.microsoft.com/office/drawing/2014/chart" uri="{C3380CC4-5D6E-409C-BE32-E72D297353CC}">
                  <c16:uniqueId val="{00000001-6CA1-452B-B7BB-72F4E76E9B40}"/>
                </c:ext>
              </c:extLst>
            </c:dLbl>
            <c:dLbl>
              <c:idx val="2"/>
              <c:tx>
                <c:strRef>
                  <c:f>Daten_Diagramme!$D$16</c:f>
                  <c:strCache>
                    <c:ptCount val="1"/>
                    <c:pt idx="0">
                      <c:v>12.6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{7E01B0D5-3EF3-4821-B235-A77FAD1E9458}</c15:txfldGUID>
                      <c15:f>Daten_Diagramme!$D$16</c15:f>
                      <c15:dlblFieldTableCache>
                        <c:ptCount val="1"/>
                        <c:pt idx="0">
                          <c:v>12.6</c:v>
                        </c:pt>
                      </c15:dlblFieldTableCache>
                    </c15:dlblFTEntry>
                  </c15:dlblFieldTable>
                  <c15:showDataLabelsRange val="0"/>
                </c:ext>
                <c:ext xmlns:c16="http://schemas.microsoft.com/office/drawing/2014/chart" uri="{C3380CC4-5D6E-409C-BE32-E72D297353CC}">
                  <c16:uniqueId val="{00000002-6CA1-452B-B7BB-72F4E76E9B40}"/>
                </c:ext>
              </c:extLst>
            </c:dLbl>
            <c:dLbl>
              <c:idx val="3"/>
              <c:tx>
                <c:strRef>
                  <c:f>Daten_Diagramme!$D$17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{70160ECA-B149-44D7-9D4B-E0A44E81AC9E}</c15:txfldGUID>
                      <c15:f>Daten_Diagramme!$D$17</c15:f>
                      <c15:dlblFieldTableCache>
                        <c:ptCount val="1"/>
                        <c:pt idx="0">
                          <c:v>-0.6</c:v>
                        </c:pt>
                      </c15:dlblFieldTableCache>
                    </c15:dlblFTEntry>
                  </c15:dlblFieldTable>
                  <c15:showDataLabelsRange val="0"/>
                </c:ext>
                <c:ext xmlns:c16="http://schemas.microsoft.com/office/drawing/2014/chart" uri="{C3380CC4-5D6E-409C-BE32-E72D297353CC}">
                  <c16:uniqueId val="{00000003-6CA1-452B-B7BB-72F4E76E9B40}"/>
                </c:ext>
              </c:extLst>
            </c:dLbl>
            <c:dLbl>
              <c:idx val="4"/>
              <c:tx>
                <c:strRef>
                  <c:f>Daten_Diagramme!$D$18</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{DA4CFB55-55F9-414C-976D-AFEFB1A51971}</c15:txfldGUID>
                      <c15:f>Daten_Diagramme!$D$18</c15:f>
                      <c15:dlblFieldTableCache>
                        <c:ptCount val="1"/>
                        <c:pt idx="0">
                          <c:v>1.2</c:v>
                        </c:pt>
                      </c15:dlblFieldTableCache>
                    </c15:dlblFTEntry>
                  </c15:dlblFieldTable>
                  <c15:showDataLabelsRange val="0"/>
                </c:ext>
                <c:ext xmlns:c16="http://schemas.microsoft.com/office/drawing/2014/chart" uri="{C3380CC4-5D6E-409C-BE32-E72D297353CC}">
                  <c16:uniqueId val="{00000004-6CA1-452B-B7BB-72F4E76E9B40}"/>
                </c:ext>
              </c:extLst>
            </c:dLbl>
            <c:dLbl>
              <c:idx val="5"/>
              <c:tx>
                <c:strRef>
                  <c:f>Daten_Diagramme!$D$19</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{D7EE231C-B320-4F35-A562-3F638DC73EB1}</c15:txfldGUID>
                      <c15:f>Daten_Diagramme!$D$19</c15:f>
                      <c15:dlblFieldTableCache>
                        <c:ptCount val="1"/>
                        <c:pt idx="0">
                          <c:v>-1.3</c:v>
                        </c:pt>
                      </c15:dlblFieldTableCache>
                    </c15:dlblFTEntry>
                  </c15:dlblFieldTable>
                  <c15:showDataLabelsRange val="0"/>
                </c:ext>
                <c:ext xmlns:c16="http://schemas.microsoft.com/office/drawing/2014/chart" uri="{C3380CC4-5D6E-409C-BE32-E72D297353CC}">
                  <c16:uniqueId val="{00000005-6CA1-452B-B7BB-72F4E76E9B40}"/>
                </c:ext>
              </c:extLst>
            </c:dLbl>
            <c:dLbl>
              <c:idx val="6"/>
              <c:tx>
                <c:strRef>
                  <c:f>Daten_Diagramme!$D$20</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{7F87431F-3DCA-4C29-A567-5E13A99047C7}</c15:txfldGUID>
                      <c15:f>Daten_Diagramme!$D$20</c15:f>
                      <c15:dlblFieldTableCache>
                        <c:ptCount val="1"/>
                        <c:pt idx="0">
                          <c:v>1.0</c:v>
                        </c:pt>
                      </c15:dlblFieldTableCache>
                    </c15:dlblFTEntry>
                  </c15:dlblFieldTable>
                  <c15:showDataLabelsRange val="0"/>
                </c:ext>
                <c:ext xmlns:c16="http://schemas.microsoft.com/office/drawing/2014/chart" uri="{C3380CC4-5D6E-409C-BE32-E72D297353CC}">
                  <c16:uniqueId val="{00000006-6CA1-452B-B7BB-72F4E76E9B40}"/>
                </c:ext>
              </c:extLst>
            </c:dLbl>
            <c:dLbl>
              <c:idx val="7"/>
              <c:tx>
                <c:strRef>
                  <c:f>Daten_Diagramme!$D$21</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{9B0BF1D6-FCDA-4764-A3CC-986C6F55B29D}</c15:txfldGUID>
                      <c15:f>Daten_Diagramme!$D$21</c15:f>
                      <c15:dlblFieldTableCache>
                        <c:ptCount val="1"/>
                        <c:pt idx="0">
                          <c:v>3.1</c:v>
                        </c:pt>
                      </c15:dlblFieldTableCache>
                    </c15:dlblFTEntry>
                  </c15:dlblFieldTable>
                  <c15:showDataLabelsRange val="0"/>
                </c:ext>
                <c:ext xmlns:c16="http://schemas.microsoft.com/office/drawing/2014/chart" uri="{C3380CC4-5D6E-409C-BE32-E72D297353CC}">
                  <c16:uniqueId val="{00000007-6CA1-452B-B7BB-72F4E76E9B40}"/>
                </c:ext>
              </c:extLst>
            </c:dLbl>
            <c:dLbl>
              <c:idx val="8"/>
              <c:tx>
                <c:strRef>
                  <c:f>Daten_Diagramme!$D$22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{72632E56-71BF-4FF5-93FF-261EBA89DA13}</c15:txfldGUID>
                      <c15:f>Daten_Diagramme!$D$22</c15:f>
                      <c15:dlblFieldTableCache>
                        <c:ptCount val="1"/>
                        <c:pt idx="0">
                          <c:v>-0.1</c:v>
                        </c:pt>
                      </c15:dlblFieldTableCache>
                    </c15:dlblFTEntry>
                  </c15:dlblFieldTable>
                  <c15:showDataLabelsRange val="0"/>
                </c:ext>
                <c:ext xmlns:c16="http://schemas.microsoft.com/office/drawing/2014/chart" uri="{C3380CC4-5D6E-409C-BE32-E72D297353CC}">
                  <c16:uniqueId val="{00000008-6CA1-452B-B7BB-72F4E76E9B40}"/>
                </c:ext>
              </c:extLst>
            </c:dLbl>
            <c:dLbl>
              <c:idx val="9"/>
              <c:tx>
                <c:strRef>
                  <c:f>Daten_Diagramme!$D$23</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{634E890B-E421-42B6-9E4F-BF320DD0911A}</c15:txfldGUID>
                      <c15:f>Daten_Diagramme!$D$23</c15:f>
                      <c15:dlblFieldTableCache>
                        <c:ptCount val="1"/>
                        <c:pt idx="0">
                          <c:v>2.4</c:v>
                        </c:pt>
                      </c15:dlblFieldTableCache>
                    </c15:dlblFTEntry>
                  </c15:dlblFieldTable>
                  <c15:showDataLabelsRange val="0"/>
                </c:ext>
                <c:ext xmlns:c16="http://schemas.microsoft.com/office/drawing/2014/chart" uri="{C3380CC4-5D6E-409C-BE32-E72D297353CC}">
                  <c16:uniqueId val="{00000009-6CA1-452B-B7BB-72F4E76E9B40}"/>
                </c:ext>
              </c:extLst>
            </c:dLbl>
            <c:dLbl>
              <c:idx val="10"/>
              <c:tx>
                <c:strRef>
                  <c:f>Daten_Diagramme!$D$24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{3F218C6E-8385-4F66-BAF7-E53966C62D0E}</c15:txfldGUID>
                      <c15:f>Daten_Diagramme!$D$24</c15:f>
                      <c15:dlblFieldTableCache>
                        <c:ptCount val="1"/>
                        <c:pt idx="0">
                          <c:v>2.2</c:v>
                        </c:pt>
                      </c15:dlblFieldTableCache>
                    </c15:dlblFTEntry>
                  </c15:dlblFieldTable>
                  <c15:showDataLabelsRange val="0"/>
                </c:ext>
                <c:ext xmlns:c16="http://schemas.microsoft.com/office/drawing/2014/chart" uri="{C3380CC4-5D6E-409C-BE32-E72D297353CC}">
                  <c16:uniqueId val="{0000000A-6CA1-452B-B7BB-72F4E76E9B40}"/>
                </c:ext>
              </c:extLst>
            </c:dLbl>
            <c:dLbl>
              <c:idx val="11"/>
              <c:tx>
                <c:strRef>
                  <c:f>Daten_Diagramme!$D$25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{369D0AA9-438D-44D5-AA18-B08B0413FC45}</c15:txfldGUID>
                      <c15:f>Daten_Diagramme!$D$25</c15:f>
                      <c15:dlblFieldTableCache>
                        <c:ptCount val="1"/>
                        <c:pt idx="0">
                          <c:v>0.0</c:v>
                        </c:pt>
                      </c15:dlblFieldTableCache>
                    </c15:dlblFTEntry>
                  </c15:dlblFieldTable>
                  <c15:showDataLabelsRange val="0"/>
                </c:ext>
                <c:ext xmlns:c16="http://schemas.microsoft.com/office/drawing/2014/chart" uri="{C3380CC4-5D6E-409C-BE32-E72D297353CC}">
                  <c16:uniqueId val="{0000000B-6CA1-452B-B7BB-72F4E76E9B40}"/>
                </c:ext>
              </c:extLst>
            </c:dLbl>
            <c:dLbl>
              <c:idx val="12"/>
              <c:tx>
                <c:strRef>
                  <c:f>Daten_Diagramme!$D$26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{5A0E423C-250E-4B46-9DDC-DED7E58DB751}</c15:txfldGUID>
                      <c15:f>Daten_Diagramme!$D$26</c15:f>
                      <c15:dlblFieldTableCache>
                        <c:ptCount val="1"/>
                        <c:pt idx="0">
                          <c:v>0.2</c:v>
                        </c:pt>
                      </c15:dlblFieldTableCache>
                    </c15:dlblFTEntry>
                  </c15:dlblFieldTable>
                  <c15:showDataLabelsRange val="0"/>
                </c:ext>
                <c:ext xmlns:c16="http://schemas.microsoft.com/office/drawing/2014/chart" uri="{C3380CC4-5D6E-409C-BE32-E72D297353CC}">
                  <c16:uniqueId val="{0000000C-6CA1-452B-B7BB-72F4E76E9B40}"/>
                </c:ext>
              </c:extLst>
            </c:dLbl>
            <c:dLbl>
              <c:idx val="13"/>
              <c:tx>
                <c:strRef>
                  <c:f>Daten_Diagramme!$D$27</c:f>
                  <c:strCache>
                    <c:ptCount val="1"/>
                    <c:pt idx="0">
                      <c:v>14.0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{381DA0F0-0E4D-49C2-9F02-4091D02A9DB2}</c15:txfldGUID>
                      <c15:f>Daten_Diagramme!$D$27</c15:f>
                      <c15:dlblFieldTableCache>
                        <c:ptCount val="1"/>
                        <c:pt idx="0">
                          <c:v>14.0</c:v>
                        </c:pt>
                      </c15:dlblFieldTableCache>
                    </c15:dlblFTEntry>
                  </c15:dlblFieldTable>
                  <c15:showDataLabelsRange val="0"/>
                </c:ext>
                <c:ext xmlns:c16="http://schemas.microsoft.com/office/drawing/2014/chart" uri="{C3380CC4-5D6E-409C-BE32-E72D297353CC}">
                  <c16:uniqueId val="{0000000D-6CA1-452B-B7BB-72F4E76E9B40}"/>
                </c:ext>
              </c:extLst>
            </c:dLbl>
            <c:dLbl>
              <c:idx val="14"/>
              <c:tx>
                <c:strRef>
                  <c:f>Daten_Diagramme!$D$28</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{45EEC4E6-172D-43C4-8EA1-2E85668D0088}</c15:txfldGUID>
                      <c15:f>Daten_Diagramme!$D$28</c15:f>
                      <c15:dlblFieldTableCache>
                        <c:ptCount val="1"/>
                        <c:pt idx="0">
                          <c:v>5.1</c:v>
                        </c:pt>
                      </c15:dlblFieldTableCache>
                    </c15:dlblFTEntry>
                  </c15:dlblFieldTable>
                  <c15:showDataLabelsRange val="0"/>
                </c:ext>
                <c:ext xmlns:c16="http://schemas.microsoft.com/office/drawing/2014/chart" uri="{C3380CC4-5D6E-409C-BE32-E72D297353CC}">
                  <c16:uniqueId val="{0000000E-6CA1-452B-B7BB-72F4E76E9B40}"/>
                </c:ext>
              </c:extLst>
            </c:dLbl>
            <c:dLbl>
              <c:idx val="15"/>
              <c:tx>
                <c:strRef>
                  <c:f>Daten_Diagramme!$D$29</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{0C79628D-A84E-465C-8A8A-B906A7B366F2}</c15:txfldGUID>
                      <c15:f>Daten_Diagramme!$D$29</c15:f>
                      <c15:dlblFieldTableCache>
                        <c:ptCount val="1"/>
                        <c:pt idx="0">
                          <c:v>5.9</c:v>
                        </c:pt>
                      </c15:dlblFieldTableCache>
                    </c15:dlblFTEntry>
                  </c15:dlblFieldTable>
                  <c15:showDataLabelsRange val="0"/>
                </c:ext>
                <c:ext xmlns:c16="http://schemas.microsoft.com/office/drawing/2014/chart" uri="{C3380CC4-5D6E-409C-BE32-E72D297353CC}">
                  <c16:uniqueId val="{0000000F-6CA1-452B-B7BB-72F4E76E9B40}"/>
                </c:ext>
              </c:extLst>
            </c:dLbl>
            <c:dLbl>
              <c:idx val="16"/>
              <c:tx>
                <c:strRef>
                  <c:f>Daten_Diagramme!$D$30</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{0B3E5B6F-875A-4D92-8DB8-1726B6759FAE}</c15:txfldGUID>
                      <c15:f>Daten_Diagramme!$D$30</c15:f>
                      <c15:dlblFieldTableCache>
                        <c:ptCount val="1"/>
                        <c:pt idx="0">
                          <c:v>3.1</c:v>
                        </c:pt>
                      </c15:dlblFieldTableCache>
                    </c15:dlblFTEntry>
                  </c15:dlblFieldTable>
                  <c15:showDataLabelsRange val="0"/>
                </c:ext>
                <c:ext xmlns:c16="http://schemas.microsoft.com/office/drawing/2014/chart" uri="{C3380CC4-5D6E-409C-BE32-E72D297353CC}">
                  <c16:uniqueId val="{00000010-6CA1-452B-B7BB-72F4E76E9B40}"/>
                </c:ext>
              </c:extLst>
            </c:dLbl>
            <c:dLbl>
              <c:idx val="17"/>
              <c:tx>
                <c:strRef>
                  <c:f>Daten_Diagramme!$D$31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{1DE6846D-2DBC-43F8-A23A-FD82F169FD00}</c15:txfldGUID>
                      <c15:f>Daten_Diagramme!$D$31</c15:f>
                      <c15:dlblFieldTableCache>
                        <c:ptCount val="1"/>
                        <c:pt idx="0">
                          <c:v>1.1</c:v>
                        </c:pt>
                      </c15:dlblFieldTableCache>
                    </c15:dlblFTEntry>
                  </c15:dlblFieldTable>
                  <c15:showDataLabelsRange val="0"/>
                </c:ext>
                <c:ext xmlns:c16="http://schemas.microsoft.com/office/drawing/2014/chart" uri="{C3380CC4-5D6E-409C-BE32-E72D297353CC}">
                  <c16:uniqueId val="{00000011-6CA1-452B-B7BB-72F4E76E9B40}"/>
                </c:ext>
              </c:extLst>
            </c:dLbl>
            <c:dLbl>
              <c:idx val="18"/>
              <c:tx>
                <c:strRef>
                  <c:f>Daten_Diagramme!$D$32</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{D455F49A-F72A-41ED-BDD1-E0C0ED114486}</c15:txfldGUID>
                      <c15:f>Daten_Diagramme!$D$32</c15:f>
                      <c15:dlblFieldTableCache>
                        <c:ptCount val="1"/>
                        <c:pt idx="0">
                          <c:v>4.0</c:v>
                        </c:pt>
                      </c15:dlblFieldTableCache>
                    </c15:dlblFTEntry>
                  </c15:dlblFieldTable>
                  <c15:showDataLabelsRange val="0"/>
                </c:ext>
                <c:ext xmlns:c16="http://schemas.microsoft.com/office/drawing/2014/chart" uri="{C3380CC4-5D6E-409C-BE32-E72D297353CC}">
                  <c16:uniqueId val="{00000012-6CA1-452B-B7BB-72F4E76E9B40}"/>
                </c:ext>
              </c:extLst>
            </c:dLbl>
            <c:dLbl>
              <c:idx val="19"/>
              <c:tx>
                <c:strRef>
                  <c:f>Daten_Diagramme!$D$33</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{A7AA8F97-D2B8-48DD-8077-8E5CA97A8CF4}</c15:txfldGUID>
                      <c15:f>Daten_Diagramme!$D$33</c15:f>
                      <c15:dlblFieldTableCache>
                        <c:ptCount val="1"/>
                        <c:pt idx="0">
                          <c:v>5.2</c:v>
                        </c:pt>
                      </c15:dlblFieldTableCache>
                    </c15:dlblFTEntry>
                  </c15:dlblFieldTable>
                  <c15:showDataLabelsRange val="0"/>
                </c:ext>
                <c:ext xmlns:c16="http://schemas.microsoft.com/office/drawing/2014/chart" uri="{C3380CC4-5D6E-409C-BE32-E72D297353CC}">
                  <c16:uniqueId val="{00000013-6CA1-452B-B7BB-72F4E76E9B40}"/>
                </c:ext>
              </c:extLst>
            </c:dLbl>
            <c:dLbl>
              <c:idx val="20"/>
              <c:tx>
                <c:strRef>
                  <c:f>Daten_Diagramme!$D$34</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{CD6782B7-E002-4BC9-AB88-51FB46D0007D}</c15:txfldGUID>
                      <c15:f>Daten_Diagramme!$D$34</c15:f>
                      <c15:dlblFieldTableCache>
                        <c:ptCount val="1"/>
                        <c:pt idx="0">
                          <c:v>5.0</c:v>
                        </c:pt>
                      </c15:dlblFieldTableCache>
                    </c15:dlblFTEntry>
                  </c15:dlblFieldTable>
                  <c15:showDataLabelsRange val="0"/>
                </c:ext>
                <c:ext xmlns:c16="http://schemas.microsoft.com/office/drawing/2014/chart" uri="{C3380CC4-5D6E-409C-BE32-E72D297353CC}">
                  <c16:uniqueId val="{00000014-6CA1-452B-B7BB-72F4E76E9B40}"/>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{8E48C8A7-2965-4826-A9BD-6E6A37802702}</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6CA1-452B-B7BB-72F4E76E9B40}"/>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{FA713870-F1E0-467A-976C-67C45CEC7596}</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6CA1-452B-B7BB-72F4E76E9B40}"/>
                </c:ext>
              </c:extLst>
            </c:dLbl>
            <c:dLbl>
              <c:idx val="23"/>
              <c:tx>
                <c:strRef>
                  <c:f>Daten_Diagramme!$D$37</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{EE53EE01-0635-4A8E-B149-855FD2768E92}</c15:txfldGUID>
                      <c15:f>Daten_Diagramme!$D$37</c15:f>
                      <c15:dlblFieldTableCache>
                        <c:ptCount val="1"/>
                        <c:pt idx="0">
                          <c:v>3.9</c:v>
                        </c:pt>
                      </c15:dlblFieldTableCache>
                    </c15:dlblFTEntry>
                  </c15:dlblFieldTable>
                  <c15:showDataLabelsRange val="0"/>
                </c:ext>
                <c:ext xmlns:c16="http://schemas.microsoft.com/office/drawing/2014/chart" uri="{C3380CC4-5D6E-409C-BE32-E72D297353CC}">
                  <c16:uniqueId val="{00000017-6CA1-452B-B7BB-72F4E76E9B40}"/>
                </c:ext>
              </c:extLst>
            </c:dLbl>
            <c:dLbl>
              <c:idx val="24"/>
              <c:layout>
                <c:manualLayout>
                  <c:x val="4.7769028871392123E-3"/>
                  <c:y val="-4.6876052205785108E-5"/>
                </c:manualLayout>
              </c:layout>
              <c:tx>
                <c:strRef>
                  <c:f>Daten_Diagramme!$D$38</c:f>
                  <c:strCache>
                    <c:ptCount val="1"/>
                    <c:pt idx="0">
                      <c:v>0.3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{25988BBE-00BF-4AF5-9108-4DB1EC21719A}</c15:txfldGUID>
                      <c15:f>Daten_Diagramme!$D$38</c15:f>
                      <c15:dlblFieldTableCache>
                        <c:ptCount val="1"/>
                        <c:pt idx="0">
                          <c:v>0.3</c:v>
                        </c:pt>
                      </c15:dlblFieldTableCache>
                    </c15:dlblFTEntry>
                  </c15:dlblFieldTable>
                  <c15:showDataLabelsRange val="0"/>
                </c:ext>
                <c:ext xmlns:c16="http://schemas.microsoft.com/office/drawing/2014/chart" uri="{C3380CC4-5D6E-409C-BE32-E72D297353CC}">
                  <c16:uniqueId val="{00000018-6CA1-452B-B7BB-72F4E76E9B40}"/>
                </c:ext>
              </c:extLst>
            </c:dLbl>
            <c:dLbl>
              <c:idx val="25"/>
              <c:tx>
                <c:strRef>
                  <c:f>Daten_Diagramme!$D$39</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{95AC5555-2ED5-4E34-8170-64FB86A9BD71}</c15:txfldGUID>
                      <c15:f>Daten_Diagramme!$D$39</c15:f>
                      <c15:dlblFieldTableCache>
                        <c:ptCount val="1"/>
                        <c:pt idx="0">
                          <c:v>3.4</c:v>
                        </c:pt>
                      </c15:dlblFieldTableCache>
                    </c15:dlblFTEntry>
                  </c15:dlblFieldTable>
                  <c15:showDataLabelsRange val="0"/>
                </c:ext>
                <c:ext xmlns:c16="http://schemas.microsoft.com/office/drawing/2014/chart" uri="{C3380CC4-5D6E-409C-BE32-E72D297353CC}">
                  <c16:uniqueId val="{00000019-6CA1-452B-B7BB-72F4E76E9B40}"/>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{2BDA6988-BF08-4D27-BE4F-EC93DA388C94}</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6CA1-452B-B7BB-72F4E76E9B40}"/>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{CC917F80-B29D-4CE0-8B6D-CC2C068225B3}</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6CA1-452B-B7BB-72F4E76E9B40}"/>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{96E9DCC4-5A40-4CD2-9D8A-86A4B8C2ED53}</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6CA1-452B-B7BB-72F4E76E9B40}"/>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{F9EF2A8D-9A8F-4714-B767-ABACD6018A7A}</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6CA1-452B-B7BB-72F4E76E9B40}"/>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{C49F418A-62E6-462C-803C-87E953DBE1D5}</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6CA1-452B-B7BB-72F4E76E9B40}"/>
                </c:ext>
              </c:extLst>
            </c:dLbl>
            <c:dLbl>
              <c:idx val="31"/>
              <c:tx>
                <c:strRef>
                  <c:f>Daten_Diagramme!$D$45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{F292E83E-FB12-4FCF-8C8A-325D84959C01}</c15:txfldGUID>
                      <c15:f>Daten_Diagramme!$D$45</c15:f>
                      <c15:dlblFieldTableCache>
                        <c:ptCount val="1"/>
                        <c:pt idx="0">
                          <c:v>3.4</c:v>
                        </c:pt>
                      </c15:dlblFieldTableCache>
                    </c15:dlblFTEntry>
                  </c15:dlblFieldTable>
                  <c15:showDataLabelsRange val="0"/>
                </c:ext>
                <c:ext xmlns:c16="http://schemas.microsoft.com/office/drawing/2014/chart" uri="{C3380CC4-5D6E-409C-BE32-E72D297353CC}">
                  <c16:uniqueId val="{0000001F-6CA1-452B-B7BB-72F4E76E9B4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2.0563866081805573</c:v>
                </c:pt>
                <c:pt idx="1">
                  <c:v>3.9164490861618799</c:v>
                </c:pt>
                <c:pt idx="2">
                  <c:v>12.600536193029491</c:v>
                </c:pt>
                <c:pt idx="3">
                  <c:v>-0.58986077160165795</c:v>
                </c:pt>
                <c:pt idx="4">
                  <c:v>1.2395580706009162</c:v>
                </c:pt>
                <c:pt idx="5">
                  <c:v>-1.3451892384860922</c:v>
                </c:pt>
                <c:pt idx="6">
                  <c:v>1.026167265264238</c:v>
                </c:pt>
                <c:pt idx="7">
                  <c:v>3.1327084361124813</c:v>
                </c:pt>
                <c:pt idx="8">
                  <c:v>-7.4404761904761904E-2</c:v>
                </c:pt>
                <c:pt idx="9">
                  <c:v>2.3742227247032224</c:v>
                </c:pt>
                <c:pt idx="10">
                  <c:v>2.1693491952414274</c:v>
                </c:pt>
                <c:pt idx="11">
                  <c:v>0</c:v>
                </c:pt>
                <c:pt idx="12">
                  <c:v>0.19960079840319361</c:v>
                </c:pt>
                <c:pt idx="13">
                  <c:v>14.009216589861751</c:v>
                </c:pt>
                <c:pt idx="14">
                  <c:v>5.064027939464494</c:v>
                </c:pt>
                <c:pt idx="15">
                  <c:v>5.9322033898305087</c:v>
                </c:pt>
                <c:pt idx="16">
                  <c:v>3.10496118798515</c:v>
                </c:pt>
                <c:pt idx="17">
                  <c:v>1.0923535253227408</c:v>
                </c:pt>
                <c:pt idx="18">
                  <c:v>3.9784221173297372</c:v>
                </c:pt>
                <c:pt idx="19">
                  <c:v>5.2289938694554632</c:v>
                </c:pt>
                <c:pt idx="20">
                  <c:v>5.027322404371585</c:v>
                </c:pt>
                <c:pt idx="21">
                  <c:v>0</c:v>
                </c:pt>
                <c:pt idx="23">
                  <c:v>3.9164490861618799</c:v>
                </c:pt>
                <c:pt idx="24">
                  <c:v>0.27102602710260271</c:v>
                </c:pt>
                <c:pt idx="25">
                  <c:v>3.4222835414072752</c:v>
                </c:pt>
              </c:numCache>
            </c:numRef>
          </c:val>
          <c:extLst>
            <c:ext xmlns:c16="http://schemas.microsoft.com/office/drawing/2014/chart" uri="{C3380CC4-5D6E-409C-BE32-E72D297353CC}">
              <c16:uniqueId val="{00000020-6CA1-452B-B7BB-72F4E76E9B40}"/>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{9686E00C-FBC3-4E70-B369-281F4A4BF360}</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6CA1-452B-B7BB-72F4E76E9B40}"/>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{FBB24FDE-B8B8-44BD-8297-690361AEF4D7}</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6CA1-452B-B7BB-72F4E76E9B40}"/>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{D9851F51-B083-4A01-8AB4-510B048BDFA8}</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6CA1-452B-B7BB-72F4E76E9B40}"/>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{3E7F28F1-F7CF-4655-9911-0F3207CF68D1}</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6CA1-452B-B7BB-72F4E76E9B40}"/>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{BB1376B9-F302-4AB2-9B93-E32B27B554CD}</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6CA1-452B-B7BB-72F4E76E9B40}"/>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{7EE476B4-1AF3-4F1B-B6EB-70E6B4A1CF78}</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6CA1-452B-B7BB-72F4E76E9B40}"/>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{FC12457F-E69F-4D9F-B4D5-01ECAFE77AD8}</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6CA1-452B-B7BB-72F4E76E9B40}"/>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{49FAD106-174E-472B-A645-0ED85AB4E208}</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6CA1-452B-B7BB-72F4E76E9B40}"/>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{8152746A-4A8D-4C0A-A5EE-D033C75EC28B}</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6CA1-452B-B7BB-72F4E76E9B40}"/>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{2E5BBCA3-8B8F-40EC-B22C-D367D290F71E}</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6CA1-452B-B7BB-72F4E76E9B40}"/>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{FCBCB789-D50C-440A-8BC1-EE76D306CE01}</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6CA1-452B-B7BB-72F4E76E9B40}"/>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{DD1D504E-2C04-4327-96B2-AD5386D7BCDA}</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6CA1-452B-B7BB-72F4E76E9B40}"/>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{E0508D22-E386-4233-BACA-8CA89B36D9F6}</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6CA1-452B-B7BB-72F4E76E9B40}"/>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{4953EB56-2C4A-4425-8BF3-F55A06C7A4A1}</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6CA1-452B-B7BB-72F4E76E9B40}"/>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{6EF341D5-14C9-40A1-8840-C03F479D1C54}</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6CA1-452B-B7BB-72F4E76E9B40}"/>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{D2A0F9A9-CA3D-41E0-AD22-506F31CB4629}</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6CA1-452B-B7BB-72F4E76E9B40}"/>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{9476049B-BABC-460E-9F75-85674B4E8891}</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6CA1-452B-B7BB-72F4E76E9B40}"/>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{9D99330D-6E0C-4FA4-A3A4-2822684A12E2}</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6CA1-452B-B7BB-72F4E76E9B40}"/>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{1C4392D2-43F3-43E2-8360-BB54B5475780}</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6CA1-452B-B7BB-72F4E76E9B40}"/>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{EFFD61BE-FD14-4BC7-9A29-E38604B3309A}</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6CA1-452B-B7BB-72F4E76E9B40}"/>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{9728E2D3-3D8C-4BF1-AC0E-718DEE96FF8E}</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6CA1-452B-B7BB-72F4E76E9B40}"/>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{49463979-F527-4095-BB64-2BDF0570388E}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6CA1-452B-B7BB-72F4E76E9B40}"/>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{3A975751-2DD4-4DBC-B2AD-3249A03F05DE}</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6CA1-452B-B7BB-72F4E76E9B40}"/>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{AAD29E80-75BB-4406-8166-90FE13F0E982}</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6CA1-452B-B7BB-72F4E76E9B40}"/>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{BF326919-08A6-4960-BC40-E5441D745849}</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6CA1-452B-B7BB-72F4E76E9B40}"/>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{D1676088-6572-41BF-B5A7-1135D8BDF0D2}</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6CA1-452B-B7BB-72F4E76E9B40}"/>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{E360792D-2F5F-46FD-A954-8A5CF5BA5970}</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6CA1-452B-B7BB-72F4E76E9B40}"/>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{140B8CAB-5F4A-4F9E-AEA1-C2453D4EA008}</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6CA1-452B-B7BB-72F4E76E9B40}"/>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{F420F4E9-398B-4942-BDA0-A62E4B928FE9}</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6CA1-452B-B7BB-72F4E76E9B40}"/>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{3028AD70-8142-4D22-B313-3F53C0E64071}</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6CA1-452B-B7BB-72F4E76E9B40}"/>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{E09C55CF-88DD-49FE-A370-1B0F3BB4716D}</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6CA1-452B-B7BB-72F4E76E9B40}"/>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{629168B1-F450-4E8C-8A12-0F4656F06F90}</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6CA1-452B-B7BB-72F4E76E9B4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6CA1-452B-B7BB-72F4E76E9B40}"/>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6CA1-452B-B7BB-72F4E76E9B40}"/>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{C79A13CA-FB87-4E1C-987E-BAA45AB13576}</c15:txfldGUID>
                      <c15:f>Daten_Diagramme!$E$14</c15:f>
                      <c15:dlblFieldTableCache>
                        <c:ptCount val="1"/>
                        <c:pt idx="0">
                          <c:v>-1.7</c:v>
                        </c:pt>
                      </c15:dlblFieldTableCache>
                    </c15:dlblFTEntry>
                  </c15:dlblFieldTable>
                  <c15:showDataLabelsRange val="0"/>
                </c:ext>
                <c:ext xmlns:c16="http://schemas.microsoft.com/office/drawing/2014/chart" uri="{C3380CC4-5D6E-409C-BE32-E72D297353CC}">
                  <c16:uniqueId val="{00000000-3563-41E6-86BC-631F8E3D3F52}"/>
                </c:ext>
              </c:extLst>
            </c:dLbl>
            <c:dLbl>
              <c:idx val="1"/>
              <c:tx>
                <c:strRef>
                  <c:f>Daten_Diagramme!$E$15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{C9A74C27-2806-495B-B6A4-CC64545E61BC}</c15:txfldGUID>
                      <c15:f>Daten_Diagramme!$E$15</c15:f>
                      <c15:dlblFieldTableCache>
                        <c:ptCount val="1"/>
                        <c:pt idx="0">
                          <c:v>1.0</c:v>
                        </c:pt>
                      </c15:dlblFieldTableCache>
                    </c15:dlblFTEntry>
                  </c15:dlblFieldTable>
                  <c15:showDataLabelsRange val="0"/>
                </c:ext>
                <c:ext xmlns:c16="http://schemas.microsoft.com/office/drawing/2014/chart" uri="{C3380CC4-5D6E-409C-BE32-E72D297353CC}">
                  <c16:uniqueId val="{00000001-3563-41E6-86BC-631F8E3D3F52}"/>
                </c:ext>
              </c:extLst>
            </c:dLbl>
            <c:dLbl>
              <c:idx val="2"/>
              <c:tx>
                <c:strRef>
                  <c:f>Daten_Diagramme!$E$16</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{300B28AC-96DC-47C8-B6E3-00169533D729}</c15:txfldGUID>
                      <c15:f>Daten_Diagramme!$E$16</c15:f>
                      <c15:dlblFieldTableCache>
                        <c:ptCount val="1"/>
                        <c:pt idx="0">
                          <c:v>3.6</c:v>
                        </c:pt>
                      </c15:dlblFieldTableCache>
                    </c15:dlblFTEntry>
                  </c15:dlblFieldTable>
                  <c15:showDataLabelsRange val="0"/>
                </c:ext>
                <c:ext xmlns:c16="http://schemas.microsoft.com/office/drawing/2014/chart" uri="{C3380CC4-5D6E-409C-BE32-E72D297353CC}">
                  <c16:uniqueId val="{00000002-3563-41E6-86BC-631F8E3D3F52}"/>
                </c:ext>
              </c:extLst>
            </c:dLbl>
            <c:dLbl>
              <c:idx val="3"/>
              <c:tx>
                <c:strRef>
                  <c:f>Daten_Diagramme!$E$17</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{546E2DC1-F1CE-4695-86B9-FBF60E86235B}</c15:txfldGUID>
                      <c15:f>Daten_Diagramme!$E$17</c15:f>
                      <c15:dlblFieldTableCache>
                        <c:ptCount val="1"/>
                        <c:pt idx="0">
                          <c:v>-7.1</c:v>
                        </c:pt>
                      </c15:dlblFieldTableCache>
                    </c15:dlblFTEntry>
                  </c15:dlblFieldTable>
                  <c15:showDataLabelsRange val="0"/>
                </c:ext>
                <c:ext xmlns:c16="http://schemas.microsoft.com/office/drawing/2014/chart" uri="{C3380CC4-5D6E-409C-BE32-E72D297353CC}">
                  <c16:uniqueId val="{00000003-3563-41E6-86BC-631F8E3D3F52}"/>
                </c:ext>
              </c:extLst>
            </c:dLbl>
            <c:dLbl>
              <c:idx val="4"/>
              <c:tx>
                <c:strRef>
                  <c:f>Daten_Diagramme!$E$18</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{7BDA764E-045B-482C-965D-44A7F3E58ABD}</c15:txfldGUID>
                      <c15:f>Daten_Diagramme!$E$18</c15:f>
                      <c15:dlblFieldTableCache>
                        <c:ptCount val="1"/>
                        <c:pt idx="0">
                          <c:v>-10.3</c:v>
                        </c:pt>
                      </c15:dlblFieldTableCache>
                    </c15:dlblFTEntry>
                  </c15:dlblFieldTable>
                  <c15:showDataLabelsRange val="0"/>
                </c:ext>
                <c:ext xmlns:c16="http://schemas.microsoft.com/office/drawing/2014/chart" uri="{C3380CC4-5D6E-409C-BE32-E72D297353CC}">
                  <c16:uniqueId val="{00000004-3563-41E6-86BC-631F8E3D3F52}"/>
                </c:ext>
              </c:extLst>
            </c:dLbl>
            <c:dLbl>
              <c:idx val="5"/>
              <c:tx>
                <c:strRef>
                  <c:f>Daten_Diagramme!$E$19</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{B7233067-1353-4962-A856-52EE27AB72A0}</c15:txfldGUID>
                      <c15:f>Daten_Diagramme!$E$19</c15:f>
                      <c15:dlblFieldTableCache>
                        <c:ptCount val="1"/>
                        <c:pt idx="0">
                          <c:v>-3.5</c:v>
                        </c:pt>
                      </c15:dlblFieldTableCache>
                    </c15:dlblFTEntry>
                  </c15:dlblFieldTable>
                  <c15:showDataLabelsRange val="0"/>
                </c:ext>
                <c:ext xmlns:c16="http://schemas.microsoft.com/office/drawing/2014/chart" uri="{C3380CC4-5D6E-409C-BE32-E72D297353CC}">
                  <c16:uniqueId val="{00000005-3563-41E6-86BC-631F8E3D3F52}"/>
                </c:ext>
              </c:extLst>
            </c:dLbl>
            <c:dLbl>
              <c:idx val="6"/>
              <c:tx>
                <c:strRef>
                  <c:f>Daten_Diagramme!$E$20</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{97D98D5C-6B2D-4FF9-AA79-51BAF00C28A4}</c15:txfldGUID>
                      <c15:f>Daten_Diagramme!$E$20</c15:f>
                      <c15:dlblFieldTableCache>
                        <c:ptCount val="1"/>
                        <c:pt idx="0">
                          <c:v>-8.4</c:v>
                        </c:pt>
                      </c15:dlblFieldTableCache>
                    </c15:dlblFTEntry>
                  </c15:dlblFieldTable>
                  <c15:showDataLabelsRange val="0"/>
                </c:ext>
                <c:ext xmlns:c16="http://schemas.microsoft.com/office/drawing/2014/chart" uri="{C3380CC4-5D6E-409C-BE32-E72D297353CC}">
                  <c16:uniqueId val="{00000006-3563-41E6-86BC-631F8E3D3F52}"/>
                </c:ext>
              </c:extLst>
            </c:dLbl>
            <c:dLbl>
              <c:idx val="7"/>
              <c:tx>
                <c:strRef>
                  <c:f>Daten_Diagramme!$E$21</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{80F32AFB-B19E-456A-AF00-857DADB56AD0}</c15:txfldGUID>
                      <c15:f>Daten_Diagramme!$E$21</c15:f>
                      <c15:dlblFieldTableCache>
                        <c:ptCount val="1"/>
                        <c:pt idx="0">
                          <c:v>3.7</c:v>
                        </c:pt>
                      </c15:dlblFieldTableCache>
                    </c15:dlblFTEntry>
                  </c15:dlblFieldTable>
                  <c15:showDataLabelsRange val="0"/>
                </c:ext>
                <c:ext xmlns:c16="http://schemas.microsoft.com/office/drawing/2014/chart" uri="{C3380CC4-5D6E-409C-BE32-E72D297353CC}">
                  <c16:uniqueId val="{00000007-3563-41E6-86BC-631F8E3D3F52}"/>
                </c:ext>
              </c:extLst>
            </c:dLbl>
            <c:dLbl>
              <c:idx val="8"/>
              <c:tx>
                <c:strRef>
                  <c:f>Daten_Diagramme!$E$22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{EAF13287-A38F-4C11-90A2-324E12B94C56}</c15:txfldGUID>
                      <c15:f>Daten_Diagramme!$E$22</c15:f>
                      <c15:dlblFieldTableCache>
                        <c:ptCount val="1"/>
                        <c:pt idx="0">
                          <c:v>0.4</c:v>
                        </c:pt>
                      </c15:dlblFieldTableCache>
                    </c15:dlblFTEntry>
                  </c15:dlblFieldTable>
                  <c15:showDataLabelsRange val="0"/>
                </c:ext>
                <c:ext xmlns:c16="http://schemas.microsoft.com/office/drawing/2014/chart" uri="{C3380CC4-5D6E-409C-BE32-E72D297353CC}">
                  <c16:uniqueId val="{00000008-3563-41E6-86BC-631F8E3D3F52}"/>
                </c:ext>
              </c:extLst>
            </c:dLbl>
            <c:dLbl>
              <c:idx val="9"/>
              <c:tx>
                <c:strRef>
                  <c:f>Daten_Diagramme!$E$23</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{743B56CC-997E-4559-A135-C9C87518989C}</c15:txfldGUID>
                      <c15:f>Daten_Diagramme!$E$23</c15:f>
                      <c15:dlblFieldTableCache>
                        <c:ptCount val="1"/>
                        <c:pt idx="0">
                          <c:v>-6.3</c:v>
                        </c:pt>
                      </c15:dlblFieldTableCache>
                    </c15:dlblFTEntry>
                  </c15:dlblFieldTable>
                  <c15:showDataLabelsRange val="0"/>
                </c:ext>
                <c:ext xmlns:c16="http://schemas.microsoft.com/office/drawing/2014/chart" uri="{C3380CC4-5D6E-409C-BE32-E72D297353CC}">
                  <c16:uniqueId val="{00000009-3563-41E6-86BC-631F8E3D3F52}"/>
                </c:ext>
              </c:extLst>
            </c:dLbl>
            <c:dLbl>
              <c:idx val="10"/>
              <c:tx>
                <c:strRef>
                  <c:f>Daten_Diagramme!$E$24</c:f>
                  <c:strCache>
                    <c:ptCount val="1"/>
                    <c:pt idx="0">
                      <c:v>-11.6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{1A29D1AC-CB84-4100-9784-5784DA32850D}</c15:txfldGUID>
                      <c15:f>Daten_Diagramme!$E$24</c15:f>
                      <c15:dlblFieldTableCache>
                        <c:ptCount val="1"/>
                        <c:pt idx="0">
                          <c:v>-11.6</c:v>
                        </c:pt>
                      </c15:dlblFieldTableCache>
                    </c15:dlblFTEntry>
                  </c15:dlblFieldTable>
                  <c15:showDataLabelsRange val="0"/>
                </c:ext>
                <c:ext xmlns:c16="http://schemas.microsoft.com/office/drawing/2014/chart" uri="{C3380CC4-5D6E-409C-BE32-E72D297353CC}">
                  <c16:uniqueId val="{0000000A-3563-41E6-86BC-631F8E3D3F52}"/>
                </c:ext>
              </c:extLst>
            </c:dLbl>
            <c:dLbl>
              <c:idx val="11"/>
              <c:tx>
                <c:strRef>
                  <c:f>Daten_Diagramme!$E$25</c:f>
                  <c:strCache>
                    <c:ptCount val="1"/>
                    <c:pt idx="0">
                      <c:v>-17.7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{437C942F-2AEE-4B27-931C-68FEDD7EA317}</c15:txfldGUID>
                      <c15:f>Daten_Diagramme!$E$25</c15:f>
                      <c15:dlblFieldTableCache>
                        <c:ptCount val="1"/>
                        <c:pt idx="0">
                          <c:v>-17.7</c:v>
                        </c:pt>
                      </c15:dlblFieldTableCache>
                    </c15:dlblFTEntry>
                  </c15:dlblFieldTable>
                  <c15:showDataLabelsRange val="0"/>
                </c:ext>
                <c:ext xmlns:c16="http://schemas.microsoft.com/office/drawing/2014/chart" uri="{C3380CC4-5D6E-409C-BE32-E72D297353CC}">
                  <c16:uniqueId val="{0000000B-3563-41E6-86BC-631F8E3D3F52}"/>
                </c:ext>
              </c:extLst>
            </c:dLbl>
            <c:dLbl>
              <c:idx val="12"/>
              <c:tx>
                <c:strRef>
                  <c:f>Daten_Diagramme!$E$26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{809A52E7-E045-4D86-BCE7-FFE6F63AC550}</c15:txfldGUID>
                      <c15:f>Daten_Diagramme!$E$26</c15:f>
                      <c15:dlblFieldTableCache>
                        <c:ptCount val="1"/>
                        <c:pt idx="0">
                          <c:v>-0.4</c:v>
                        </c:pt>
                      </c15:dlblFieldTableCache>
                    </c15:dlblFTEntry>
                  </c15:dlblFieldTable>
                  <c15:showDataLabelsRange val="0"/>
                </c:ext>
                <c:ext xmlns:c16="http://schemas.microsoft.com/office/drawing/2014/chart" uri="{C3380CC4-5D6E-409C-BE32-E72D297353CC}">
                  <c16:uniqueId val="{0000000C-3563-41E6-86BC-631F8E3D3F52}"/>
                </c:ext>
              </c:extLst>
            </c:dLbl>
            <c:dLbl>
              <c:idx val="13"/>
              <c:tx>
                <c:strRef>
                  <c:f>Daten_Diagramme!$E$27</c:f>
                  <c:strCache>
                    <c:ptCount val="1"/>
                    <c:pt idx="0">
                      <c:v>13.4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{9B5D52C2-CD0A-4209-87FD-77A5C66CACAA}</c15:txfldGUID>
                      <c15:f>Daten_Diagramme!$E$27</c15:f>
                      <c15:dlblFieldTableCache>
                        <c:ptCount val="1"/>
                        <c:pt idx="0">
                          <c:v>13.4</c:v>
                        </c:pt>
                      </c15:dlblFieldTableCache>
                    </c15:dlblFTEntry>
                  </c15:dlblFieldTable>
                  <c15:showDataLabelsRange val="0"/>
                </c:ext>
                <c:ext xmlns:c16="http://schemas.microsoft.com/office/drawing/2014/chart" uri="{C3380CC4-5D6E-409C-BE32-E72D297353CC}">
                  <c16:uniqueId val="{0000000D-3563-41E6-86BC-631F8E3D3F52}"/>
                </c:ext>
              </c:extLst>
            </c:dLbl>
            <c:dLbl>
              <c:idx val="14"/>
              <c:tx>
                <c:strRef>
                  <c:f>Daten_Diagramme!$E$28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{2E7972E2-75A1-47F5-94E8-E65DE7586105}</c15:txfldGUID>
                      <c15:f>Daten_Diagramme!$E$28</c15:f>
                      <c15:dlblFieldTableCache>
                        <c:ptCount val="1"/>
                        <c:pt idx="0">
                          <c:v>-0.8</c:v>
                        </c:pt>
                      </c15:dlblFieldTableCache>
                    </c15:dlblFTEntry>
                  </c15:dlblFieldTable>
                  <c15:showDataLabelsRange val="0"/>
                </c:ext>
                <c:ext xmlns:c16="http://schemas.microsoft.com/office/drawing/2014/chart" uri="{C3380CC4-5D6E-409C-BE32-E72D297353CC}">
                  <c16:uniqueId val="{0000000E-3563-41E6-86BC-631F8E3D3F52}"/>
                </c:ext>
              </c:extLst>
            </c:dLbl>
            <c:dLbl>
              <c:idx val="15"/>
              <c:tx>
                <c:strRef>
                  <c:f>Daten_Diagramme!$E$29</c:f>
                  <c:strCache>
                    <c:ptCount val="1"/>
                    <c:pt idx="0">
                      <c:v>13.2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{C65663B9-7150-4402-A639-80AE0EE79FA3}</c15:txfldGUID>
                      <c15:f>Daten_Diagramme!$E$29</c15:f>
                      <c15:dlblFieldTableCache>
                        <c:ptCount val="1"/>
                        <c:pt idx="0">
                          <c:v>13.2</c:v>
                        </c:pt>
                      </c15:dlblFieldTableCache>
                    </c15:dlblFTEntry>
                  </c15:dlblFieldTable>
                  <c15:showDataLabelsRange val="0"/>
                </c:ext>
                <c:ext xmlns:c16="http://schemas.microsoft.com/office/drawing/2014/chart" uri="{C3380CC4-5D6E-409C-BE32-E72D297353CC}">
                  <c16:uniqueId val="{0000000F-3563-41E6-86BC-631F8E3D3F52}"/>
                </c:ext>
              </c:extLst>
            </c:dLbl>
            <c:dLbl>
              <c:idx val="16"/>
              <c:tx>
                <c:strRef>
                  <c:f>Daten_Diagramme!$E$30</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{C120E4AD-94E4-4746-AC1B-97E1AD19CD92}</c15:txfldGUID>
                      <c15:f>Daten_Diagramme!$E$30</c15:f>
                      <c15:dlblFieldTableCache>
                        <c:ptCount val="1"/>
                        <c:pt idx="0">
                          <c:v>-0.2</c:v>
                        </c:pt>
                      </c15:dlblFieldTableCache>
                    </c15:dlblFTEntry>
                  </c15:dlblFieldTable>
                  <c15:showDataLabelsRange val="0"/>
                </c:ext>
                <c:ext xmlns:c16="http://schemas.microsoft.com/office/drawing/2014/chart" uri="{C3380CC4-5D6E-409C-BE32-E72D297353CC}">
                  <c16:uniqueId val="{00000010-3563-41E6-86BC-631F8E3D3F52}"/>
                </c:ext>
              </c:extLst>
            </c:dLbl>
            <c:dLbl>
              <c:idx val="17"/>
              <c:tx>
                <c:strRef>
                  <c:f>Daten_Diagramme!$E$31</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{86E4DE98-E47A-458A-82AF-0C232EC65338}</c15:txfldGUID>
                      <c15:f>Daten_Diagramme!$E$31</c15:f>
                      <c15:dlblFieldTableCache>
                        <c:ptCount val="1"/>
                        <c:pt idx="0">
                          <c:v>2.6</c:v>
                        </c:pt>
                      </c15:dlblFieldTableCache>
                    </c15:dlblFTEntry>
                  </c15:dlblFieldTable>
                  <c15:showDataLabelsRange val="0"/>
                </c:ext>
                <c:ext xmlns:c16="http://schemas.microsoft.com/office/drawing/2014/chart" uri="{C3380CC4-5D6E-409C-BE32-E72D297353CC}">
                  <c16:uniqueId val="{00000011-3563-41E6-86BC-631F8E3D3F52}"/>
                </c:ext>
              </c:extLst>
            </c:dLbl>
            <c:dLbl>
              <c:idx val="18"/>
              <c:tx>
                <c:strRef>
                  <c:f>Daten_Diagramme!$E$32</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{784165AE-DAC9-4B29-92F2-0BBFC0AAB0C2}</c15:txfldGUID>
                      <c15:f>Daten_Diagramme!$E$32</c15:f>
                      <c15:dlblFieldTableCache>
                        <c:ptCount val="1"/>
                        <c:pt idx="0">
                          <c:v>4.0</c:v>
                        </c:pt>
                      </c15:dlblFieldTableCache>
                    </c15:dlblFTEntry>
                  </c15:dlblFieldTable>
                  <c15:showDataLabelsRange val="0"/>
                </c:ext>
                <c:ext xmlns:c16="http://schemas.microsoft.com/office/drawing/2014/chart" uri="{C3380CC4-5D6E-409C-BE32-E72D297353CC}">
                  <c16:uniqueId val="{00000012-3563-41E6-86BC-631F8E3D3F52}"/>
                </c:ext>
              </c:extLst>
            </c:dLbl>
            <c:dLbl>
              <c:idx val="19"/>
              <c:tx>
                <c:strRef>
                  <c:f>Daten_Diagramme!$E$33</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{55BBE598-B74D-4B11-BAB1-95A5B7C6DB12}</c15:txfldGUID>
                      <c15:f>Daten_Diagramme!$E$33</c15:f>
                      <c15:dlblFieldTableCache>
                        <c:ptCount val="1"/>
                        <c:pt idx="0">
                          <c:v>3.1</c:v>
                        </c:pt>
                      </c15:dlblFieldTableCache>
                    </c15:dlblFTEntry>
                  </c15:dlblFieldTable>
                  <c15:showDataLabelsRange val="0"/>
                </c:ext>
                <c:ext xmlns:c16="http://schemas.microsoft.com/office/drawing/2014/chart" uri="{C3380CC4-5D6E-409C-BE32-E72D297353CC}">
                  <c16:uniqueId val="{00000013-3563-41E6-86BC-631F8E3D3F52}"/>
                </c:ext>
              </c:extLst>
            </c:dLbl>
            <c:dLbl>
              <c:idx val="20"/>
              <c:tx>
                <c:strRef>
                  <c:f>Daten_Diagramme!$E$34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{4503738F-FF77-4300-AB1C-3BEC1CEBBB5B}</c15:txfldGUID>
                      <c15:f>Daten_Diagramme!$E$34</c15:f>
                      <c15:dlblFieldTableCache>
                        <c:ptCount val="1"/>
                        <c:pt idx="0">
                          <c:v>-1.4</c:v>
                        </c:pt>
                      </c15:dlblFieldTableCache>
                    </c15:dlblFTEntry>
                  </c15:dlblFieldTable>
                  <c15:showDataLabelsRange val="0"/>
                </c:ext>
                <c:ext xmlns:c16="http://schemas.microsoft.com/office/drawing/2014/chart" uri="{C3380CC4-5D6E-409C-BE32-E72D297353CC}">
                  <c16:uniqueId val="{00000014-3563-41E6-86BC-631F8E3D3F52}"/>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{5E1CD6D3-C1C7-46CA-9B70-CDEF20FB3A00}</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3563-41E6-86BC-631F8E3D3F52}"/>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{9C240AF2-6044-456A-B082-60CFB13E983E}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3563-41E6-86BC-631F8E3D3F52}"/>
                </c:ext>
              </c:extLst>
            </c:dLbl>
            <c:dLbl>
              <c:idx val="23"/>
              <c:tx>
                <c:strRef>
                  <c:f>Daten_Diagramme!$E$37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{8CBFC3C2-BE76-4424-82D7-4B2A295C6E2C}</c15:txfldGUID>
                      <c15:f>Daten_Diagramme!$E$37</c15:f>
                      <c15:dlblFieldTableCache>
                        <c:ptCount val="1"/>
                        <c:pt idx="0">
                          <c:v>1.0</c:v>
                        </c:pt>
                      </c15:dlblFieldTableCache>
                    </c15:dlblFTEntry>
                  </c15:dlblFieldTable>
                  <c15:showDataLabelsRange val="0"/>
                </c:ext>
                <c:ext xmlns:c16="http://schemas.microsoft.com/office/drawing/2014/chart" uri="{C3380CC4-5D6E-409C-BE32-E72D297353CC}">
                  <c16:uniqueId val="{00000017-3563-41E6-86BC-631F8E3D3F52}"/>
                </c:ext>
              </c:extLst>
            </c:dLbl>
            <c:dLbl>
              <c:idx val="24"/>
              <c:tx>
                <c:strRef>
                  <c:f>Daten_Diagramme!$E$38</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{8CEB61EF-40AC-4FB3-B237-15C7A808EE1F}</c15:txfldGUID>
                      <c15:f>Daten_Diagramme!$E$38</c15:f>
                      <c15:dlblFieldTableCache>
                        <c:ptCount val="1"/>
                        <c:pt idx="0">
                          <c:v>-3.5</c:v>
                        </c:pt>
                      </c15:dlblFieldTableCache>
                    </c15:dlblFTEntry>
                  </c15:dlblFieldTable>
                  <c15:showDataLabelsRange val="0"/>
                </c:ext>
                <c:ext xmlns:c16="http://schemas.microsoft.com/office/drawing/2014/chart" uri="{C3380CC4-5D6E-409C-BE32-E72D297353CC}">
                  <c16:uniqueId val="{00000018-3563-41E6-86BC-631F8E3D3F52}"/>
                </c:ext>
              </c:extLst>
            </c:dLbl>
            <c:dLbl>
              <c:idx val="25"/>
              <c:tx>
                <c:strRef>
                  <c:f>Daten_Diagramme!$E$39</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{6D0C4CCD-8DDE-4B53-A91A-B149937E4C51}</c15:txfldGUID>
                      <c15:f>Daten_Diagramme!$E$39</c15:f>
                      <c15:dlblFieldTableCache>
                        <c:ptCount val="1"/>
                        <c:pt idx="0">
                          <c:v>-1.4</c:v>
                        </c:pt>
                      </c15:dlblFieldTableCache>
                    </c15:dlblFTEntry>
                  </c15:dlblFieldTable>
                  <c15:showDataLabelsRange val="0"/>
                </c:ext>
                <c:ext xmlns:c16="http://schemas.microsoft.com/office/drawing/2014/chart" uri="{C3380CC4-5D6E-409C-BE32-E72D297353CC}">
                  <c16:uniqueId val="{00000019-3563-41E6-86BC-631F8E3D3F52}"/>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{0E2180FF-3280-409F-A8C6-5132DB29B75E}</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3563-41E6-86BC-631F8E3D3F52}"/>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{ADCF8992-33C9-4293-BE3F-686FCEC85E3D}</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3563-41E6-86BC-631F8E3D3F52}"/>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{21A34E69-23CA-466D-9DA1-2A7CDC4A8694}</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3563-41E6-86BC-631F8E3D3F52}"/>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{74DA2BC4-9835-4A7C-BFB0-4B4365A9D43A}</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3563-41E6-86BC-631F8E3D3F52}"/>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{B9B1472B-02FE-4BF3-ABF2-6C54469ACA8E}</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3563-41E6-86BC-631F8E3D3F52}"/>
                </c:ext>
              </c:extLst>
            </c:dLbl>
            <c:dLbl>
              <c:idx val="31"/>
              <c:tx>
                <c:strRef>
                  <c:f>Daten_Diagramme!$E$45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{2A80F91A-89C9-43DC-B5B8-A1CF7F3C8A85}</c15:txfldGUID>
                      <c15:f>Daten_Diagramme!$E$45</c15:f>
                      <c15:dlblFieldTableCache>
                        <c:ptCount val="1"/>
                        <c:pt idx="0">
                          <c:v>-1.4</c:v>
                        </c:pt>
                      </c15:dlblFieldTableCache>
                    </c15:dlblFTEntry>
                  </c15:dlblFieldTable>
                  <c15:showDataLabelsRange val="0"/>
                </c:ext>
                <c:ext xmlns:c16="http://schemas.microsoft.com/office/drawing/2014/chart" uri="{C3380CC4-5D6E-409C-BE32-E72D297353CC}">
                  <c16:uniqueId val="{0000001F-3563-41E6-86BC-631F8E3D3F5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-1.7282143661337537</c:v>
                </c:pt>
                <c:pt idx="1">
                  <c:v>1.0416666666666667</c:v>
                </c:pt>
                <c:pt idx="2">
                  <c:v>3.6144578313253013</c:v>
                </c:pt>
                <c:pt idx="3">
                  <c:v>-7.0697674418604652</c:v>
                </c:pt>
                <c:pt idx="4">
                  <c:v>-10.267379679144385</c:v>
                </c:pt>
                <c:pt idx="5">
                  <c:v>-3.5069075451647183</c:v>
                </c:pt>
                <c:pt idx="6">
                  <c:v>-8.3941605839416056</c:v>
                </c:pt>
                <c:pt idx="7">
                  <c:v>3.7305699481865284</c:v>
                </c:pt>
                <c:pt idx="8">
                  <c:v>0.43010752688172044</c:v>
                </c:pt>
                <c:pt idx="9">
                  <c:v>-6.309148264984227</c:v>
                </c:pt>
                <c:pt idx="10">
                  <c:v>-11.608881963381378</c:v>
                </c:pt>
                <c:pt idx="11">
                  <c:v>-17.721518987341771</c:v>
                </c:pt>
                <c:pt idx="12">
                  <c:v>-0.42918454935622319</c:v>
                </c:pt>
                <c:pt idx="13">
                  <c:v>13.358419567262464</c:v>
                </c:pt>
                <c:pt idx="14">
                  <c:v>-0.84257206208425717</c:v>
                </c:pt>
                <c:pt idx="15">
                  <c:v>13.235294117647058</c:v>
                </c:pt>
                <c:pt idx="16">
                  <c:v>-0.24154589371980675</c:v>
                </c:pt>
                <c:pt idx="17">
                  <c:v>2.6217228464419478</c:v>
                </c:pt>
                <c:pt idx="18">
                  <c:v>4.0404040404040407</c:v>
                </c:pt>
                <c:pt idx="19">
                  <c:v>3.1088082901554404</c:v>
                </c:pt>
                <c:pt idx="20">
                  <c:v>-1.3714285714285714</c:v>
                </c:pt>
                <c:pt idx="21">
                  <c:v>0</c:v>
                </c:pt>
                <c:pt idx="23">
                  <c:v>1.0416666666666667</c:v>
                </c:pt>
                <c:pt idx="24">
                  <c:v>-3.5334584115071919</c:v>
                </c:pt>
                <c:pt idx="25">
                  <c:v>-1.3797450623336602</c:v>
                </c:pt>
              </c:numCache>
            </c:numRef>
          </c:val>
          <c:extLst>
            <c:ext xmlns:c16="http://schemas.microsoft.com/office/drawing/2014/chart" uri="{C3380CC4-5D6E-409C-BE32-E72D297353CC}">
              <c16:uniqueId val="{00000020-3563-41E6-86BC-631F8E3D3F52}"/>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{D51647D1-88F0-4178-8A17-DBB0DA1941AD}</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3563-41E6-86BC-631F8E3D3F52}"/>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{2D3A3588-6581-4366-A9C7-FAC29AEEEDD9}</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3563-41E6-86BC-631F8E3D3F52}"/>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{62E19FF1-9B04-4E69-AE60-413EFF47F337}</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3563-41E6-86BC-631F8E3D3F52}"/>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{AC49C167-1FAA-4238-9424-34AEDA4E66E3}</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3563-41E6-86BC-631F8E3D3F52}"/>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{06B6468F-9BDB-4BF9-98B6-5B737DCEF2F9}</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3563-41E6-86BC-631F8E3D3F52}"/>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{9F804CE9-B0BB-4F18-B668-42B87AB90E67}</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3563-41E6-86BC-631F8E3D3F52}"/>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{F2241C7E-164E-44D4-B20B-67792AC034FE}</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3563-41E6-86BC-631F8E3D3F52}"/>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{F03BCB06-A7A0-49E9-82C3-16E15EA1BE34}</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3563-41E6-86BC-631F8E3D3F52}"/>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{3DF32C71-F5A9-45DC-A512-01DBD3EAEE96}</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3563-41E6-86BC-631F8E3D3F52}"/>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{DF36CB9B-610A-4EA5-9277-0DA7BAF4C1F4}</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3563-41E6-86BC-631F8E3D3F52}"/>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{C8F76E6D-9B1B-407D-BF20-2B3A7F82DA1C}</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3563-41E6-86BC-631F8E3D3F52}"/>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{99FACAAB-C75B-47CA-A466-CDDD61EF372E}</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3563-41E6-86BC-631F8E3D3F52}"/>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{260E4E67-C1BE-4481-952D-EB67AF0A255A}</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3563-41E6-86BC-631F8E3D3F52}"/>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{4687A4B4-88E3-48A0-B394-C954CA9B1C4A}</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3563-41E6-86BC-631F8E3D3F52}"/>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{6677BA20-69D5-4B1C-96C4-BA9CCC3936D2}</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3563-41E6-86BC-631F8E3D3F52}"/>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{C87C4F0D-912A-4C1E-9C83-09715918379F}</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3563-41E6-86BC-631F8E3D3F52}"/>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{42BB4DE8-DB7A-44CF-9473-9C9C3584F72B}</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3563-41E6-86BC-631F8E3D3F52}"/>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{6870F2AE-07F5-46AD-A780-C1D72A7C724B}</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3563-41E6-86BC-631F8E3D3F52}"/>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{7F1279F5-F46A-4485-9D66-ECF4161883ED}</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3563-41E6-86BC-631F8E3D3F52}"/>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{C189A1D2-BC63-4397-9B31-34536EA125E9}</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3563-41E6-86BC-631F8E3D3F52}"/>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{AEE82171-A48A-4145-9CE4-C82C28919535}</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3563-41E6-86BC-631F8E3D3F52}"/>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{3ED550B4-B256-42F9-94ED-F77328DC9E6E}</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3563-41E6-86BC-631F8E3D3F52}"/>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{9D3F9081-49A8-4976-A4E9-02166A0B6724}</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3563-41E6-86BC-631F8E3D3F52}"/>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{025D97A3-0153-4225-BF11-75624E329199}</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3563-41E6-86BC-631F8E3D3F52}"/>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{D495B24A-21C7-4909-B718-3D65554388EE}</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3563-41E6-86BC-631F8E3D3F52}"/>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{3619EFF2-428B-4815-AE6B-8A49E2DB1361}</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3563-41E6-86BC-631F8E3D3F52}"/>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{523C7D4E-3D46-46E4-B4ED-6DAA9AEBF827}</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3563-41E6-86BC-631F8E3D3F52}"/>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{2525CF22-2E5A-4A31-BE5F-BC5076223DED}</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3563-41E6-86BC-631F8E3D3F52}"/>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{51625716-DD83-468C-A0AE-470A0A42655F}</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3563-41E6-86BC-631F8E3D3F52}"/>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{2E8C215C-70B6-4169-8F9E-B584EB3D4040}</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3563-41E6-86BC-631F8E3D3F52}"/>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{0E3EC862-B7BF-4E15-ABD5-AA8BBBDF0264}</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3563-41E6-86BC-631F8E3D3F52}"/>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{BCBECADB-0D5F-48DE-ADD6-9ACC2BE00C0F}</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3563-41E6-86BC-631F8E3D3F5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3563-41E6-86BC-631F8E3D3F52}"/>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3563-41E6-86BC-631F8E3D3F52}"/>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{32D865F1-EDB5-4CD2-846C-F9CC3F58D3E9}</c15:txfldGUID>
                      <c15:f>Diagramm!$I$46</c15:f>
                      <c15:dlblFieldTableCache>
                        <c:ptCount val="1"/>
                      </c15:dlblFieldTableCache>
                    </c15:dlblFTEntry>
                  </c15:dlblFieldTable>
                  <c15:showDataLabelsRange val="0"/>
                </c:ext>
                <c:ext xmlns:c16="http://schemas.microsoft.com/office/drawing/2014/chart" uri="{C3380CC4-5D6E-409C-BE32-E72D297353CC}">
                  <c16:uniqueId val="{00000000-212E-4D39-BDC7-F60CB33B3EFD}"/>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{B9F040A8-5B13-452D-A176-478AD9427FB8}</c15:txfldGUID>
                      <c15:f>Diagramm!$I$47</c15:f>
                      <c15:dlblFieldTableCache>
                        <c:ptCount val="1"/>
                      </c15:dlblFieldTableCache>
                    </c15:dlblFTEntry>
                  </c15:dlblFieldTable>
                  <c15:showDataLabelsRange val="0"/>
                </c:ext>
                <c:ext xmlns:c16="http://schemas.microsoft.com/office/drawing/2014/chart" uri="{C3380CC4-5D6E-409C-BE32-E72D297353CC}">
                  <c16:uniqueId val="{00000001-212E-4D39-BDC7-F60CB33B3EFD}"/>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{A262E11B-A0CA-4BB5-A9CF-AB42F8EC8202}</c15:txfldGUID>
                      <c15:f>Diagramm!$I$48</c15:f>
                      <c15:dlblFieldTableCache>
                        <c:ptCount val="1"/>
                      </c15:dlblFieldTableCache>
                    </c15:dlblFTEntry>
                  </c15:dlblFieldTable>
                  <c15:showDataLabelsRange val="0"/>
                </c:ext>
                <c:ext xmlns:c16="http://schemas.microsoft.com/office/drawing/2014/chart" uri="{C3380CC4-5D6E-409C-BE32-E72D297353CC}">
                  <c16:uniqueId val="{00000002-212E-4D39-BDC7-F60CB33B3EFD}"/>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{33E45F67-9D70-4354-83DC-8EFE01CA6AA7}</c15:txfldGUID>
                      <c15:f>Diagramm!$I$49</c15:f>
                      <c15:dlblFieldTableCache>
                        <c:ptCount val="1"/>
                      </c15:dlblFieldTableCache>
                    </c15:dlblFTEntry>
                  </c15:dlblFieldTable>
                  <c15:showDataLabelsRange val="0"/>
                </c:ext>
                <c:ext xmlns:c16="http://schemas.microsoft.com/office/drawing/2014/chart" uri="{C3380CC4-5D6E-409C-BE32-E72D297353CC}">
                  <c16:uniqueId val="{00000003-212E-4D39-BDC7-F60CB33B3EFD}"/>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{2717E94E-6BCA-4DC2-8549-559DF92FB7E6}</c15:txfldGUID>
                      <c15:f>Diagramm!$I$50</c15:f>
                      <c15:dlblFieldTableCache>
                        <c:ptCount val="1"/>
                      </c15:dlblFieldTableCache>
                    </c15:dlblFTEntry>
                  </c15:dlblFieldTable>
                  <c15:showDataLabelsRange val="0"/>
                </c:ext>
                <c:ext xmlns:c16="http://schemas.microsoft.com/office/drawing/2014/chart" uri="{C3380CC4-5D6E-409C-BE32-E72D297353CC}">
                  <c16:uniqueId val="{00000004-212E-4D39-BDC7-F60CB33B3EFD}"/>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{84A90FDE-E5EF-4411-B56A-031F31270850}</c15:txfldGUID>
                      <c15:f>Diagramm!$I$51</c15:f>
                      <c15:dlblFieldTableCache>
                        <c:ptCount val="1"/>
                      </c15:dlblFieldTableCache>
                    </c15:dlblFTEntry>
                  </c15:dlblFieldTable>
                  <c15:showDataLabelsRange val="0"/>
                </c:ext>
                <c:ext xmlns:c16="http://schemas.microsoft.com/office/drawing/2014/chart" uri="{C3380CC4-5D6E-409C-BE32-E72D297353CC}">
                  <c16:uniqueId val="{00000005-212E-4D39-BDC7-F60CB33B3EFD}"/>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{CA7B7A52-CE04-49DF-B052-29A10D96CE39}</c15:txfldGUID>
                      <c15:f>Diagramm!$I$52</c15:f>
                      <c15:dlblFieldTableCache>
                        <c:ptCount val="1"/>
                      </c15:dlblFieldTableCache>
                    </c15:dlblFTEntry>
                  </c15:dlblFieldTable>
                  <c15:showDataLabelsRange val="0"/>
                </c:ext>
                <c:ext xmlns:c16="http://schemas.microsoft.com/office/drawing/2014/chart" uri="{C3380CC4-5D6E-409C-BE32-E72D297353CC}">
                  <c16:uniqueId val="{00000006-212E-4D39-BDC7-F60CB33B3EFD}"/>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{8C8EDAB2-A2FF-4D19-8F20-406F08560FEB}</c15:txfldGUID>
                      <c15:f>Diagramm!$I$53</c15:f>
                      <c15:dlblFieldTableCache>
                        <c:ptCount val="1"/>
                      </c15:dlblFieldTableCache>
                    </c15:dlblFTEntry>
                  </c15:dlblFieldTable>
                  <c15:showDataLabelsRange val="0"/>
                </c:ext>
                <c:ext xmlns:c16="http://schemas.microsoft.com/office/drawing/2014/chart" uri="{C3380CC4-5D6E-409C-BE32-E72D297353CC}">
                  <c16:uniqueId val="{00000007-212E-4D39-BDC7-F60CB33B3EFD}"/>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{B4E9B409-51BB-472D-A254-EA4B780D514E}</c15:txfldGUID>
                      <c15:f>Diagramm!$I$54</c15:f>
                      <c15:dlblFieldTableCache>
                        <c:ptCount val="1"/>
                      </c15:dlblFieldTableCache>
                    </c15:dlblFTEntry>
                  </c15:dlblFieldTable>
                  <c15:showDataLabelsRange val="0"/>
                </c:ext>
                <c:ext xmlns:c16="http://schemas.microsoft.com/office/drawing/2014/chart" uri="{C3380CC4-5D6E-409C-BE32-E72D297353CC}">
                  <c16:uniqueId val="{00000008-212E-4D39-BDC7-F60CB33B3EFD}"/>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{236D7F06-978E-4753-9FA5-BDADD052BB0B}</c15:txfldGUID>
                      <c15:f>Diagramm!$I$55</c15:f>
                      <c15:dlblFieldTableCache>
                        <c:ptCount val="1"/>
                      </c15:dlblFieldTableCache>
                    </c15:dlblFTEntry>
                  </c15:dlblFieldTable>
                  <c15:showDataLabelsRange val="0"/>
                </c:ext>
                <c:ext xmlns:c16="http://schemas.microsoft.com/office/drawing/2014/chart" uri="{C3380CC4-5D6E-409C-BE32-E72D297353CC}">
                  <c16:uniqueId val="{00000009-212E-4D39-BDC7-F60CB33B3EFD}"/>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{D541F9FE-C447-4032-9416-070FA466C1B3}</c15:txfldGUID>
                      <c15:f>Diagramm!$I$56</c15:f>
                      <c15:dlblFieldTableCache>
                        <c:ptCount val="1"/>
                      </c15:dlblFieldTableCache>
                    </c15:dlblFTEntry>
                  </c15:dlblFieldTable>
                  <c15:showDataLabelsRange val="0"/>
                </c:ext>
                <c:ext xmlns:c16="http://schemas.microsoft.com/office/drawing/2014/chart" uri="{C3380CC4-5D6E-409C-BE32-E72D297353CC}">
                  <c16:uniqueId val="{0000000A-212E-4D39-BDC7-F60CB33B3EFD}"/>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{1B4A9C24-EEE8-4C12-B210-06C63D1B8C0B}</c15:txfldGUID>
                      <c15:f>Diagramm!$I$57</c15:f>
                      <c15:dlblFieldTableCache>
                        <c:ptCount val="1"/>
                      </c15:dlblFieldTableCache>
                    </c15:dlblFTEntry>
                  </c15:dlblFieldTable>
                  <c15:showDataLabelsRange val="0"/>
                </c:ext>
                <c:ext xmlns:c16="http://schemas.microsoft.com/office/drawing/2014/chart" uri="{C3380CC4-5D6E-409C-BE32-E72D297353CC}">
                  <c16:uniqueId val="{0000000B-212E-4D39-BDC7-F60CB33B3EFD}"/>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{979FE872-9EB9-414F-9992-31D26EDC345A}</c15:txfldGUID>
                      <c15:f>Diagramm!$I$58</c15:f>
                      <c15:dlblFieldTableCache>
                        <c:ptCount val="1"/>
                      </c15:dlblFieldTableCache>
                    </c15:dlblFTEntry>
                  </c15:dlblFieldTable>
                  <c15:showDataLabelsRange val="0"/>
                </c:ext>
                <c:ext xmlns:c16="http://schemas.microsoft.com/office/drawing/2014/chart" uri="{C3380CC4-5D6E-409C-BE32-E72D297353CC}">
                  <c16:uniqueId val="{0000000C-212E-4D39-BDC7-F60CB33B3EFD}"/>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{0AE69C9F-CBCC-496B-ABC1-779F2737B492}</c15:txfldGUID>
                      <c15:f>Diagramm!$I$59</c15:f>
                      <c15:dlblFieldTableCache>
                        <c:ptCount val="1"/>
                      </c15:dlblFieldTableCache>
                    </c15:dlblFTEntry>
                  </c15:dlblFieldTable>
                  <c15:showDataLabelsRange val="0"/>
                </c:ext>
                <c:ext xmlns:c16="http://schemas.microsoft.com/office/drawing/2014/chart" uri="{C3380CC4-5D6E-409C-BE32-E72D297353CC}">
                  <c16:uniqueId val="{0000000D-212E-4D39-BDC7-F60CB33B3EFD}"/>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{2BD5EF9D-4D1F-482E-8297-45CD00FF6298}</c15:txfldGUID>
                      <c15:f>Diagramm!$I$60</c15:f>
                      <c15:dlblFieldTableCache>
                        <c:ptCount val="1"/>
                      </c15:dlblFieldTableCache>
                    </c15:dlblFTEntry>
                  </c15:dlblFieldTable>
                  <c15:showDataLabelsRange val="0"/>
                </c:ext>
                <c:ext xmlns:c16="http://schemas.microsoft.com/office/drawing/2014/chart" uri="{C3380CC4-5D6E-409C-BE32-E72D297353CC}">
                  <c16:uniqueId val="{0000000E-212E-4D39-BDC7-F60CB33B3EFD}"/>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{14C271B1-C594-4275-9B41-37008873CC50}</c15:txfldGUID>
                      <c15:f>Diagramm!$I$61</c15:f>
                      <c15:dlblFieldTableCache>
                        <c:ptCount val="1"/>
                      </c15:dlblFieldTableCache>
                    </c15:dlblFTEntry>
                  </c15:dlblFieldTable>
                  <c15:showDataLabelsRange val="0"/>
                </c:ext>
                <c:ext xmlns:c16="http://schemas.microsoft.com/office/drawing/2014/chart" uri="{C3380CC4-5D6E-409C-BE32-E72D297353CC}">
                  <c16:uniqueId val="{0000000F-212E-4D39-BDC7-F60CB33B3EFD}"/>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{D0F10AAD-CAEC-43D0-9C24-AAFDA1A3E885}</c15:txfldGUID>
                      <c15:f>Diagramm!$I$62</c15:f>
                      <c15:dlblFieldTableCache>
                        <c:ptCount val="1"/>
                      </c15:dlblFieldTableCache>
                    </c15:dlblFTEntry>
                  </c15:dlblFieldTable>
                  <c15:showDataLabelsRange val="0"/>
                </c:ext>
                <c:ext xmlns:c16="http://schemas.microsoft.com/office/drawing/2014/chart" uri="{C3380CC4-5D6E-409C-BE32-E72D297353CC}">
                  <c16:uniqueId val="{00000010-212E-4D39-BDC7-F60CB33B3EFD}"/>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{7334307B-4CF7-46F3-A456-15AD133FD9C4}</c15:txfldGUID>
                      <c15:f>Diagramm!$I$63</c15:f>
                      <c15:dlblFieldTableCache>
                        <c:ptCount val="1"/>
                      </c15:dlblFieldTableCache>
                    </c15:dlblFTEntry>
                  </c15:dlblFieldTable>
                  <c15:showDataLabelsRange val="0"/>
                </c:ext>
                <c:ext xmlns:c16="http://schemas.microsoft.com/office/drawing/2014/chart" uri="{C3380CC4-5D6E-409C-BE32-E72D297353CC}">
                  <c16:uniqueId val="{00000011-212E-4D39-BDC7-F60CB33B3EFD}"/>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{4570FFC1-C27A-4817-8974-A7E4EF9063FB}</c15:txfldGUID>
                      <c15:f>Diagramm!$I$64</c15:f>
                      <c15:dlblFieldTableCache>
                        <c:ptCount val="1"/>
                      </c15:dlblFieldTableCache>
                    </c15:dlblFTEntry>
                  </c15:dlblFieldTable>
                  <c15:showDataLabelsRange val="0"/>
                </c:ext>
                <c:ext xmlns:c16="http://schemas.microsoft.com/office/drawing/2014/chart" uri="{C3380CC4-5D6E-409C-BE32-E72D297353CC}">
                  <c16:uniqueId val="{00000012-212E-4D39-BDC7-F60CB33B3EFD}"/>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{205A7522-865F-4E72-B6C0-A95A1FD34999}</c15:txfldGUID>
                      <c15:f>Diagramm!$I$65</c15:f>
                      <c15:dlblFieldTableCache>
                        <c:ptCount val="1"/>
                      </c15:dlblFieldTableCache>
                    </c15:dlblFTEntry>
                  </c15:dlblFieldTable>
                  <c15:showDataLabelsRange val="0"/>
                </c:ext>
                <c:ext xmlns:c16="http://schemas.microsoft.com/office/drawing/2014/chart" uri="{C3380CC4-5D6E-409C-BE32-E72D297353CC}">
                  <c16:uniqueId val="{00000013-212E-4D39-BDC7-F60CB33B3EFD}"/>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{D0CD4E63-BC59-4F5F-A766-F50DDD58029B}</c15:txfldGUID>
                      <c15:f>Diagramm!$I$66</c15:f>
                      <c15:dlblFieldTableCache>
                        <c:ptCount val="1"/>
                      </c15:dlblFieldTableCache>
                    </c15:dlblFTEntry>
                  </c15:dlblFieldTable>
                  <c15:showDataLabelsRange val="0"/>
                </c:ext>
                <c:ext xmlns:c16="http://schemas.microsoft.com/office/drawing/2014/chart" uri="{C3380CC4-5D6E-409C-BE32-E72D297353CC}">
                  <c16:uniqueId val="{00000014-212E-4D39-BDC7-F60CB33B3EFD}"/>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{A391B275-4688-46E6-8A73-266348D84707}</c15:txfldGUID>
                      <c15:f>Diagramm!$I$67</c15:f>
                      <c15:dlblFieldTableCache>
                        <c:ptCount val="1"/>
                      </c15:dlblFieldTableCache>
                    </c15:dlblFTEntry>
                  </c15:dlblFieldTable>
                  <c15:showDataLabelsRange val="0"/>
                </c:ext>
                <c:ext xmlns:c16="http://schemas.microsoft.com/office/drawing/2014/chart" uri="{C3380CC4-5D6E-409C-BE32-E72D297353CC}">
                  <c16:uniqueId val="{00000015-212E-4D39-BDC7-F60CB33B3EF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12E-4D39-BDC7-F60CB33B3EFD}"/>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{EFE01C44-8E9C-4035-84CD-FFAE90356AF5}</c15:txfldGUID>
                      <c15:f>Diagramm!$K$46</c15:f>
                      <c15:dlblFieldTableCache>
                        <c:ptCount val="1"/>
                      </c15:dlblFieldTableCache>
                    </c15:dlblFTEntry>
                  </c15:dlblFieldTable>
                  <c15:showDataLabelsRange val="0"/>
                </c:ext>
                <c:ext xmlns:c16="http://schemas.microsoft.com/office/drawing/2014/chart" uri="{C3380CC4-5D6E-409C-BE32-E72D297353CC}">
                  <c16:uniqueId val="{00000017-212E-4D39-BDC7-F60CB33B3EFD}"/>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{0540A84A-423E-4AC2-B266-FCF549DFE33F}</c15:txfldGUID>
                      <c15:f>Diagramm!$K$47</c15:f>
                      <c15:dlblFieldTableCache>
                        <c:ptCount val="1"/>
                      </c15:dlblFieldTableCache>
                    </c15:dlblFTEntry>
                  </c15:dlblFieldTable>
                  <c15:showDataLabelsRange val="0"/>
                </c:ext>
                <c:ext xmlns:c16="http://schemas.microsoft.com/office/drawing/2014/chart" uri="{C3380CC4-5D6E-409C-BE32-E72D297353CC}">
                  <c16:uniqueId val="{00000018-212E-4D39-BDC7-F60CB33B3EFD}"/>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{B084A894-863E-4732-9D67-54FD6CA6675D}</c15:txfldGUID>
                      <c15:f>Diagramm!$K$48</c15:f>
                      <c15:dlblFieldTableCache>
                        <c:ptCount val="1"/>
                      </c15:dlblFieldTableCache>
                    </c15:dlblFTEntry>
                  </c15:dlblFieldTable>
                  <c15:showDataLabelsRange val="0"/>
                </c:ext>
                <c:ext xmlns:c16="http://schemas.microsoft.com/office/drawing/2014/chart" uri="{C3380CC4-5D6E-409C-BE32-E72D297353CC}">
                  <c16:uniqueId val="{00000019-212E-4D39-BDC7-F60CB33B3EFD}"/>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{85333AB3-54F3-4F9C-BFF9-B3BAE6D1458C}</c15:txfldGUID>
                      <c15:f>Diagramm!$K$49</c15:f>
                      <c15:dlblFieldTableCache>
                        <c:ptCount val="1"/>
                      </c15:dlblFieldTableCache>
                    </c15:dlblFTEntry>
                  </c15:dlblFieldTable>
                  <c15:showDataLabelsRange val="0"/>
                </c:ext>
                <c:ext xmlns:c16="http://schemas.microsoft.com/office/drawing/2014/chart" uri="{C3380CC4-5D6E-409C-BE32-E72D297353CC}">
                  <c16:uniqueId val="{0000001A-212E-4D39-BDC7-F60CB33B3EFD}"/>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{D60A85D1-4659-4667-9F7B-F8B26B7A9D83}</c15:txfldGUID>
                      <c15:f>Diagramm!$K$50</c15:f>
                      <c15:dlblFieldTableCache>
                        <c:ptCount val="1"/>
                      </c15:dlblFieldTableCache>
                    </c15:dlblFTEntry>
                  </c15:dlblFieldTable>
                  <c15:showDataLabelsRange val="0"/>
                </c:ext>
                <c:ext xmlns:c16="http://schemas.microsoft.com/office/drawing/2014/chart" uri="{C3380CC4-5D6E-409C-BE32-E72D297353CC}">
                  <c16:uniqueId val="{0000001B-212E-4D39-BDC7-F60CB33B3EFD}"/>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{6CA524E3-4B91-4854-9E5C-587DD12CFE4A}</c15:txfldGUID>
                      <c15:f>Diagramm!$K$51</c15:f>
                      <c15:dlblFieldTableCache>
                        <c:ptCount val="1"/>
                      </c15:dlblFieldTableCache>
                    </c15:dlblFTEntry>
                  </c15:dlblFieldTable>
                  <c15:showDataLabelsRange val="0"/>
                </c:ext>
                <c:ext xmlns:c16="http://schemas.microsoft.com/office/drawing/2014/chart" uri="{C3380CC4-5D6E-409C-BE32-E72D297353CC}">
                  <c16:uniqueId val="{0000001C-212E-4D39-BDC7-F60CB33B3EFD}"/>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{CA84160E-1CDF-4172-9C4F-62048F1EE8D2}</c15:txfldGUID>
                      <c15:f>Diagramm!$K$52</c15:f>
                      <c15:dlblFieldTableCache>
                        <c:ptCount val="1"/>
                      </c15:dlblFieldTableCache>
                    </c15:dlblFTEntry>
                  </c15:dlblFieldTable>
                  <c15:showDataLabelsRange val="0"/>
                </c:ext>
                <c:ext xmlns:c16="http://schemas.microsoft.com/office/drawing/2014/chart" uri="{C3380CC4-5D6E-409C-BE32-E72D297353CC}">
                  <c16:uniqueId val="{0000001D-212E-4D39-BDC7-F60CB33B3EFD}"/>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{94DEB5C9-5E84-47BA-9AD2-AABCC8ECB96A}</c15:txfldGUID>
                      <c15:f>Diagramm!$K$53</c15:f>
                      <c15:dlblFieldTableCache>
                        <c:ptCount val="1"/>
                      </c15:dlblFieldTableCache>
                    </c15:dlblFTEntry>
                  </c15:dlblFieldTable>
                  <c15:showDataLabelsRange val="0"/>
                </c:ext>
                <c:ext xmlns:c16="http://schemas.microsoft.com/office/drawing/2014/chart" uri="{C3380CC4-5D6E-409C-BE32-E72D297353CC}">
                  <c16:uniqueId val="{0000001E-212E-4D39-BDC7-F60CB33B3EFD}"/>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{8A502478-B334-4D3D-A179-4CAE2EB9575A}</c15:txfldGUID>
                      <c15:f>Diagramm!$K$54</c15:f>
                      <c15:dlblFieldTableCache>
                        <c:ptCount val="1"/>
                      </c15:dlblFieldTableCache>
                    </c15:dlblFTEntry>
                  </c15:dlblFieldTable>
                  <c15:showDataLabelsRange val="0"/>
                </c:ext>
                <c:ext xmlns:c16="http://schemas.microsoft.com/office/drawing/2014/chart" uri="{C3380CC4-5D6E-409C-BE32-E72D297353CC}">
                  <c16:uniqueId val="{0000001F-212E-4D39-BDC7-F60CB33B3EFD}"/>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{FC4320B0-7F72-43E2-8F45-4EF5069EF7AC}</c15:txfldGUID>
                      <c15:f>Diagramm!$K$55</c15:f>
                      <c15:dlblFieldTableCache>
                        <c:ptCount val="1"/>
                      </c15:dlblFieldTableCache>
                    </c15:dlblFTEntry>
                  </c15:dlblFieldTable>
                  <c15:showDataLabelsRange val="0"/>
                </c:ext>
                <c:ext xmlns:c16="http://schemas.microsoft.com/office/drawing/2014/chart" uri="{C3380CC4-5D6E-409C-BE32-E72D297353CC}">
                  <c16:uniqueId val="{00000020-212E-4D39-BDC7-F60CB33B3EFD}"/>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{E304FFA1-F908-47D4-BF70-862B5C8BDC6A}</c15:txfldGUID>
                      <c15:f>Diagramm!$K$56</c15:f>
                      <c15:dlblFieldTableCache>
                        <c:ptCount val="1"/>
                      </c15:dlblFieldTableCache>
                    </c15:dlblFTEntry>
                  </c15:dlblFieldTable>
                  <c15:showDataLabelsRange val="0"/>
                </c:ext>
                <c:ext xmlns:c16="http://schemas.microsoft.com/office/drawing/2014/chart" uri="{C3380CC4-5D6E-409C-BE32-E72D297353CC}">
                  <c16:uniqueId val="{00000021-212E-4D39-BDC7-F60CB33B3EFD}"/>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{7CB77725-BF85-4B8E-B8FB-FC05C10A2672}</c15:txfldGUID>
                      <c15:f>Diagramm!$K$57</c15:f>
                      <c15:dlblFieldTableCache>
                        <c:ptCount val="1"/>
                      </c15:dlblFieldTableCache>
                    </c15:dlblFTEntry>
                  </c15:dlblFieldTable>
                  <c15:showDataLabelsRange val="0"/>
                </c:ext>
                <c:ext xmlns:c16="http://schemas.microsoft.com/office/drawing/2014/chart" uri="{C3380CC4-5D6E-409C-BE32-E72D297353CC}">
                  <c16:uniqueId val="{00000022-212E-4D39-BDC7-F60CB33B3EFD}"/>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{FDD43DB8-C033-483A-9946-029695C68C04}</c15:txfldGUID>
                      <c15:f>Diagramm!$K$58</c15:f>
                      <c15:dlblFieldTableCache>
                        <c:ptCount val="1"/>
                      </c15:dlblFieldTableCache>
                    </c15:dlblFTEntry>
                  </c15:dlblFieldTable>
                  <c15:showDataLabelsRange val="0"/>
                </c:ext>
                <c:ext xmlns:c16="http://schemas.microsoft.com/office/drawing/2014/chart" uri="{C3380CC4-5D6E-409C-BE32-E72D297353CC}">
                  <c16:uniqueId val="{00000023-212E-4D39-BDC7-F60CB33B3EFD}"/>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{E0AAD852-232D-4AFB-AA58-77C45B88040C}</c15:txfldGUID>
                      <c15:f>Diagramm!$K$59</c15:f>
                      <c15:dlblFieldTableCache>
                        <c:ptCount val="1"/>
                      </c15:dlblFieldTableCache>
                    </c15:dlblFTEntry>
                  </c15:dlblFieldTable>
                  <c15:showDataLabelsRange val="0"/>
                </c:ext>
                <c:ext xmlns:c16="http://schemas.microsoft.com/office/drawing/2014/chart" uri="{C3380CC4-5D6E-409C-BE32-E72D297353CC}">
                  <c16:uniqueId val="{00000024-212E-4D39-BDC7-F60CB33B3EFD}"/>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{D2BC2347-D61F-470E-87D9-DABD06D8DDE4}</c15:txfldGUID>
                      <c15:f>Diagramm!$K$60</c15:f>
                      <c15:dlblFieldTableCache>
                        <c:ptCount val="1"/>
                      </c15:dlblFieldTableCache>
                    </c15:dlblFTEntry>
                  </c15:dlblFieldTable>
                  <c15:showDataLabelsRange val="0"/>
                </c:ext>
                <c:ext xmlns:c16="http://schemas.microsoft.com/office/drawing/2014/chart" uri="{C3380CC4-5D6E-409C-BE32-E72D297353CC}">
                  <c16:uniqueId val="{00000025-212E-4D39-BDC7-F60CB33B3EFD}"/>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{5C941417-9401-4588-9234-681934A923AB}</c15:txfldGUID>
                      <c15:f>Diagramm!$K$61</c15:f>
                      <c15:dlblFieldTableCache>
                        <c:ptCount val="1"/>
                      </c15:dlblFieldTableCache>
                    </c15:dlblFTEntry>
                  </c15:dlblFieldTable>
                  <c15:showDataLabelsRange val="0"/>
                </c:ext>
                <c:ext xmlns:c16="http://schemas.microsoft.com/office/drawing/2014/chart" uri="{C3380CC4-5D6E-409C-BE32-E72D297353CC}">
                  <c16:uniqueId val="{00000026-212E-4D39-BDC7-F60CB33B3EFD}"/>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{52650135-45BF-4B9F-8EFF-FD729EE4319A}</c15:txfldGUID>
                      <c15:f>Diagramm!$K$62</c15:f>
                      <c15:dlblFieldTableCache>
                        <c:ptCount val="1"/>
                      </c15:dlblFieldTableCache>
                    </c15:dlblFTEntry>
                  </c15:dlblFieldTable>
                  <c15:showDataLabelsRange val="0"/>
                </c:ext>
                <c:ext xmlns:c16="http://schemas.microsoft.com/office/drawing/2014/chart" uri="{C3380CC4-5D6E-409C-BE32-E72D297353CC}">
                  <c16:uniqueId val="{00000027-212E-4D39-BDC7-F60CB33B3EFD}"/>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{95927BF1-9979-46C5-B1B8-EAEEF6D38E18}</c15:txfldGUID>
                      <c15:f>Diagramm!$K$63</c15:f>
                      <c15:dlblFieldTableCache>
                        <c:ptCount val="1"/>
                      </c15:dlblFieldTableCache>
                    </c15:dlblFTEntry>
                  </c15:dlblFieldTable>
                  <c15:showDataLabelsRange val="0"/>
                </c:ext>
                <c:ext xmlns:c16="http://schemas.microsoft.com/office/drawing/2014/chart" uri="{C3380CC4-5D6E-409C-BE32-E72D297353CC}">
                  <c16:uniqueId val="{00000028-212E-4D39-BDC7-F60CB33B3EFD}"/>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{B6558EA3-8FC4-4E37-B7C5-C996C3011D5C}</c15:txfldGUID>
                      <c15:f>Diagramm!$K$64</c15:f>
                      <c15:dlblFieldTableCache>
                        <c:ptCount val="1"/>
                      </c15:dlblFieldTableCache>
                    </c15:dlblFTEntry>
                  </c15:dlblFieldTable>
                  <c15:showDataLabelsRange val="0"/>
                </c:ext>
                <c:ext xmlns:c16="http://schemas.microsoft.com/office/drawing/2014/chart" uri="{C3380CC4-5D6E-409C-BE32-E72D297353CC}">
                  <c16:uniqueId val="{00000029-212E-4D39-BDC7-F60CB33B3EFD}"/>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{90D60FC3-CD21-49F8-AF52-98C7FC59AAD8}</c15:txfldGUID>
                      <c15:f>Diagramm!$K$65</c15:f>
                      <c15:dlblFieldTableCache>
                        <c:ptCount val="1"/>
                      </c15:dlblFieldTableCache>
                    </c15:dlblFTEntry>
                  </c15:dlblFieldTable>
                  <c15:showDataLabelsRange val="0"/>
                </c:ext>
                <c:ext xmlns:c16="http://schemas.microsoft.com/office/drawing/2014/chart" uri="{C3380CC4-5D6E-409C-BE32-E72D297353CC}">
                  <c16:uniqueId val="{0000002A-212E-4D39-BDC7-F60CB33B3EFD}"/>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{56090B65-CC62-41E1-AC4A-65BB3FC07E66}</c15:txfldGUID>
                      <c15:f>Diagramm!$K$66</c15:f>
                      <c15:dlblFieldTableCache>
                        <c:ptCount val="1"/>
                      </c15:dlblFieldTableCache>
                    </c15:dlblFTEntry>
                  </c15:dlblFieldTable>
                  <c15:showDataLabelsRange val="0"/>
                </c:ext>
                <c:ext xmlns:c16="http://schemas.microsoft.com/office/drawing/2014/chart" uri="{C3380CC4-5D6E-409C-BE32-E72D297353CC}">
                  <c16:uniqueId val="{0000002B-212E-4D39-BDC7-F60CB33B3EFD}"/>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{ADD2C9E1-D53D-4F64-B18C-1B4987B97896}</c15:txfldGUID>
                      <c15:f>Diagramm!$K$67</c15:f>
                      <c15:dlblFieldTableCache>
                        <c:ptCount val="1"/>
                      </c15:dlblFieldTableCache>
                    </c15:dlblFTEntry>
                  </c15:dlblFieldTable>
                  <c15:showDataLabelsRange val="0"/>
                </c:ext>
                <c:ext xmlns:c16="http://schemas.microsoft.com/office/drawing/2014/chart" uri="{C3380CC4-5D6E-409C-BE32-E72D297353CC}">
                  <c16:uniqueId val="{0000002C-212E-4D39-BDC7-F60CB33B3EF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12E-4D39-BDC7-F60CB33B3EFD}"/>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{9FD3719D-A620-4D6F-BE51-49498365A8D8}</c15:txfldGUID>
                      <c15:f>Diagramm!$J$46</c15:f>
                      <c15:dlblFieldTableCache>
                        <c:ptCount val="1"/>
                      </c15:dlblFieldTableCache>
                    </c15:dlblFTEntry>
                  </c15:dlblFieldTable>
                  <c15:showDataLabelsRange val="0"/>
                </c:ext>
                <c:ext xmlns:c16="http://schemas.microsoft.com/office/drawing/2014/chart" uri="{C3380CC4-5D6E-409C-BE32-E72D297353CC}">
                  <c16:uniqueId val="{0000002E-212E-4D39-BDC7-F60CB33B3EFD}"/>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{2934F4B7-8C12-4286-84E5-740AA11D7C80}</c15:txfldGUID>
                      <c15:f>Diagramm!$J$47</c15:f>
                      <c15:dlblFieldTableCache>
                        <c:ptCount val="1"/>
                      </c15:dlblFieldTableCache>
                    </c15:dlblFTEntry>
                  </c15:dlblFieldTable>
                  <c15:showDataLabelsRange val="0"/>
                </c:ext>
                <c:ext xmlns:c16="http://schemas.microsoft.com/office/drawing/2014/chart" uri="{C3380CC4-5D6E-409C-BE32-E72D297353CC}">
                  <c16:uniqueId val="{0000002F-212E-4D39-BDC7-F60CB33B3EFD}"/>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{DC614FB0-E263-47E0-8035-9C7DAD0BBEC0}</c15:txfldGUID>
                      <c15:f>Diagramm!$J$48</c15:f>
                      <c15:dlblFieldTableCache>
                        <c:ptCount val="1"/>
                      </c15:dlblFieldTableCache>
                    </c15:dlblFTEntry>
                  </c15:dlblFieldTable>
                  <c15:showDataLabelsRange val="0"/>
                </c:ext>
                <c:ext xmlns:c16="http://schemas.microsoft.com/office/drawing/2014/chart" uri="{C3380CC4-5D6E-409C-BE32-E72D297353CC}">
                  <c16:uniqueId val="{00000030-212E-4D39-BDC7-F60CB33B3EFD}"/>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{5882B2E8-EDAE-4082-86E5-3F0C4B9AFEA5}</c15:txfldGUID>
                      <c15:f>Diagramm!$J$49</c15:f>
                      <c15:dlblFieldTableCache>
                        <c:ptCount val="1"/>
                      </c15:dlblFieldTableCache>
                    </c15:dlblFTEntry>
                  </c15:dlblFieldTable>
                  <c15:showDataLabelsRange val="0"/>
                </c:ext>
                <c:ext xmlns:c16="http://schemas.microsoft.com/office/drawing/2014/chart" uri="{C3380CC4-5D6E-409C-BE32-E72D297353CC}">
                  <c16:uniqueId val="{00000031-212E-4D39-BDC7-F60CB33B3EFD}"/>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{14609AAB-B7EB-44A1-8B84-5CDD6B3CA95F}</c15:txfldGUID>
                      <c15:f>Diagramm!$J$50</c15:f>
                      <c15:dlblFieldTableCache>
                        <c:ptCount val="1"/>
                      </c15:dlblFieldTableCache>
                    </c15:dlblFTEntry>
                  </c15:dlblFieldTable>
                  <c15:showDataLabelsRange val="0"/>
                </c:ext>
                <c:ext xmlns:c16="http://schemas.microsoft.com/office/drawing/2014/chart" uri="{C3380CC4-5D6E-409C-BE32-E72D297353CC}">
                  <c16:uniqueId val="{00000032-212E-4D39-BDC7-F60CB33B3EFD}"/>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{9B12CA59-8C8F-4989-BCAF-D0DB0A47B675}</c15:txfldGUID>
                      <c15:f>Diagramm!$J$51</c15:f>
                      <c15:dlblFieldTableCache>
                        <c:ptCount val="1"/>
                      </c15:dlblFieldTableCache>
                    </c15:dlblFTEntry>
                  </c15:dlblFieldTable>
                  <c15:showDataLabelsRange val="0"/>
                </c:ext>
                <c:ext xmlns:c16="http://schemas.microsoft.com/office/drawing/2014/chart" uri="{C3380CC4-5D6E-409C-BE32-E72D297353CC}">
                  <c16:uniqueId val="{00000033-212E-4D39-BDC7-F60CB33B3EFD}"/>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{B070ECEB-C2D4-493C-BEA3-14B03CA9C543}</c15:txfldGUID>
                      <c15:f>Diagramm!$J$52</c15:f>
                      <c15:dlblFieldTableCache>
                        <c:ptCount val="1"/>
                      </c15:dlblFieldTableCache>
                    </c15:dlblFTEntry>
                  </c15:dlblFieldTable>
                  <c15:showDataLabelsRange val="0"/>
                </c:ext>
                <c:ext xmlns:c16="http://schemas.microsoft.com/office/drawing/2014/chart" uri="{C3380CC4-5D6E-409C-BE32-E72D297353CC}">
                  <c16:uniqueId val="{00000034-212E-4D39-BDC7-F60CB33B3EFD}"/>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{C094C0E2-0489-4AD2-8D5A-C15D9D328A0D}</c15:txfldGUID>
                      <c15:f>Diagramm!$J$53</c15:f>
                      <c15:dlblFieldTableCache>
                        <c:ptCount val="1"/>
                      </c15:dlblFieldTableCache>
                    </c15:dlblFTEntry>
                  </c15:dlblFieldTable>
                  <c15:showDataLabelsRange val="0"/>
                </c:ext>
                <c:ext xmlns:c16="http://schemas.microsoft.com/office/drawing/2014/chart" uri="{C3380CC4-5D6E-409C-BE32-E72D297353CC}">
                  <c16:uniqueId val="{00000035-212E-4D39-BDC7-F60CB33B3EFD}"/>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{FF9E751B-BE97-458D-97B7-B99398DAB34F}</c15:txfldGUID>
                      <c15:f>Diagramm!$J$54</c15:f>
                      <c15:dlblFieldTableCache>
                        <c:ptCount val="1"/>
                      </c15:dlblFieldTableCache>
                    </c15:dlblFTEntry>
                  </c15:dlblFieldTable>
                  <c15:showDataLabelsRange val="0"/>
                </c:ext>
                <c:ext xmlns:c16="http://schemas.microsoft.com/office/drawing/2014/chart" uri="{C3380CC4-5D6E-409C-BE32-E72D297353CC}">
                  <c16:uniqueId val="{00000036-212E-4D39-BDC7-F60CB33B3EFD}"/>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{A5AB3091-8D32-4519-9475-754A34CE6583}</c15:txfldGUID>
                      <c15:f>Diagramm!$J$55</c15:f>
                      <c15:dlblFieldTableCache>
                        <c:ptCount val="1"/>
                      </c15:dlblFieldTableCache>
                    </c15:dlblFTEntry>
                  </c15:dlblFieldTable>
                  <c15:showDataLabelsRange val="0"/>
                </c:ext>
                <c:ext xmlns:c16="http://schemas.microsoft.com/office/drawing/2014/chart" uri="{C3380CC4-5D6E-409C-BE32-E72D297353CC}">
                  <c16:uniqueId val="{00000037-212E-4D39-BDC7-F60CB33B3EFD}"/>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{E39F7164-ED7C-4903-A824-3AE1D74BA07C}</c15:txfldGUID>
                      <c15:f>Diagramm!$J$56</c15:f>
                      <c15:dlblFieldTableCache>
                        <c:ptCount val="1"/>
                      </c15:dlblFieldTableCache>
                    </c15:dlblFTEntry>
                  </c15:dlblFieldTable>
                  <c15:showDataLabelsRange val="0"/>
                </c:ext>
                <c:ext xmlns:c16="http://schemas.microsoft.com/office/drawing/2014/chart" uri="{C3380CC4-5D6E-409C-BE32-E72D297353CC}">
                  <c16:uniqueId val="{00000038-212E-4D39-BDC7-F60CB33B3EFD}"/>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{C88D4C68-E6E2-4021-A010-C1ECD9C61060}</c15:txfldGUID>
                      <c15:f>Diagramm!$J$57</c15:f>
                      <c15:dlblFieldTableCache>
                        <c:ptCount val="1"/>
                      </c15:dlblFieldTableCache>
                    </c15:dlblFTEntry>
                  </c15:dlblFieldTable>
                  <c15:showDataLabelsRange val="0"/>
                </c:ext>
                <c:ext xmlns:c16="http://schemas.microsoft.com/office/drawing/2014/chart" uri="{C3380CC4-5D6E-409C-BE32-E72D297353CC}">
                  <c16:uniqueId val="{00000039-212E-4D39-BDC7-F60CB33B3EFD}"/>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{0AF86C81-7BA9-4854-B2A1-50569BBB9362}</c15:txfldGUID>
                      <c15:f>Diagramm!$J$58</c15:f>
                      <c15:dlblFieldTableCache>
                        <c:ptCount val="1"/>
                      </c15:dlblFieldTableCache>
                    </c15:dlblFTEntry>
                  </c15:dlblFieldTable>
                  <c15:showDataLabelsRange val="0"/>
                </c:ext>
                <c:ext xmlns:c16="http://schemas.microsoft.com/office/drawing/2014/chart" uri="{C3380CC4-5D6E-409C-BE32-E72D297353CC}">
                  <c16:uniqueId val="{0000003A-212E-4D39-BDC7-F60CB33B3EFD}"/>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{5B40427E-04B4-4F3D-9667-C1A316F9B6F8}</c15:txfldGUID>
                      <c15:f>Diagramm!$J$59</c15:f>
                      <c15:dlblFieldTableCache>
                        <c:ptCount val="1"/>
                      </c15:dlblFieldTableCache>
                    </c15:dlblFTEntry>
                  </c15:dlblFieldTable>
                  <c15:showDataLabelsRange val="0"/>
                </c:ext>
                <c:ext xmlns:c16="http://schemas.microsoft.com/office/drawing/2014/chart" uri="{C3380CC4-5D6E-409C-BE32-E72D297353CC}">
                  <c16:uniqueId val="{0000003B-212E-4D39-BDC7-F60CB33B3EFD}"/>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{132054BD-913E-4972-867C-09B5E4BCBEDC}</c15:txfldGUID>
                      <c15:f>Diagramm!$J$60</c15:f>
                      <c15:dlblFieldTableCache>
                        <c:ptCount val="1"/>
                      </c15:dlblFieldTableCache>
                    </c15:dlblFTEntry>
                  </c15:dlblFieldTable>
                  <c15:showDataLabelsRange val="0"/>
                </c:ext>
                <c:ext xmlns:c16="http://schemas.microsoft.com/office/drawing/2014/chart" uri="{C3380CC4-5D6E-409C-BE32-E72D297353CC}">
                  <c16:uniqueId val="{0000003C-212E-4D39-BDC7-F60CB33B3EFD}"/>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{8808CD12-84C1-4431-9D17-82797712BDFF}</c15:txfldGUID>
                      <c15:f>Diagramm!$J$61</c15:f>
                      <c15:dlblFieldTableCache>
                        <c:ptCount val="1"/>
                      </c15:dlblFieldTableCache>
                    </c15:dlblFTEntry>
                  </c15:dlblFieldTable>
                  <c15:showDataLabelsRange val="0"/>
                </c:ext>
                <c:ext xmlns:c16="http://schemas.microsoft.com/office/drawing/2014/chart" uri="{C3380CC4-5D6E-409C-BE32-E72D297353CC}">
                  <c16:uniqueId val="{0000003D-212E-4D39-BDC7-F60CB33B3EFD}"/>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{356C6D56-6665-4456-9039-8DDA15D8C5FC}</c15:txfldGUID>
                      <c15:f>Diagramm!$J$62</c15:f>
                      <c15:dlblFieldTableCache>
                        <c:ptCount val="1"/>
                      </c15:dlblFieldTableCache>
                    </c15:dlblFTEntry>
                  </c15:dlblFieldTable>
                  <c15:showDataLabelsRange val="0"/>
                </c:ext>
                <c:ext xmlns:c16="http://schemas.microsoft.com/office/drawing/2014/chart" uri="{C3380CC4-5D6E-409C-BE32-E72D297353CC}">
                  <c16:uniqueId val="{0000003E-212E-4D39-BDC7-F60CB33B3EFD}"/>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{02ADDB2D-79A9-4F8E-A81B-4199B334E8C9}</c15:txfldGUID>
                      <c15:f>Diagramm!$J$63</c15:f>
                      <c15:dlblFieldTableCache>
                        <c:ptCount val="1"/>
                      </c15:dlblFieldTableCache>
                    </c15:dlblFTEntry>
                  </c15:dlblFieldTable>
                  <c15:showDataLabelsRange val="0"/>
                </c:ext>
                <c:ext xmlns:c16="http://schemas.microsoft.com/office/drawing/2014/chart" uri="{C3380CC4-5D6E-409C-BE32-E72D297353CC}">
                  <c16:uniqueId val="{0000003F-212E-4D39-BDC7-F60CB33B3EFD}"/>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{7135964E-596B-40F7-9BCA-27C0A76795B1}</c15:txfldGUID>
                      <c15:f>Diagramm!$J$64</c15:f>
                      <c15:dlblFieldTableCache>
                        <c:ptCount val="1"/>
                      </c15:dlblFieldTableCache>
                    </c15:dlblFTEntry>
                  </c15:dlblFieldTable>
                  <c15:showDataLabelsRange val="0"/>
                </c:ext>
                <c:ext xmlns:c16="http://schemas.microsoft.com/office/drawing/2014/chart" uri="{C3380CC4-5D6E-409C-BE32-E72D297353CC}">
                  <c16:uniqueId val="{00000040-212E-4D39-BDC7-F60CB33B3EFD}"/>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{01EDD1A5-2F7F-4B74-A059-66F2076CF4EB}</c15:txfldGUID>
                      <c15:f>Diagramm!$J$65</c15:f>
                      <c15:dlblFieldTableCache>
                        <c:ptCount val="1"/>
                      </c15:dlblFieldTableCache>
                    </c15:dlblFTEntry>
                  </c15:dlblFieldTable>
                  <c15:showDataLabelsRange val="0"/>
                </c:ext>
                <c:ext xmlns:c16="http://schemas.microsoft.com/office/drawing/2014/chart" uri="{C3380CC4-5D6E-409C-BE32-E72D297353CC}">
                  <c16:uniqueId val="{00000041-212E-4D39-BDC7-F60CB33B3EFD}"/>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{5A5FD4E8-8B01-4B3C-8C75-5816D29CDEF5}</c15:txfldGUID>
                      <c15:f>Diagramm!$J$66</c15:f>
                      <c15:dlblFieldTableCache>
                        <c:ptCount val="1"/>
                      </c15:dlblFieldTableCache>
                    </c15:dlblFTEntry>
                  </c15:dlblFieldTable>
                  <c15:showDataLabelsRange val="0"/>
                </c:ext>
                <c:ext xmlns:c16="http://schemas.microsoft.com/office/drawing/2014/chart" uri="{C3380CC4-5D6E-409C-BE32-E72D297353CC}">
                  <c16:uniqueId val="{00000042-212E-4D39-BDC7-F60CB33B3EFD}"/>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{9900B586-7548-4ED3-B006-DA2B4D3B6BAB}</c15:txfldGUID>
                      <c15:f>Diagramm!$J$67</c15:f>
                      <c15:dlblFieldTableCache>
                        <c:ptCount val="1"/>
                      </c15:dlblFieldTableCache>
                    </c15:dlblFTEntry>
                  </c15:dlblFieldTable>
                  <c15:showDataLabelsRange val="0"/>
                </c:ext>
                <c:ext xmlns:c16="http://schemas.microsoft.com/office/drawing/2014/chart" uri="{C3380CC4-5D6E-409C-BE32-E72D297353CC}">
                  <c16:uniqueId val="{00000043-212E-4D39-BDC7-F60CB33B3EF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12E-4D39-BDC7-F60CB33B3EFD}"/>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2FA-4677-90B3-73F1BAD89BE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2FA-4677-90B3-73F1BAD89BE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2FA-4677-90B3-73F1BAD89BE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2FA-4677-90B3-73F1BAD89BE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2FA-4677-90B3-73F1BAD89BE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2FA-4677-90B3-73F1BAD89BE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2FA-4677-90B3-73F1BAD89BE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2FA-4677-90B3-73F1BAD89BE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2FA-4677-90B3-73F1BAD89BE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2FA-4677-90B3-73F1BAD89BE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2FA-4677-90B3-73F1BAD89BE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2FA-4677-90B3-73F1BAD89BE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2FA-4677-90B3-73F1BAD89BE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2FA-4677-90B3-73F1BAD89BE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2FA-4677-90B3-73F1BAD89BE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2FA-4677-90B3-73F1BAD89BE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2FA-4677-90B3-73F1BAD89BE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2FA-4677-90B3-73F1BAD89BE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2FA-4677-90B3-73F1BAD89BE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2FA-4677-90B3-73F1BAD89BE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2FA-4677-90B3-73F1BAD89BE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2FA-4677-90B3-73F1BAD89BE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2FA-4677-90B3-73F1BAD89BE1}"/>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2FA-4677-90B3-73F1BAD89BE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2FA-4677-90B3-73F1BAD89BE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2FA-4677-90B3-73F1BAD89BE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2FA-4677-90B3-73F1BAD89BE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2FA-4677-90B3-73F1BAD89BE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2FA-4677-90B3-73F1BAD89BE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2FA-4677-90B3-73F1BAD89BE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2FA-4677-90B3-73F1BAD89BE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2FA-4677-90B3-73F1BAD89BE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2FA-4677-90B3-73F1BAD89BE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2FA-4677-90B3-73F1BAD89BE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2FA-4677-90B3-73F1BAD89BE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2FA-4677-90B3-73F1BAD89BE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2FA-4677-90B3-73F1BAD89BE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2FA-4677-90B3-73F1BAD89BE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2FA-4677-90B3-73F1BAD89BE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2FA-4677-90B3-73F1BAD89BE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2FA-4677-90B3-73F1BAD89BE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2FA-4677-90B3-73F1BAD89BE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2FA-4677-90B3-73F1BAD89BE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2FA-4677-90B3-73F1BAD89BE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2FA-4677-90B3-73F1BAD89BE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2FA-4677-90B3-73F1BAD89BE1}"/>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2FA-4677-90B3-73F1BAD89BE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2FA-4677-90B3-73F1BAD89BE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E2FA-4677-90B3-73F1BAD89BE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E2FA-4677-90B3-73F1BAD89BE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E2FA-4677-90B3-73F1BAD89BE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E2FA-4677-90B3-73F1BAD89BE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E2FA-4677-90B3-73F1BAD89BE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E2FA-4677-90B3-73F1BAD89BE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E2FA-4677-90B3-73F1BAD89BE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E2FA-4677-90B3-73F1BAD89BE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E2FA-4677-90B3-73F1BAD89BE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E2FA-4677-90B3-73F1BAD89BE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E2FA-4677-90B3-73F1BAD89BE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E2FA-4677-90B3-73F1BAD89BE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E2FA-4677-90B3-73F1BAD89BE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E2FA-4677-90B3-73F1BAD89BE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E2FA-4677-90B3-73F1BAD89BE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E2FA-4677-90B3-73F1BAD89BE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E2FA-4677-90B3-73F1BAD89BE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E2FA-4677-90B3-73F1BAD89BE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E2FA-4677-90B3-73F1BAD89BE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E2FA-4677-90B3-73F1BAD89BE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2FA-4677-90B3-73F1BAD89BE1}"/>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100.81491594845977</c:v>
                </c:pt>
                <c:pt idx="2">
                  <c:v>102.58767812953324</c:v>
                </c:pt>
                <c:pt idx="3">
                  <c:v>101.91782575305059</c:v>
                </c:pt>
                <c:pt idx="4">
                  <c:v>102.15462070142505</c:v>
                </c:pt>
                <c:pt idx="5">
                  <c:v>103.07620104104447</c:v>
                </c:pt>
                <c:pt idx="6">
                  <c:v>105.07722501919959</c:v>
                </c:pt>
                <c:pt idx="7">
                  <c:v>104.69323321102483</c:v>
                </c:pt>
                <c:pt idx="8">
                  <c:v>105.48468299342947</c:v>
                </c:pt>
                <c:pt idx="9">
                  <c:v>106.34226469835311</c:v>
                </c:pt>
                <c:pt idx="10">
                  <c:v>107.8590323406434</c:v>
                </c:pt>
                <c:pt idx="11">
                  <c:v>107.75023466166056</c:v>
                </c:pt>
                <c:pt idx="12">
                  <c:v>108.4776858093694</c:v>
                </c:pt>
                <c:pt idx="13">
                  <c:v>109.0622066729243</c:v>
                </c:pt>
                <c:pt idx="14">
                  <c:v>111.03123133373154</c:v>
                </c:pt>
                <c:pt idx="15">
                  <c:v>110.93523338168785</c:v>
                </c:pt>
                <c:pt idx="16">
                  <c:v>111.64561822681117</c:v>
                </c:pt>
                <c:pt idx="17">
                  <c:v>112.16827374349347</c:v>
                </c:pt>
                <c:pt idx="18">
                  <c:v>113.90477003157267</c:v>
                </c:pt>
                <c:pt idx="19">
                  <c:v>113.87703728987115</c:v>
                </c:pt>
                <c:pt idx="20">
                  <c:v>113.8023722160594</c:v>
                </c:pt>
                <c:pt idx="21">
                  <c:v>114.62155474016554</c:v>
                </c:pt>
                <c:pt idx="22">
                  <c:v>116.22578718320675</c:v>
                </c:pt>
                <c:pt idx="23">
                  <c:v>115.51326905026028</c:v>
                </c:pt>
                <c:pt idx="24">
                  <c:v>116.14258895810224</c:v>
                </c:pt>
              </c:numCache>
            </c:numRef>
          </c:val>
          <c:smooth val="0"/>
          <c:extLst>
            <c:ext xmlns:c16="http://schemas.microsoft.com/office/drawing/2014/chart" uri="{C3380CC4-5D6E-409C-BE32-E72D297353CC}">
              <c16:uniqueId val="{00000000-F2F4-471A-9B76-0C9D9C2924E3}"/>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103.71268373996061</c:v>
                </c:pt>
                <c:pt idx="2">
                  <c:v>106.97075314441582</c:v>
                </c:pt>
                <c:pt idx="3">
                  <c:v>105.86452492801939</c:v>
                </c:pt>
                <c:pt idx="4">
                  <c:v>102.56099409001365</c:v>
                </c:pt>
                <c:pt idx="5">
                  <c:v>104.92498863464161</c:v>
                </c:pt>
                <c:pt idx="6">
                  <c:v>109.53174723442946</c:v>
                </c:pt>
                <c:pt idx="7">
                  <c:v>107.56175178057281</c:v>
                </c:pt>
                <c:pt idx="8">
                  <c:v>107.07682982270042</c:v>
                </c:pt>
                <c:pt idx="9">
                  <c:v>111.53205031065312</c:v>
                </c:pt>
                <c:pt idx="10">
                  <c:v>115.13865737232913</c:v>
                </c:pt>
                <c:pt idx="11">
                  <c:v>114.42642824670403</c:v>
                </c:pt>
                <c:pt idx="12">
                  <c:v>114.53250492498863</c:v>
                </c:pt>
                <c:pt idx="13">
                  <c:v>116.77526898014851</c:v>
                </c:pt>
                <c:pt idx="14">
                  <c:v>120.97287467798152</c:v>
                </c:pt>
                <c:pt idx="15">
                  <c:v>120.65464464312774</c:v>
                </c:pt>
                <c:pt idx="16">
                  <c:v>120.77587513259584</c:v>
                </c:pt>
                <c:pt idx="17">
                  <c:v>124.77648128504319</c:v>
                </c:pt>
                <c:pt idx="18">
                  <c:v>127.71632065464465</c:v>
                </c:pt>
                <c:pt idx="19">
                  <c:v>126.79193817245039</c:v>
                </c:pt>
                <c:pt idx="20">
                  <c:v>123.57933020154567</c:v>
                </c:pt>
                <c:pt idx="21">
                  <c:v>128.03455068949842</c:v>
                </c:pt>
                <c:pt idx="22">
                  <c:v>131.68661918472495</c:v>
                </c:pt>
                <c:pt idx="23">
                  <c:v>128.98924079405973</c:v>
                </c:pt>
                <c:pt idx="24">
                  <c:v>123.68540687983027</c:v>
                </c:pt>
              </c:numCache>
            </c:numRef>
          </c:val>
          <c:smooth val="0"/>
          <c:extLst>
            <c:ext xmlns:c16="http://schemas.microsoft.com/office/drawing/2014/chart" uri="{C3380CC4-5D6E-409C-BE32-E72D297353CC}">
              <c16:uniqueId val="{00000001-F2F4-471A-9B76-0C9D9C2924E3}"/>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103.69863013698631</c:v>
                </c:pt>
                <c:pt idx="2">
                  <c:v>103.14090019569471</c:v>
                </c:pt>
                <c:pt idx="3">
                  <c:v>102.56360078277886</c:v>
                </c:pt>
                <c:pt idx="4">
                  <c:v>100.587084148728</c:v>
                </c:pt>
                <c:pt idx="5">
                  <c:v>101.81996086105676</c:v>
                </c:pt>
                <c:pt idx="6">
                  <c:v>101.45792563600781</c:v>
                </c:pt>
                <c:pt idx="7">
                  <c:v>101.31115459882582</c:v>
                </c:pt>
                <c:pt idx="8">
                  <c:v>100.19569471624266</c:v>
                </c:pt>
                <c:pt idx="9">
                  <c:v>102.5440313111546</c:v>
                </c:pt>
                <c:pt idx="10">
                  <c:v>100.76320939334637</c:v>
                </c:pt>
                <c:pt idx="11">
                  <c:v>99.569471624266143</c:v>
                </c:pt>
                <c:pt idx="12">
                  <c:v>98.688845401174163</c:v>
                </c:pt>
                <c:pt idx="13">
                  <c:v>101.3013698630137</c:v>
                </c:pt>
                <c:pt idx="14">
                  <c:v>98.845401174168302</c:v>
                </c:pt>
                <c:pt idx="15">
                  <c:v>98.356164383561634</c:v>
                </c:pt>
                <c:pt idx="16">
                  <c:v>97.749510763209386</c:v>
                </c:pt>
                <c:pt idx="17">
                  <c:v>99.540117416829744</c:v>
                </c:pt>
                <c:pt idx="18">
                  <c:v>97.416829745596871</c:v>
                </c:pt>
                <c:pt idx="19">
                  <c:v>97.612524461839527</c:v>
                </c:pt>
                <c:pt idx="20">
                  <c:v>94.021526418786692</c:v>
                </c:pt>
                <c:pt idx="21">
                  <c:v>96.506849315068493</c:v>
                </c:pt>
                <c:pt idx="22">
                  <c:v>94.275929549902145</c:v>
                </c:pt>
                <c:pt idx="23">
                  <c:v>93.727984344422694</c:v>
                </c:pt>
                <c:pt idx="24">
                  <c:v>90.949119373776909</c:v>
                </c:pt>
              </c:numCache>
            </c:numRef>
          </c:val>
          <c:smooth val="0"/>
          <c:extLst>
            <c:ext xmlns:c16="http://schemas.microsoft.com/office/drawing/2014/chart" uri="{C3380CC4-5D6E-409C-BE32-E72D297353CC}">
              <c16:uniqueId val="{00000002-F2F4-471A-9B76-0C9D9C2924E3}"/>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F2F4-471A-9B76-0C9D9C2924E3}"/>
                </c:ext>
              </c:extLst>
            </c:dLbl>
            <c:dLbl>
              <c:idx val="1"/>
              <c:delete val="1"/>
              <c:extLst>
                <c:ext xmlns:c15="http://schemas.microsoft.com/office/drawing/2012/chart" uri="{CE6537A1-D6FC-4f65-9D91-7224C49458BB}"/>
                <c:ext xmlns:c16="http://schemas.microsoft.com/office/drawing/2014/chart" uri="{C3380CC4-5D6E-409C-BE32-E72D297353CC}">
                  <c16:uniqueId val="{00000004-F2F4-471A-9B76-0C9D9C2924E3}"/>
                </c:ext>
              </c:extLst>
            </c:dLbl>
            <c:dLbl>
              <c:idx val="2"/>
              <c:delete val="1"/>
              <c:extLst>
                <c:ext xmlns:c15="http://schemas.microsoft.com/office/drawing/2012/chart" uri="{CE6537A1-D6FC-4f65-9D91-7224C49458BB}"/>
                <c:ext xmlns:c16="http://schemas.microsoft.com/office/drawing/2014/chart" uri="{C3380CC4-5D6E-409C-BE32-E72D297353CC}">
                  <c16:uniqueId val="{00000005-F2F4-471A-9B76-0C9D9C2924E3}"/>
                </c:ext>
              </c:extLst>
            </c:dLbl>
            <c:dLbl>
              <c:idx val="3"/>
              <c:delete val="1"/>
              <c:extLst>
                <c:ext xmlns:c15="http://schemas.microsoft.com/office/drawing/2012/chart" uri="{CE6537A1-D6FC-4f65-9D91-7224C49458BB}"/>
                <c:ext xmlns:c16="http://schemas.microsoft.com/office/drawing/2014/chart" uri="{C3380CC4-5D6E-409C-BE32-E72D297353CC}">
                  <c16:uniqueId val="{00000006-F2F4-471A-9B76-0C9D9C2924E3}"/>
                </c:ext>
              </c:extLst>
            </c:dLbl>
            <c:dLbl>
              <c:idx val="4"/>
              <c:delete val="1"/>
              <c:extLst>
                <c:ext xmlns:c15="http://schemas.microsoft.com/office/drawing/2012/chart" uri="{CE6537A1-D6FC-4f65-9D91-7224C49458BB}"/>
                <c:ext xmlns:c16="http://schemas.microsoft.com/office/drawing/2014/chart" uri="{C3380CC4-5D6E-409C-BE32-E72D297353CC}">
                  <c16:uniqueId val="{00000007-F2F4-471A-9B76-0C9D9C2924E3}"/>
                </c:ext>
              </c:extLst>
            </c:dLbl>
            <c:dLbl>
              <c:idx val="5"/>
              <c:delete val="1"/>
              <c:extLst>
                <c:ext xmlns:c15="http://schemas.microsoft.com/office/drawing/2012/chart" uri="{CE6537A1-D6FC-4f65-9D91-7224C49458BB}"/>
                <c:ext xmlns:c16="http://schemas.microsoft.com/office/drawing/2014/chart" uri="{C3380CC4-5D6E-409C-BE32-E72D297353CC}">
                  <c16:uniqueId val="{00000008-F2F4-471A-9B76-0C9D9C2924E3}"/>
                </c:ext>
              </c:extLst>
            </c:dLbl>
            <c:dLbl>
              <c:idx val="6"/>
              <c:delete val="1"/>
              <c:extLst>
                <c:ext xmlns:c15="http://schemas.microsoft.com/office/drawing/2012/chart" uri="{CE6537A1-D6FC-4f65-9D91-7224C49458BB}"/>
                <c:ext xmlns:c16="http://schemas.microsoft.com/office/drawing/2014/chart" uri="{C3380CC4-5D6E-409C-BE32-E72D297353CC}">
                  <c16:uniqueId val="{00000009-F2F4-471A-9B76-0C9D9C2924E3}"/>
                </c:ext>
              </c:extLst>
            </c:dLbl>
            <c:dLbl>
              <c:idx val="7"/>
              <c:delete val="1"/>
              <c:extLst>
                <c:ext xmlns:c15="http://schemas.microsoft.com/office/drawing/2012/chart" uri="{CE6537A1-D6FC-4f65-9D91-7224C49458BB}"/>
                <c:ext xmlns:c16="http://schemas.microsoft.com/office/drawing/2014/chart" uri="{C3380CC4-5D6E-409C-BE32-E72D297353CC}">
                  <c16:uniqueId val="{0000000A-F2F4-471A-9B76-0C9D9C2924E3}"/>
                </c:ext>
              </c:extLst>
            </c:dLbl>
            <c:dLbl>
              <c:idx val="8"/>
              <c:delete val="1"/>
              <c:extLst>
                <c:ext xmlns:c15="http://schemas.microsoft.com/office/drawing/2012/chart" uri="{CE6537A1-D6FC-4f65-9D91-7224C49458BB}"/>
                <c:ext xmlns:c16="http://schemas.microsoft.com/office/drawing/2014/chart" uri="{C3380CC4-5D6E-409C-BE32-E72D297353CC}">
                  <c16:uniqueId val="{0000000B-F2F4-471A-9B76-0C9D9C2924E3}"/>
                </c:ext>
              </c:extLst>
            </c:dLbl>
            <c:dLbl>
              <c:idx val="9"/>
              <c:delete val="1"/>
              <c:extLst>
                <c:ext xmlns:c15="http://schemas.microsoft.com/office/drawing/2012/chart" uri="{CE6537A1-D6FC-4f65-9D91-7224C49458BB}"/>
                <c:ext xmlns:c16="http://schemas.microsoft.com/office/drawing/2014/chart" uri="{C3380CC4-5D6E-409C-BE32-E72D297353CC}">
                  <c16:uniqueId val="{0000000C-F2F4-471A-9B76-0C9D9C2924E3}"/>
                </c:ext>
              </c:extLst>
            </c:dLbl>
            <c:dLbl>
              <c:idx val="10"/>
              <c:delete val="1"/>
              <c:extLst>
                <c:ext xmlns:c15="http://schemas.microsoft.com/office/drawing/2012/chart" uri="{CE6537A1-D6FC-4f65-9D91-7224C49458BB}"/>
                <c:ext xmlns:c16="http://schemas.microsoft.com/office/drawing/2014/chart" uri="{C3380CC4-5D6E-409C-BE32-E72D297353CC}">
                  <c16:uniqueId val="{0000000D-F2F4-471A-9B76-0C9D9C2924E3}"/>
                </c:ext>
              </c:extLst>
            </c:dLbl>
            <c:dLbl>
              <c:idx val="11"/>
              <c:delete val="1"/>
              <c:extLst>
                <c:ext xmlns:c15="http://schemas.microsoft.com/office/drawing/2012/chart" uri="{CE6537A1-D6FC-4f65-9D91-7224C49458BB}"/>
                <c:ext xmlns:c16="http://schemas.microsoft.com/office/drawing/2014/chart" uri="{C3380CC4-5D6E-409C-BE32-E72D297353CC}">
                  <c16:uniqueId val="{0000000E-F2F4-471A-9B76-0C9D9C2924E3}"/>
                </c:ext>
              </c:extLst>
            </c:dLbl>
            <c:dLbl>
              <c:idx val="12"/>
              <c:delete val="1"/>
              <c:extLst>
                <c:ext xmlns:c15="http://schemas.microsoft.com/office/drawing/2012/chart" uri="{CE6537A1-D6FC-4f65-9D91-7224C49458BB}"/>
                <c:ext xmlns:c16="http://schemas.microsoft.com/office/drawing/2014/chart" uri="{C3380CC4-5D6E-409C-BE32-E72D297353CC}">
                  <c16:uniqueId val="{0000000F-F2F4-471A-9B76-0C9D9C2924E3}"/>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2F4-471A-9B76-0C9D9C2924E3}"/>
                </c:ext>
              </c:extLst>
            </c:dLbl>
            <c:dLbl>
              <c:idx val="14"/>
              <c:delete val="1"/>
              <c:extLst>
                <c:ext xmlns:c15="http://schemas.microsoft.com/office/drawing/2012/chart" uri="{CE6537A1-D6FC-4f65-9D91-7224C49458BB}"/>
                <c:ext xmlns:c16="http://schemas.microsoft.com/office/drawing/2014/chart" uri="{C3380CC4-5D6E-409C-BE32-E72D297353CC}">
                  <c16:uniqueId val="{00000011-F2F4-471A-9B76-0C9D9C2924E3}"/>
                </c:ext>
              </c:extLst>
            </c:dLbl>
            <c:dLbl>
              <c:idx val="15"/>
              <c:delete val="1"/>
              <c:extLst>
                <c:ext xmlns:c15="http://schemas.microsoft.com/office/drawing/2012/chart" uri="{CE6537A1-D6FC-4f65-9D91-7224C49458BB}"/>
                <c:ext xmlns:c16="http://schemas.microsoft.com/office/drawing/2014/chart" uri="{C3380CC4-5D6E-409C-BE32-E72D297353CC}">
                  <c16:uniqueId val="{00000012-F2F4-471A-9B76-0C9D9C2924E3}"/>
                </c:ext>
              </c:extLst>
            </c:dLbl>
            <c:dLbl>
              <c:idx val="16"/>
              <c:delete val="1"/>
              <c:extLst>
                <c:ext xmlns:c15="http://schemas.microsoft.com/office/drawing/2012/chart" uri="{CE6537A1-D6FC-4f65-9D91-7224C49458BB}"/>
                <c:ext xmlns:c16="http://schemas.microsoft.com/office/drawing/2014/chart" uri="{C3380CC4-5D6E-409C-BE32-E72D297353CC}">
                  <c16:uniqueId val="{00000013-F2F4-471A-9B76-0C9D9C2924E3}"/>
                </c:ext>
              </c:extLst>
            </c:dLbl>
            <c:dLbl>
              <c:idx val="17"/>
              <c:delete val="1"/>
              <c:extLst>
                <c:ext xmlns:c15="http://schemas.microsoft.com/office/drawing/2012/chart" uri="{CE6537A1-D6FC-4f65-9D91-7224C49458BB}"/>
                <c:ext xmlns:c16="http://schemas.microsoft.com/office/drawing/2014/chart" uri="{C3380CC4-5D6E-409C-BE32-E72D297353CC}">
                  <c16:uniqueId val="{00000014-F2F4-471A-9B76-0C9D9C2924E3}"/>
                </c:ext>
              </c:extLst>
            </c:dLbl>
            <c:dLbl>
              <c:idx val="18"/>
              <c:delete val="1"/>
              <c:extLst>
                <c:ext xmlns:c15="http://schemas.microsoft.com/office/drawing/2012/chart" uri="{CE6537A1-D6FC-4f65-9D91-7224C49458BB}"/>
                <c:ext xmlns:c16="http://schemas.microsoft.com/office/drawing/2014/chart" uri="{C3380CC4-5D6E-409C-BE32-E72D297353CC}">
                  <c16:uniqueId val="{00000015-F2F4-471A-9B76-0C9D9C2924E3}"/>
                </c:ext>
              </c:extLst>
            </c:dLbl>
            <c:dLbl>
              <c:idx val="19"/>
              <c:delete val="1"/>
              <c:extLst>
                <c:ext xmlns:c15="http://schemas.microsoft.com/office/drawing/2012/chart" uri="{CE6537A1-D6FC-4f65-9D91-7224C49458BB}"/>
                <c:ext xmlns:c16="http://schemas.microsoft.com/office/drawing/2014/chart" uri="{C3380CC4-5D6E-409C-BE32-E72D297353CC}">
                  <c16:uniqueId val="{00000016-F2F4-471A-9B76-0C9D9C2924E3}"/>
                </c:ext>
              </c:extLst>
            </c:dLbl>
            <c:dLbl>
              <c:idx val="20"/>
              <c:delete val="1"/>
              <c:extLst>
                <c:ext xmlns:c15="http://schemas.microsoft.com/office/drawing/2012/chart" uri="{CE6537A1-D6FC-4f65-9D91-7224C49458BB}"/>
                <c:ext xmlns:c16="http://schemas.microsoft.com/office/drawing/2014/chart" uri="{C3380CC4-5D6E-409C-BE32-E72D297353CC}">
                  <c16:uniqueId val="{00000017-F2F4-471A-9B76-0C9D9C2924E3}"/>
                </c:ext>
              </c:extLst>
            </c:dLbl>
            <c:dLbl>
              <c:idx val="21"/>
              <c:delete val="1"/>
              <c:extLst>
                <c:ext xmlns:c15="http://schemas.microsoft.com/office/drawing/2012/chart" uri="{CE6537A1-D6FC-4f65-9D91-7224C49458BB}"/>
                <c:ext xmlns:c16="http://schemas.microsoft.com/office/drawing/2014/chart" uri="{C3380CC4-5D6E-409C-BE32-E72D297353CC}">
                  <c16:uniqueId val="{00000018-F2F4-471A-9B76-0C9D9C2924E3}"/>
                </c:ext>
              </c:extLst>
            </c:dLbl>
            <c:dLbl>
              <c:idx val="22"/>
              <c:delete val="1"/>
              <c:extLst>
                <c:ext xmlns:c15="http://schemas.microsoft.com/office/drawing/2012/chart" uri="{CE6537A1-D6FC-4f65-9D91-7224C49458BB}"/>
                <c:ext xmlns:c16="http://schemas.microsoft.com/office/drawing/2014/chart" uri="{C3380CC4-5D6E-409C-BE32-E72D297353CC}">
                  <c16:uniqueId val="{00000019-F2F4-471A-9B76-0C9D9C2924E3}"/>
                </c:ext>
              </c:extLst>
            </c:dLbl>
            <c:dLbl>
              <c:idx val="23"/>
              <c:delete val="1"/>
              <c:extLst>
                <c:ext xmlns:c15="http://schemas.microsoft.com/office/drawing/2012/chart" uri="{CE6537A1-D6FC-4f65-9D91-7224C49458BB}"/>
                <c:ext xmlns:c16="http://schemas.microsoft.com/office/drawing/2014/chart" uri="{C3380CC4-5D6E-409C-BE32-E72D297353CC}">
                  <c16:uniqueId val="{0000001A-F2F4-471A-9B76-0C9D9C2924E3}"/>
                </c:ext>
              </c:extLst>
            </c:dLbl>
            <c:dLbl>
              <c:idx val="24"/>
              <c:delete val="1"/>
              <c:extLst>
                <c:ext xmlns:c15="http://schemas.microsoft.com/office/drawing/2012/chart" uri="{CE6537A1-D6FC-4f65-9D91-7224C49458BB}"/>
                <c:ext xmlns:c16="http://schemas.microsoft.com/office/drawing/2014/chart" uri="{C3380CC4-5D6E-409C-BE32-E72D297353CC}">
                  <c16:uniqueId val="{0000001B-F2F4-471A-9B76-0C9D9C2924E3}"/>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F2F4-471A-9B76-0C9D9C2924E3}"/>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Emmendingen (08316)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54443</v>
      </c>
      <c r="F11" s="238">
        <v>54148</v>
      </c>
      <c r="G11" s="238">
        <v>54482</v>
      </c>
      <c r="H11" s="238">
        <v>53730</v>
      </c>
      <c r="I11" s="265">
        <v>53346</v>
      </c>
      <c r="J11" s="263">
        <v>1097</v>
      </c>
      <c r="K11" s="266">
        <v>2.0563866081805573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18.382528516062671</v>
      </c>
      <c r="E13" s="115">
        <v>10008</v>
      </c>
      <c r="F13" s="114">
        <v>9811</v>
      </c>
      <c r="G13" s="114">
        <v>10016</v>
      </c>
      <c r="H13" s="114">
        <v>10039</v>
      </c>
      <c r="I13" s="140">
        <v>9819</v>
      </c>
      <c r="J13" s="115">
        <v>189</v>
      </c>
      <c r="K13" s="116">
        <v>1.9248395967002749</v>
      </c>
    </row>
    <row r="14" spans="1:255" ht="14.1" customHeight="1" x14ac:dyDescent="0.2">
      <c r="A14" s="306" t="s">
        <v>230</v>
      </c>
      <c r="B14" s="307"/>
      <c r="C14" s="308"/>
      <c r="D14" s="113">
        <v>60.663446173061736</v>
      </c>
      <c r="E14" s="115">
        <v>33027</v>
      </c>
      <c r="F14" s="114">
        <v>33006</v>
      </c>
      <c r="G14" s="114">
        <v>33182</v>
      </c>
      <c r="H14" s="114">
        <v>32513</v>
      </c>
      <c r="I14" s="140">
        <v>32360</v>
      </c>
      <c r="J14" s="115">
        <v>667</v>
      </c>
      <c r="K14" s="116">
        <v>2.0611866501854141</v>
      </c>
    </row>
    <row r="15" spans="1:255" ht="14.1" customHeight="1" x14ac:dyDescent="0.2">
      <c r="A15" s="306" t="s">
        <v>231</v>
      </c>
      <c r="B15" s="307"/>
      <c r="C15" s="308"/>
      <c r="D15" s="113">
        <v>10.875594658633801</v>
      </c>
      <c r="E15" s="115">
        <v>5921</v>
      </c>
      <c r="F15" s="114">
        <v>5861</v>
      </c>
      <c r="G15" s="114">
        <v>5866</v>
      </c>
      <c r="H15" s="114">
        <v>5757</v>
      </c>
      <c r="I15" s="140">
        <v>5755</v>
      </c>
      <c r="J15" s="115">
        <v>166</v>
      </c>
      <c r="K15" s="116">
        <v>2.8844483058210253</v>
      </c>
    </row>
    <row r="16" spans="1:255" ht="14.1" customHeight="1" x14ac:dyDescent="0.2">
      <c r="A16" s="306" t="s">
        <v>232</v>
      </c>
      <c r="B16" s="307"/>
      <c r="C16" s="308"/>
      <c r="D16" s="113">
        <v>9.8561798578329629</v>
      </c>
      <c r="E16" s="115">
        <v>5366</v>
      </c>
      <c r="F16" s="114">
        <v>5350</v>
      </c>
      <c r="G16" s="114">
        <v>5297</v>
      </c>
      <c r="H16" s="114">
        <v>5303</v>
      </c>
      <c r="I16" s="140">
        <v>5294</v>
      </c>
      <c r="J16" s="115">
        <v>72</v>
      </c>
      <c r="K16" s="116">
        <v>1.3600302228938421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0.66675238322649377</v>
      </c>
      <c r="E18" s="115">
        <v>363</v>
      </c>
      <c r="F18" s="114">
        <v>344</v>
      </c>
      <c r="G18" s="114">
        <v>456</v>
      </c>
      <c r="H18" s="114">
        <v>423</v>
      </c>
      <c r="I18" s="140">
        <v>359</v>
      </c>
      <c r="J18" s="115">
        <v>4</v>
      </c>
      <c r="K18" s="116">
        <v>1.1142061281337048</v>
      </c>
    </row>
    <row r="19" spans="1:255" ht="14.1" customHeight="1" x14ac:dyDescent="0.2">
      <c r="A19" s="306" t="s">
        <v>235</v>
      </c>
      <c r="B19" s="307" t="s">
        <v>236</v>
      </c>
      <c r="C19" s="308"/>
      <c r="D19" s="113">
        <v>0.4169498374446669</v>
      </c>
      <c r="E19" s="115">
        <v>227</v>
      </c>
      <c r="F19" s="114">
        <v>192</v>
      </c>
      <c r="G19" s="114">
        <v>305</v>
      </c>
      <c r="H19" s="114">
        <v>279</v>
      </c>
      <c r="I19" s="140">
        <v>213</v>
      </c>
      <c r="J19" s="115">
        <v>14</v>
      </c>
      <c r="K19" s="116">
        <v>6.572769953051643</v>
      </c>
    </row>
    <row r="20" spans="1:255" ht="14.1" customHeight="1" x14ac:dyDescent="0.2">
      <c r="A20" s="306">
        <v>12</v>
      </c>
      <c r="B20" s="307" t="s">
        <v>237</v>
      </c>
      <c r="C20" s="308"/>
      <c r="D20" s="113">
        <v>1.1553367742409493</v>
      </c>
      <c r="E20" s="115">
        <v>629</v>
      </c>
      <c r="F20" s="114">
        <v>618</v>
      </c>
      <c r="G20" s="114">
        <v>640</v>
      </c>
      <c r="H20" s="114">
        <v>626</v>
      </c>
      <c r="I20" s="140">
        <v>603</v>
      </c>
      <c r="J20" s="115">
        <v>26</v>
      </c>
      <c r="K20" s="116">
        <v>4.3117744610281923</v>
      </c>
    </row>
    <row r="21" spans="1:255" ht="14.1" customHeight="1" x14ac:dyDescent="0.2">
      <c r="A21" s="306">
        <v>21</v>
      </c>
      <c r="B21" s="307" t="s">
        <v>238</v>
      </c>
      <c r="C21" s="308"/>
      <c r="D21" s="113">
        <v>0.43531767169333063</v>
      </c>
      <c r="E21" s="115">
        <v>237</v>
      </c>
      <c r="F21" s="114">
        <v>230</v>
      </c>
      <c r="G21" s="114">
        <v>227</v>
      </c>
      <c r="H21" s="114">
        <v>224</v>
      </c>
      <c r="I21" s="140">
        <v>224</v>
      </c>
      <c r="J21" s="115">
        <v>13</v>
      </c>
      <c r="K21" s="116">
        <v>5.8035714285714288</v>
      </c>
    </row>
    <row r="22" spans="1:255" ht="14.1" customHeight="1" x14ac:dyDescent="0.2">
      <c r="A22" s="306">
        <v>22</v>
      </c>
      <c r="B22" s="307" t="s">
        <v>239</v>
      </c>
      <c r="C22" s="308"/>
      <c r="D22" s="113">
        <v>2.332714949580295</v>
      </c>
      <c r="E22" s="115">
        <v>1270</v>
      </c>
      <c r="F22" s="114">
        <v>1278</v>
      </c>
      <c r="G22" s="114">
        <v>1302</v>
      </c>
      <c r="H22" s="114">
        <v>1291</v>
      </c>
      <c r="I22" s="140">
        <v>1300</v>
      </c>
      <c r="J22" s="115">
        <v>-30</v>
      </c>
      <c r="K22" s="116">
        <v>-2.3076923076923075</v>
      </c>
    </row>
    <row r="23" spans="1:255" ht="14.1" customHeight="1" x14ac:dyDescent="0.2">
      <c r="A23" s="306">
        <v>23</v>
      </c>
      <c r="B23" s="307" t="s">
        <v>240</v>
      </c>
      <c r="C23" s="308"/>
      <c r="D23" s="113">
        <v>1.561265911136418</v>
      </c>
      <c r="E23" s="115">
        <v>850</v>
      </c>
      <c r="F23" s="114">
        <v>839</v>
      </c>
      <c r="G23" s="114">
        <v>842</v>
      </c>
      <c r="H23" s="114">
        <v>818</v>
      </c>
      <c r="I23" s="140">
        <v>820</v>
      </c>
      <c r="J23" s="115">
        <v>30</v>
      </c>
      <c r="K23" s="116">
        <v>3.6585365853658538</v>
      </c>
    </row>
    <row r="24" spans="1:255" ht="14.1" customHeight="1" x14ac:dyDescent="0.2">
      <c r="A24" s="306">
        <v>24</v>
      </c>
      <c r="B24" s="307" t="s">
        <v>241</v>
      </c>
      <c r="C24" s="308"/>
      <c r="D24" s="113">
        <v>6.1458773396028876</v>
      </c>
      <c r="E24" s="115">
        <v>3346</v>
      </c>
      <c r="F24" s="114">
        <v>3362</v>
      </c>
      <c r="G24" s="114">
        <v>3435</v>
      </c>
      <c r="H24" s="114">
        <v>3349</v>
      </c>
      <c r="I24" s="140">
        <v>3361</v>
      </c>
      <c r="J24" s="115">
        <v>-15</v>
      </c>
      <c r="K24" s="116">
        <v>-0.44629574531389465</v>
      </c>
    </row>
    <row r="25" spans="1:255" ht="14.1" customHeight="1" x14ac:dyDescent="0.2">
      <c r="A25" s="306">
        <v>25</v>
      </c>
      <c r="B25" s="307" t="s">
        <v>242</v>
      </c>
      <c r="C25" s="308"/>
      <c r="D25" s="113">
        <v>5.4387157210293333</v>
      </c>
      <c r="E25" s="115">
        <v>2961</v>
      </c>
      <c r="F25" s="114">
        <v>2938</v>
      </c>
      <c r="G25" s="114">
        <v>2940</v>
      </c>
      <c r="H25" s="114">
        <v>2888</v>
      </c>
      <c r="I25" s="140">
        <v>2919</v>
      </c>
      <c r="J25" s="115">
        <v>42</v>
      </c>
      <c r="K25" s="116">
        <v>1.4388489208633093</v>
      </c>
    </row>
    <row r="26" spans="1:255" ht="14.1" customHeight="1" x14ac:dyDescent="0.2">
      <c r="A26" s="306">
        <v>26</v>
      </c>
      <c r="B26" s="307" t="s">
        <v>243</v>
      </c>
      <c r="C26" s="308"/>
      <c r="D26" s="113">
        <v>5.6921918336608934</v>
      </c>
      <c r="E26" s="115">
        <v>3099</v>
      </c>
      <c r="F26" s="114">
        <v>3092</v>
      </c>
      <c r="G26" s="114">
        <v>3127</v>
      </c>
      <c r="H26" s="114">
        <v>3176</v>
      </c>
      <c r="I26" s="140">
        <v>3188</v>
      </c>
      <c r="J26" s="115">
        <v>-89</v>
      </c>
      <c r="K26" s="116">
        <v>-2.7917189460476788</v>
      </c>
    </row>
    <row r="27" spans="1:255" ht="14.1" customHeight="1" x14ac:dyDescent="0.2">
      <c r="A27" s="306">
        <v>27</v>
      </c>
      <c r="B27" s="307" t="s">
        <v>244</v>
      </c>
      <c r="C27" s="308"/>
      <c r="D27" s="113">
        <v>4.7940047389012364</v>
      </c>
      <c r="E27" s="115">
        <v>2610</v>
      </c>
      <c r="F27" s="114">
        <v>2604</v>
      </c>
      <c r="G27" s="114">
        <v>2605</v>
      </c>
      <c r="H27" s="114">
        <v>2571</v>
      </c>
      <c r="I27" s="140">
        <v>2559</v>
      </c>
      <c r="J27" s="115">
        <v>51</v>
      </c>
      <c r="K27" s="116">
        <v>1.9929660023446658</v>
      </c>
    </row>
    <row r="28" spans="1:255" ht="14.1" customHeight="1" x14ac:dyDescent="0.2">
      <c r="A28" s="306">
        <v>28</v>
      </c>
      <c r="B28" s="307" t="s">
        <v>245</v>
      </c>
      <c r="C28" s="308"/>
      <c r="D28" s="113">
        <v>0.69797770144922211</v>
      </c>
      <c r="E28" s="115">
        <v>380</v>
      </c>
      <c r="F28" s="114">
        <v>354</v>
      </c>
      <c r="G28" s="114">
        <v>346</v>
      </c>
      <c r="H28" s="114">
        <v>330</v>
      </c>
      <c r="I28" s="140">
        <v>337</v>
      </c>
      <c r="J28" s="115">
        <v>43</v>
      </c>
      <c r="K28" s="116">
        <v>12.759643916913946</v>
      </c>
    </row>
    <row r="29" spans="1:255" ht="14.1" customHeight="1" x14ac:dyDescent="0.2">
      <c r="A29" s="306">
        <v>29</v>
      </c>
      <c r="B29" s="307" t="s">
        <v>246</v>
      </c>
      <c r="C29" s="308"/>
      <c r="D29" s="113">
        <v>2.1710780081920542</v>
      </c>
      <c r="E29" s="115">
        <v>1182</v>
      </c>
      <c r="F29" s="114">
        <v>1187</v>
      </c>
      <c r="G29" s="114">
        <v>1205</v>
      </c>
      <c r="H29" s="114">
        <v>1199</v>
      </c>
      <c r="I29" s="140">
        <v>1172</v>
      </c>
      <c r="J29" s="115">
        <v>10</v>
      </c>
      <c r="K29" s="116">
        <v>0.85324232081911267</v>
      </c>
    </row>
    <row r="30" spans="1:255" ht="14.1" customHeight="1" x14ac:dyDescent="0.2">
      <c r="A30" s="306" t="s">
        <v>247</v>
      </c>
      <c r="B30" s="307" t="s">
        <v>248</v>
      </c>
      <c r="C30" s="308"/>
      <c r="D30" s="113">
        <v>0.81553184064067008</v>
      </c>
      <c r="E30" s="115">
        <v>444</v>
      </c>
      <c r="F30" s="114">
        <v>436</v>
      </c>
      <c r="G30" s="114">
        <v>446</v>
      </c>
      <c r="H30" s="114">
        <v>438</v>
      </c>
      <c r="I30" s="140">
        <v>437</v>
      </c>
      <c r="J30" s="115">
        <v>7</v>
      </c>
      <c r="K30" s="116">
        <v>1.6018306636155606</v>
      </c>
    </row>
    <row r="31" spans="1:255" ht="14.1" customHeight="1" x14ac:dyDescent="0.2">
      <c r="A31" s="306" t="s">
        <v>249</v>
      </c>
      <c r="B31" s="307" t="s">
        <v>250</v>
      </c>
      <c r="C31" s="308"/>
      <c r="D31" s="113">
        <v>1.2728909134323971</v>
      </c>
      <c r="E31" s="115">
        <v>693</v>
      </c>
      <c r="F31" s="114">
        <v>706</v>
      </c>
      <c r="G31" s="114">
        <v>715</v>
      </c>
      <c r="H31" s="114">
        <v>716</v>
      </c>
      <c r="I31" s="140">
        <v>690</v>
      </c>
      <c r="J31" s="115">
        <v>3</v>
      </c>
      <c r="K31" s="116">
        <v>0.43478260869565216</v>
      </c>
    </row>
    <row r="32" spans="1:255" ht="14.1" customHeight="1" x14ac:dyDescent="0.2">
      <c r="A32" s="306">
        <v>31</v>
      </c>
      <c r="B32" s="307" t="s">
        <v>251</v>
      </c>
      <c r="C32" s="308"/>
      <c r="D32" s="113">
        <v>0.78798008926767449</v>
      </c>
      <c r="E32" s="115">
        <v>429</v>
      </c>
      <c r="F32" s="114">
        <v>428</v>
      </c>
      <c r="G32" s="114">
        <v>412</v>
      </c>
      <c r="H32" s="114">
        <v>410</v>
      </c>
      <c r="I32" s="140">
        <v>419</v>
      </c>
      <c r="J32" s="115">
        <v>10</v>
      </c>
      <c r="K32" s="116">
        <v>2.3866348448687349</v>
      </c>
    </row>
    <row r="33" spans="1:11" ht="14.1" customHeight="1" x14ac:dyDescent="0.2">
      <c r="A33" s="306">
        <v>32</v>
      </c>
      <c r="B33" s="307" t="s">
        <v>252</v>
      </c>
      <c r="C33" s="308"/>
      <c r="D33" s="113">
        <v>2.4245541208236139</v>
      </c>
      <c r="E33" s="115">
        <v>1320</v>
      </c>
      <c r="F33" s="114">
        <v>1303</v>
      </c>
      <c r="G33" s="114">
        <v>1364</v>
      </c>
      <c r="H33" s="114">
        <v>1344</v>
      </c>
      <c r="I33" s="140">
        <v>1300</v>
      </c>
      <c r="J33" s="115">
        <v>20</v>
      </c>
      <c r="K33" s="116">
        <v>1.5384615384615385</v>
      </c>
    </row>
    <row r="34" spans="1:11" ht="14.1" customHeight="1" x14ac:dyDescent="0.2">
      <c r="A34" s="306">
        <v>33</v>
      </c>
      <c r="B34" s="307" t="s">
        <v>253</v>
      </c>
      <c r="C34" s="308"/>
      <c r="D34" s="113">
        <v>1.8624983928145031</v>
      </c>
      <c r="E34" s="115">
        <v>1014</v>
      </c>
      <c r="F34" s="114">
        <v>977</v>
      </c>
      <c r="G34" s="114">
        <v>992</v>
      </c>
      <c r="H34" s="114">
        <v>985</v>
      </c>
      <c r="I34" s="140">
        <v>976</v>
      </c>
      <c r="J34" s="115">
        <v>38</v>
      </c>
      <c r="K34" s="116">
        <v>3.8934426229508197</v>
      </c>
    </row>
    <row r="35" spans="1:11" ht="14.1" customHeight="1" x14ac:dyDescent="0.2">
      <c r="A35" s="306">
        <v>34</v>
      </c>
      <c r="B35" s="307" t="s">
        <v>254</v>
      </c>
      <c r="C35" s="308"/>
      <c r="D35" s="113">
        <v>2.0002571496794812</v>
      </c>
      <c r="E35" s="115">
        <v>1089</v>
      </c>
      <c r="F35" s="114">
        <v>1088</v>
      </c>
      <c r="G35" s="114">
        <v>1100</v>
      </c>
      <c r="H35" s="114">
        <v>1111</v>
      </c>
      <c r="I35" s="140">
        <v>1103</v>
      </c>
      <c r="J35" s="115">
        <v>-14</v>
      </c>
      <c r="K35" s="116">
        <v>-1.2692656391659112</v>
      </c>
    </row>
    <row r="36" spans="1:11" ht="14.1" customHeight="1" x14ac:dyDescent="0.2">
      <c r="A36" s="306">
        <v>41</v>
      </c>
      <c r="B36" s="307" t="s">
        <v>255</v>
      </c>
      <c r="C36" s="308"/>
      <c r="D36" s="113">
        <v>0.42062340429439965</v>
      </c>
      <c r="E36" s="115">
        <v>229</v>
      </c>
      <c r="F36" s="114">
        <v>220</v>
      </c>
      <c r="G36" s="114">
        <v>221</v>
      </c>
      <c r="H36" s="114">
        <v>218</v>
      </c>
      <c r="I36" s="140">
        <v>221</v>
      </c>
      <c r="J36" s="115">
        <v>8</v>
      </c>
      <c r="K36" s="116">
        <v>3.6199095022624435</v>
      </c>
    </row>
    <row r="37" spans="1:11" ht="14.1" customHeight="1" x14ac:dyDescent="0.2">
      <c r="A37" s="306">
        <v>42</v>
      </c>
      <c r="B37" s="307" t="s">
        <v>256</v>
      </c>
      <c r="C37" s="308"/>
      <c r="D37" s="113" t="s">
        <v>513</v>
      </c>
      <c r="E37" s="115" t="s">
        <v>513</v>
      </c>
      <c r="F37" s="114" t="s">
        <v>513</v>
      </c>
      <c r="G37" s="114">
        <v>59</v>
      </c>
      <c r="H37" s="114">
        <v>58</v>
      </c>
      <c r="I37" s="140">
        <v>62</v>
      </c>
      <c r="J37" s="115" t="s">
        <v>513</v>
      </c>
      <c r="K37" s="116" t="s">
        <v>513</v>
      </c>
    </row>
    <row r="38" spans="1:11" ht="14.1" customHeight="1" x14ac:dyDescent="0.2">
      <c r="A38" s="306">
        <v>43</v>
      </c>
      <c r="B38" s="307" t="s">
        <v>257</v>
      </c>
      <c r="C38" s="308"/>
      <c r="D38" s="113">
        <v>1.3279944161783883</v>
      </c>
      <c r="E38" s="115">
        <v>723</v>
      </c>
      <c r="F38" s="114">
        <v>726</v>
      </c>
      <c r="G38" s="114">
        <v>724</v>
      </c>
      <c r="H38" s="114">
        <v>709</v>
      </c>
      <c r="I38" s="140">
        <v>703</v>
      </c>
      <c r="J38" s="115">
        <v>20</v>
      </c>
      <c r="K38" s="116">
        <v>2.8449502133712659</v>
      </c>
    </row>
    <row r="39" spans="1:11" ht="14.1" customHeight="1" x14ac:dyDescent="0.2">
      <c r="A39" s="306">
        <v>51</v>
      </c>
      <c r="B39" s="307" t="s">
        <v>258</v>
      </c>
      <c r="C39" s="308"/>
      <c r="D39" s="113">
        <v>4.6011424792902673</v>
      </c>
      <c r="E39" s="115">
        <v>2505</v>
      </c>
      <c r="F39" s="114">
        <v>2473</v>
      </c>
      <c r="G39" s="114">
        <v>2518</v>
      </c>
      <c r="H39" s="114">
        <v>2475</v>
      </c>
      <c r="I39" s="140">
        <v>2455</v>
      </c>
      <c r="J39" s="115">
        <v>50</v>
      </c>
      <c r="K39" s="116">
        <v>2.0366598778004072</v>
      </c>
    </row>
    <row r="40" spans="1:11" ht="14.1" customHeight="1" x14ac:dyDescent="0.2">
      <c r="A40" s="306" t="s">
        <v>259</v>
      </c>
      <c r="B40" s="307" t="s">
        <v>260</v>
      </c>
      <c r="C40" s="308"/>
      <c r="D40" s="113">
        <v>3.9968407325092299</v>
      </c>
      <c r="E40" s="115">
        <v>2176</v>
      </c>
      <c r="F40" s="114">
        <v>2143</v>
      </c>
      <c r="G40" s="114">
        <v>2187</v>
      </c>
      <c r="H40" s="114">
        <v>2161</v>
      </c>
      <c r="I40" s="140">
        <v>2143</v>
      </c>
      <c r="J40" s="115">
        <v>33</v>
      </c>
      <c r="K40" s="116">
        <v>1.5398973401773215</v>
      </c>
    </row>
    <row r="41" spans="1:11" ht="14.1" customHeight="1" x14ac:dyDescent="0.2">
      <c r="A41" s="306"/>
      <c r="B41" s="307" t="s">
        <v>261</v>
      </c>
      <c r="C41" s="308"/>
      <c r="D41" s="113">
        <v>3.1096743382987713</v>
      </c>
      <c r="E41" s="115">
        <v>1693</v>
      </c>
      <c r="F41" s="114">
        <v>1671</v>
      </c>
      <c r="G41" s="114">
        <v>1728</v>
      </c>
      <c r="H41" s="114">
        <v>1700</v>
      </c>
      <c r="I41" s="140">
        <v>1681</v>
      </c>
      <c r="J41" s="115">
        <v>12</v>
      </c>
      <c r="K41" s="116">
        <v>0.71386079714455686</v>
      </c>
    </row>
    <row r="42" spans="1:11" ht="14.1" customHeight="1" x14ac:dyDescent="0.2">
      <c r="A42" s="306">
        <v>52</v>
      </c>
      <c r="B42" s="307" t="s">
        <v>262</v>
      </c>
      <c r="C42" s="308"/>
      <c r="D42" s="113">
        <v>2.8268096908693496</v>
      </c>
      <c r="E42" s="115">
        <v>1539</v>
      </c>
      <c r="F42" s="114">
        <v>1526</v>
      </c>
      <c r="G42" s="114">
        <v>1521</v>
      </c>
      <c r="H42" s="114">
        <v>1519</v>
      </c>
      <c r="I42" s="140">
        <v>1528</v>
      </c>
      <c r="J42" s="115">
        <v>11</v>
      </c>
      <c r="K42" s="116">
        <v>0.71989528795811519</v>
      </c>
    </row>
    <row r="43" spans="1:11" ht="14.1" customHeight="1" x14ac:dyDescent="0.2">
      <c r="A43" s="306" t="s">
        <v>263</v>
      </c>
      <c r="B43" s="307" t="s">
        <v>264</v>
      </c>
      <c r="C43" s="308"/>
      <c r="D43" s="113">
        <v>2.3896552357511527</v>
      </c>
      <c r="E43" s="115">
        <v>1301</v>
      </c>
      <c r="F43" s="114">
        <v>1291</v>
      </c>
      <c r="G43" s="114">
        <v>1271</v>
      </c>
      <c r="H43" s="114">
        <v>1277</v>
      </c>
      <c r="I43" s="140">
        <v>1296</v>
      </c>
      <c r="J43" s="115">
        <v>5</v>
      </c>
      <c r="K43" s="116">
        <v>0.38580246913580246</v>
      </c>
    </row>
    <row r="44" spans="1:11" ht="14.1" customHeight="1" x14ac:dyDescent="0.2">
      <c r="A44" s="306">
        <v>53</v>
      </c>
      <c r="B44" s="307" t="s">
        <v>265</v>
      </c>
      <c r="C44" s="308"/>
      <c r="D44" s="113">
        <v>0.35449920099921017</v>
      </c>
      <c r="E44" s="115">
        <v>193</v>
      </c>
      <c r="F44" s="114">
        <v>188</v>
      </c>
      <c r="G44" s="114">
        <v>195</v>
      </c>
      <c r="H44" s="114">
        <v>205</v>
      </c>
      <c r="I44" s="140">
        <v>190</v>
      </c>
      <c r="J44" s="115">
        <v>3</v>
      </c>
      <c r="K44" s="116">
        <v>1.5789473684210527</v>
      </c>
    </row>
    <row r="45" spans="1:11" ht="14.1" customHeight="1" x14ac:dyDescent="0.2">
      <c r="A45" s="306" t="s">
        <v>266</v>
      </c>
      <c r="B45" s="307" t="s">
        <v>267</v>
      </c>
      <c r="C45" s="308"/>
      <c r="D45" s="113">
        <v>0.30857961537755085</v>
      </c>
      <c r="E45" s="115">
        <v>168</v>
      </c>
      <c r="F45" s="114">
        <v>164</v>
      </c>
      <c r="G45" s="114">
        <v>172</v>
      </c>
      <c r="H45" s="114">
        <v>181</v>
      </c>
      <c r="I45" s="140">
        <v>167</v>
      </c>
      <c r="J45" s="115">
        <v>1</v>
      </c>
      <c r="K45" s="116">
        <v>0.59880239520958078</v>
      </c>
    </row>
    <row r="46" spans="1:11" ht="14.1" customHeight="1" x14ac:dyDescent="0.2">
      <c r="A46" s="306">
        <v>54</v>
      </c>
      <c r="B46" s="307" t="s">
        <v>268</v>
      </c>
      <c r="C46" s="308"/>
      <c r="D46" s="113">
        <v>2.955384530609996</v>
      </c>
      <c r="E46" s="115">
        <v>1609</v>
      </c>
      <c r="F46" s="114">
        <v>1567</v>
      </c>
      <c r="G46" s="114">
        <v>1557</v>
      </c>
      <c r="H46" s="114">
        <v>1574</v>
      </c>
      <c r="I46" s="140">
        <v>1520</v>
      </c>
      <c r="J46" s="115">
        <v>89</v>
      </c>
      <c r="K46" s="116">
        <v>5.8552631578947372</v>
      </c>
    </row>
    <row r="47" spans="1:11" ht="14.1" customHeight="1" x14ac:dyDescent="0.2">
      <c r="A47" s="306">
        <v>61</v>
      </c>
      <c r="B47" s="307" t="s">
        <v>269</v>
      </c>
      <c r="C47" s="308"/>
      <c r="D47" s="113">
        <v>2.8635453593666771</v>
      </c>
      <c r="E47" s="115">
        <v>1559</v>
      </c>
      <c r="F47" s="114">
        <v>1545</v>
      </c>
      <c r="G47" s="114">
        <v>1550</v>
      </c>
      <c r="H47" s="114">
        <v>1503</v>
      </c>
      <c r="I47" s="140">
        <v>1521</v>
      </c>
      <c r="J47" s="115">
        <v>38</v>
      </c>
      <c r="K47" s="116">
        <v>2.4983563445101908</v>
      </c>
    </row>
    <row r="48" spans="1:11" ht="14.1" customHeight="1" x14ac:dyDescent="0.2">
      <c r="A48" s="306">
        <v>62</v>
      </c>
      <c r="B48" s="307" t="s">
        <v>270</v>
      </c>
      <c r="C48" s="308"/>
      <c r="D48" s="113">
        <v>6.9081424609224324</v>
      </c>
      <c r="E48" s="115">
        <v>3761</v>
      </c>
      <c r="F48" s="114">
        <v>3783</v>
      </c>
      <c r="G48" s="114">
        <v>3796</v>
      </c>
      <c r="H48" s="114">
        <v>3766</v>
      </c>
      <c r="I48" s="140">
        <v>3573</v>
      </c>
      <c r="J48" s="115">
        <v>188</v>
      </c>
      <c r="K48" s="116">
        <v>5.2616848586621883</v>
      </c>
    </row>
    <row r="49" spans="1:11" ht="14.1" customHeight="1" x14ac:dyDescent="0.2">
      <c r="A49" s="306">
        <v>63</v>
      </c>
      <c r="B49" s="307" t="s">
        <v>271</v>
      </c>
      <c r="C49" s="308"/>
      <c r="D49" s="113">
        <v>1.9010708447366971</v>
      </c>
      <c r="E49" s="115">
        <v>1035</v>
      </c>
      <c r="F49" s="114">
        <v>1074</v>
      </c>
      <c r="G49" s="114">
        <v>1089</v>
      </c>
      <c r="H49" s="114">
        <v>1087</v>
      </c>
      <c r="I49" s="140">
        <v>1065</v>
      </c>
      <c r="J49" s="115">
        <v>-30</v>
      </c>
      <c r="K49" s="116">
        <v>-2.816901408450704</v>
      </c>
    </row>
    <row r="50" spans="1:11" ht="14.1" customHeight="1" x14ac:dyDescent="0.2">
      <c r="A50" s="306" t="s">
        <v>272</v>
      </c>
      <c r="B50" s="307" t="s">
        <v>273</v>
      </c>
      <c r="C50" s="308"/>
      <c r="D50" s="113">
        <v>0.45001193909226161</v>
      </c>
      <c r="E50" s="115">
        <v>245</v>
      </c>
      <c r="F50" s="114">
        <v>276</v>
      </c>
      <c r="G50" s="114">
        <v>273</v>
      </c>
      <c r="H50" s="114">
        <v>251</v>
      </c>
      <c r="I50" s="140">
        <v>245</v>
      </c>
      <c r="J50" s="115">
        <v>0</v>
      </c>
      <c r="K50" s="116">
        <v>0</v>
      </c>
    </row>
    <row r="51" spans="1:11" ht="14.1" customHeight="1" x14ac:dyDescent="0.2">
      <c r="A51" s="306" t="s">
        <v>274</v>
      </c>
      <c r="B51" s="307" t="s">
        <v>275</v>
      </c>
      <c r="C51" s="308"/>
      <c r="D51" s="113">
        <v>1.2471759454842679</v>
      </c>
      <c r="E51" s="115">
        <v>679</v>
      </c>
      <c r="F51" s="114">
        <v>682</v>
      </c>
      <c r="G51" s="114">
        <v>697</v>
      </c>
      <c r="H51" s="114">
        <v>720</v>
      </c>
      <c r="I51" s="140">
        <v>700</v>
      </c>
      <c r="J51" s="115">
        <v>-21</v>
      </c>
      <c r="K51" s="116">
        <v>-3</v>
      </c>
    </row>
    <row r="52" spans="1:11" ht="14.1" customHeight="1" x14ac:dyDescent="0.2">
      <c r="A52" s="306">
        <v>71</v>
      </c>
      <c r="B52" s="307" t="s">
        <v>276</v>
      </c>
      <c r="C52" s="308"/>
      <c r="D52" s="113">
        <v>11.692963282699337</v>
      </c>
      <c r="E52" s="115">
        <v>6366</v>
      </c>
      <c r="F52" s="114">
        <v>6358</v>
      </c>
      <c r="G52" s="114">
        <v>6380</v>
      </c>
      <c r="H52" s="114">
        <v>6327</v>
      </c>
      <c r="I52" s="140">
        <v>6346</v>
      </c>
      <c r="J52" s="115">
        <v>20</v>
      </c>
      <c r="K52" s="116">
        <v>0.31515915537346362</v>
      </c>
    </row>
    <row r="53" spans="1:11" ht="14.1" customHeight="1" x14ac:dyDescent="0.2">
      <c r="A53" s="306" t="s">
        <v>277</v>
      </c>
      <c r="B53" s="307" t="s">
        <v>278</v>
      </c>
      <c r="C53" s="308"/>
      <c r="D53" s="113">
        <v>3.934390096063773</v>
      </c>
      <c r="E53" s="115">
        <v>2142</v>
      </c>
      <c r="F53" s="114">
        <v>2117</v>
      </c>
      <c r="G53" s="114">
        <v>2136</v>
      </c>
      <c r="H53" s="114">
        <v>2057</v>
      </c>
      <c r="I53" s="140">
        <v>2066</v>
      </c>
      <c r="J53" s="115">
        <v>76</v>
      </c>
      <c r="K53" s="116">
        <v>3.6786060019361084</v>
      </c>
    </row>
    <row r="54" spans="1:11" ht="14.1" customHeight="1" x14ac:dyDescent="0.2">
      <c r="A54" s="306" t="s">
        <v>279</v>
      </c>
      <c r="B54" s="307" t="s">
        <v>280</v>
      </c>
      <c r="C54" s="308"/>
      <c r="D54" s="113">
        <v>6.7483423029590579</v>
      </c>
      <c r="E54" s="115">
        <v>3674</v>
      </c>
      <c r="F54" s="114">
        <v>3703</v>
      </c>
      <c r="G54" s="114">
        <v>3701</v>
      </c>
      <c r="H54" s="114">
        <v>3720</v>
      </c>
      <c r="I54" s="140">
        <v>3731</v>
      </c>
      <c r="J54" s="115">
        <v>-57</v>
      </c>
      <c r="K54" s="116">
        <v>-1.5277405521307961</v>
      </c>
    </row>
    <row r="55" spans="1:11" ht="14.1" customHeight="1" x14ac:dyDescent="0.2">
      <c r="A55" s="306">
        <v>72</v>
      </c>
      <c r="B55" s="307" t="s">
        <v>281</v>
      </c>
      <c r="C55" s="308"/>
      <c r="D55" s="113">
        <v>2.9994673328067889</v>
      </c>
      <c r="E55" s="115">
        <v>1633</v>
      </c>
      <c r="F55" s="114">
        <v>1640</v>
      </c>
      <c r="G55" s="114">
        <v>1642</v>
      </c>
      <c r="H55" s="114">
        <v>1599</v>
      </c>
      <c r="I55" s="140">
        <v>1615</v>
      </c>
      <c r="J55" s="115">
        <v>18</v>
      </c>
      <c r="K55" s="116">
        <v>1.1145510835913313</v>
      </c>
    </row>
    <row r="56" spans="1:11" ht="14.1" customHeight="1" x14ac:dyDescent="0.2">
      <c r="A56" s="306" t="s">
        <v>282</v>
      </c>
      <c r="B56" s="307" t="s">
        <v>283</v>
      </c>
      <c r="C56" s="308"/>
      <c r="D56" s="113">
        <v>1.5502452105872198</v>
      </c>
      <c r="E56" s="115">
        <v>844</v>
      </c>
      <c r="F56" s="114">
        <v>861</v>
      </c>
      <c r="G56" s="114">
        <v>867</v>
      </c>
      <c r="H56" s="114">
        <v>843</v>
      </c>
      <c r="I56" s="140">
        <v>853</v>
      </c>
      <c r="J56" s="115">
        <v>-9</v>
      </c>
      <c r="K56" s="116">
        <v>-1.0550996483001172</v>
      </c>
    </row>
    <row r="57" spans="1:11" ht="14.1" customHeight="1" x14ac:dyDescent="0.2">
      <c r="A57" s="306" t="s">
        <v>284</v>
      </c>
      <c r="B57" s="307" t="s">
        <v>285</v>
      </c>
      <c r="C57" s="308"/>
      <c r="D57" s="113">
        <v>0.87247212681152764</v>
      </c>
      <c r="E57" s="115">
        <v>475</v>
      </c>
      <c r="F57" s="114">
        <v>465</v>
      </c>
      <c r="G57" s="114">
        <v>453</v>
      </c>
      <c r="H57" s="114">
        <v>437</v>
      </c>
      <c r="I57" s="140">
        <v>442</v>
      </c>
      <c r="J57" s="115">
        <v>33</v>
      </c>
      <c r="K57" s="116">
        <v>7.4660633484162897</v>
      </c>
    </row>
    <row r="58" spans="1:11" ht="14.1" customHeight="1" x14ac:dyDescent="0.2">
      <c r="A58" s="306">
        <v>73</v>
      </c>
      <c r="B58" s="307" t="s">
        <v>286</v>
      </c>
      <c r="C58" s="308"/>
      <c r="D58" s="113">
        <v>3.5468287934169682</v>
      </c>
      <c r="E58" s="115">
        <v>1931</v>
      </c>
      <c r="F58" s="114">
        <v>1911</v>
      </c>
      <c r="G58" s="114">
        <v>1911</v>
      </c>
      <c r="H58" s="114">
        <v>1840</v>
      </c>
      <c r="I58" s="140">
        <v>1829</v>
      </c>
      <c r="J58" s="115">
        <v>102</v>
      </c>
      <c r="K58" s="116">
        <v>5.5768179332968835</v>
      </c>
    </row>
    <row r="59" spans="1:11" ht="14.1" customHeight="1" x14ac:dyDescent="0.2">
      <c r="A59" s="306" t="s">
        <v>287</v>
      </c>
      <c r="B59" s="307" t="s">
        <v>288</v>
      </c>
      <c r="C59" s="308"/>
      <c r="D59" s="113">
        <v>3.1960031592674909</v>
      </c>
      <c r="E59" s="115">
        <v>1740</v>
      </c>
      <c r="F59" s="114">
        <v>1717</v>
      </c>
      <c r="G59" s="114">
        <v>1725</v>
      </c>
      <c r="H59" s="114">
        <v>1662</v>
      </c>
      <c r="I59" s="140">
        <v>1646</v>
      </c>
      <c r="J59" s="115">
        <v>94</v>
      </c>
      <c r="K59" s="116">
        <v>5.7108140947752126</v>
      </c>
    </row>
    <row r="60" spans="1:11" ht="14.1" customHeight="1" x14ac:dyDescent="0.2">
      <c r="A60" s="306">
        <v>81</v>
      </c>
      <c r="B60" s="307" t="s">
        <v>289</v>
      </c>
      <c r="C60" s="308"/>
      <c r="D60" s="113">
        <v>8.129603438458572</v>
      </c>
      <c r="E60" s="115">
        <v>4426</v>
      </c>
      <c r="F60" s="114">
        <v>4417</v>
      </c>
      <c r="G60" s="114">
        <v>4340</v>
      </c>
      <c r="H60" s="114">
        <v>4250</v>
      </c>
      <c r="I60" s="140">
        <v>4249</v>
      </c>
      <c r="J60" s="115">
        <v>177</v>
      </c>
      <c r="K60" s="116">
        <v>4.1656860437750058</v>
      </c>
    </row>
    <row r="61" spans="1:11" ht="14.1" customHeight="1" x14ac:dyDescent="0.2">
      <c r="A61" s="306" t="s">
        <v>290</v>
      </c>
      <c r="B61" s="307" t="s">
        <v>291</v>
      </c>
      <c r="C61" s="308"/>
      <c r="D61" s="113">
        <v>2.2096504601142479</v>
      </c>
      <c r="E61" s="115">
        <v>1203</v>
      </c>
      <c r="F61" s="114">
        <v>1208</v>
      </c>
      <c r="G61" s="114">
        <v>1212</v>
      </c>
      <c r="H61" s="114">
        <v>1170</v>
      </c>
      <c r="I61" s="140">
        <v>1181</v>
      </c>
      <c r="J61" s="115">
        <v>22</v>
      </c>
      <c r="K61" s="116">
        <v>1.8628281117696868</v>
      </c>
    </row>
    <row r="62" spans="1:11" ht="14.1" customHeight="1" x14ac:dyDescent="0.2">
      <c r="A62" s="306" t="s">
        <v>292</v>
      </c>
      <c r="B62" s="307" t="s">
        <v>293</v>
      </c>
      <c r="C62" s="308"/>
      <c r="D62" s="113">
        <v>3.4733574564223133</v>
      </c>
      <c r="E62" s="115">
        <v>1891</v>
      </c>
      <c r="F62" s="114">
        <v>1878</v>
      </c>
      <c r="G62" s="114">
        <v>1836</v>
      </c>
      <c r="H62" s="114">
        <v>1812</v>
      </c>
      <c r="I62" s="140">
        <v>1816</v>
      </c>
      <c r="J62" s="115">
        <v>75</v>
      </c>
      <c r="K62" s="116">
        <v>4.1299559471365637</v>
      </c>
    </row>
    <row r="63" spans="1:11" ht="14.1" customHeight="1" x14ac:dyDescent="0.2">
      <c r="A63" s="306"/>
      <c r="B63" s="307" t="s">
        <v>294</v>
      </c>
      <c r="C63" s="308"/>
      <c r="D63" s="113">
        <v>3.093143287474974</v>
      </c>
      <c r="E63" s="115">
        <v>1684</v>
      </c>
      <c r="F63" s="114">
        <v>1673</v>
      </c>
      <c r="G63" s="114">
        <v>1639</v>
      </c>
      <c r="H63" s="114">
        <v>1625</v>
      </c>
      <c r="I63" s="140">
        <v>1634</v>
      </c>
      <c r="J63" s="115">
        <v>50</v>
      </c>
      <c r="K63" s="116">
        <v>3.0599755201958385</v>
      </c>
    </row>
    <row r="64" spans="1:11" ht="14.1" customHeight="1" x14ac:dyDescent="0.2">
      <c r="A64" s="306" t="s">
        <v>295</v>
      </c>
      <c r="B64" s="307" t="s">
        <v>296</v>
      </c>
      <c r="C64" s="308"/>
      <c r="D64" s="113">
        <v>0.80634792351633822</v>
      </c>
      <c r="E64" s="115">
        <v>439</v>
      </c>
      <c r="F64" s="114">
        <v>434</v>
      </c>
      <c r="G64" s="114">
        <v>421</v>
      </c>
      <c r="H64" s="114">
        <v>409</v>
      </c>
      <c r="I64" s="140">
        <v>414</v>
      </c>
      <c r="J64" s="115">
        <v>25</v>
      </c>
      <c r="K64" s="116">
        <v>6.0386473429951693</v>
      </c>
    </row>
    <row r="65" spans="1:11" ht="14.1" customHeight="1" x14ac:dyDescent="0.2">
      <c r="A65" s="306" t="s">
        <v>297</v>
      </c>
      <c r="B65" s="307" t="s">
        <v>298</v>
      </c>
      <c r="C65" s="308"/>
      <c r="D65" s="113">
        <v>0.96982164832944551</v>
      </c>
      <c r="E65" s="115">
        <v>528</v>
      </c>
      <c r="F65" s="114">
        <v>529</v>
      </c>
      <c r="G65" s="114">
        <v>510</v>
      </c>
      <c r="H65" s="114">
        <v>511</v>
      </c>
      <c r="I65" s="140">
        <v>497</v>
      </c>
      <c r="J65" s="115">
        <v>31</v>
      </c>
      <c r="K65" s="116">
        <v>6.2374245472837018</v>
      </c>
    </row>
    <row r="66" spans="1:11" ht="14.1" customHeight="1" x14ac:dyDescent="0.2">
      <c r="A66" s="306">
        <v>82</v>
      </c>
      <c r="B66" s="307" t="s">
        <v>299</v>
      </c>
      <c r="C66" s="308"/>
      <c r="D66" s="113">
        <v>2.9351799129364657</v>
      </c>
      <c r="E66" s="115">
        <v>1598</v>
      </c>
      <c r="F66" s="114">
        <v>1597</v>
      </c>
      <c r="G66" s="114">
        <v>1600</v>
      </c>
      <c r="H66" s="114">
        <v>1527</v>
      </c>
      <c r="I66" s="140">
        <v>1508</v>
      </c>
      <c r="J66" s="115">
        <v>90</v>
      </c>
      <c r="K66" s="116">
        <v>5.9681697612732094</v>
      </c>
    </row>
    <row r="67" spans="1:11" ht="14.1" customHeight="1" x14ac:dyDescent="0.2">
      <c r="A67" s="306" t="s">
        <v>300</v>
      </c>
      <c r="B67" s="307" t="s">
        <v>301</v>
      </c>
      <c r="C67" s="308"/>
      <c r="D67" s="113">
        <v>1.9616846977572875</v>
      </c>
      <c r="E67" s="115">
        <v>1068</v>
      </c>
      <c r="F67" s="114">
        <v>1063</v>
      </c>
      <c r="G67" s="114">
        <v>1067</v>
      </c>
      <c r="H67" s="114">
        <v>986</v>
      </c>
      <c r="I67" s="140">
        <v>967</v>
      </c>
      <c r="J67" s="115">
        <v>101</v>
      </c>
      <c r="K67" s="116">
        <v>10.444674250258531</v>
      </c>
    </row>
    <row r="68" spans="1:11" ht="14.1" customHeight="1" x14ac:dyDescent="0.2">
      <c r="A68" s="306" t="s">
        <v>302</v>
      </c>
      <c r="B68" s="307" t="s">
        <v>303</v>
      </c>
      <c r="C68" s="308"/>
      <c r="D68" s="113">
        <v>0.52164649266205021</v>
      </c>
      <c r="E68" s="115">
        <v>284</v>
      </c>
      <c r="F68" s="114">
        <v>290</v>
      </c>
      <c r="G68" s="114">
        <v>291</v>
      </c>
      <c r="H68" s="114">
        <v>290</v>
      </c>
      <c r="I68" s="140">
        <v>289</v>
      </c>
      <c r="J68" s="115">
        <v>-5</v>
      </c>
      <c r="K68" s="116">
        <v>-1.7301038062283738</v>
      </c>
    </row>
    <row r="69" spans="1:11" ht="14.1" customHeight="1" x14ac:dyDescent="0.2">
      <c r="A69" s="306">
        <v>83</v>
      </c>
      <c r="B69" s="307" t="s">
        <v>304</v>
      </c>
      <c r="C69" s="308"/>
      <c r="D69" s="113">
        <v>6.1036313208309609</v>
      </c>
      <c r="E69" s="115">
        <v>3323</v>
      </c>
      <c r="F69" s="114">
        <v>3283</v>
      </c>
      <c r="G69" s="114">
        <v>3251</v>
      </c>
      <c r="H69" s="114">
        <v>3183</v>
      </c>
      <c r="I69" s="140">
        <v>3176</v>
      </c>
      <c r="J69" s="115">
        <v>147</v>
      </c>
      <c r="K69" s="116">
        <v>4.6284634760705288</v>
      </c>
    </row>
    <row r="70" spans="1:11" ht="14.1" customHeight="1" x14ac:dyDescent="0.2">
      <c r="A70" s="306" t="s">
        <v>305</v>
      </c>
      <c r="B70" s="307" t="s">
        <v>306</v>
      </c>
      <c r="C70" s="308"/>
      <c r="D70" s="113">
        <v>5.3725915177341443</v>
      </c>
      <c r="E70" s="115">
        <v>2925</v>
      </c>
      <c r="F70" s="114">
        <v>2903</v>
      </c>
      <c r="G70" s="114">
        <v>2871</v>
      </c>
      <c r="H70" s="114">
        <v>2813</v>
      </c>
      <c r="I70" s="140">
        <v>2799</v>
      </c>
      <c r="J70" s="115">
        <v>126</v>
      </c>
      <c r="K70" s="116">
        <v>4.501607717041801</v>
      </c>
    </row>
    <row r="71" spans="1:11" ht="14.1" customHeight="1" x14ac:dyDescent="0.2">
      <c r="A71" s="306"/>
      <c r="B71" s="307" t="s">
        <v>307</v>
      </c>
      <c r="C71" s="308"/>
      <c r="D71" s="113">
        <v>3.5872380287640286</v>
      </c>
      <c r="E71" s="115">
        <v>1953</v>
      </c>
      <c r="F71" s="114">
        <v>1947</v>
      </c>
      <c r="G71" s="114">
        <v>1933</v>
      </c>
      <c r="H71" s="114">
        <v>1847</v>
      </c>
      <c r="I71" s="140">
        <v>1839</v>
      </c>
      <c r="J71" s="115">
        <v>114</v>
      </c>
      <c r="K71" s="116">
        <v>6.1990212071778137</v>
      </c>
    </row>
    <row r="72" spans="1:11" ht="14.1" customHeight="1" x14ac:dyDescent="0.2">
      <c r="A72" s="306">
        <v>84</v>
      </c>
      <c r="B72" s="307" t="s">
        <v>308</v>
      </c>
      <c r="C72" s="308"/>
      <c r="D72" s="113">
        <v>0.83941002516393293</v>
      </c>
      <c r="E72" s="115">
        <v>457</v>
      </c>
      <c r="F72" s="114">
        <v>439</v>
      </c>
      <c r="G72" s="114">
        <v>441</v>
      </c>
      <c r="H72" s="114">
        <v>462</v>
      </c>
      <c r="I72" s="140">
        <v>462</v>
      </c>
      <c r="J72" s="115">
        <v>-5</v>
      </c>
      <c r="K72" s="116">
        <v>-1.0822510822510822</v>
      </c>
    </row>
    <row r="73" spans="1:11" ht="14.1" customHeight="1" x14ac:dyDescent="0.2">
      <c r="A73" s="306" t="s">
        <v>309</v>
      </c>
      <c r="B73" s="307" t="s">
        <v>310</v>
      </c>
      <c r="C73" s="308"/>
      <c r="D73" s="113">
        <v>0.37837738552247302</v>
      </c>
      <c r="E73" s="115">
        <v>206</v>
      </c>
      <c r="F73" s="114">
        <v>189</v>
      </c>
      <c r="G73" s="114">
        <v>187</v>
      </c>
      <c r="H73" s="114">
        <v>202</v>
      </c>
      <c r="I73" s="140">
        <v>204</v>
      </c>
      <c r="J73" s="115">
        <v>2</v>
      </c>
      <c r="K73" s="116">
        <v>0.98039215686274506</v>
      </c>
    </row>
    <row r="74" spans="1:11" ht="14.1" customHeight="1" x14ac:dyDescent="0.2">
      <c r="A74" s="306" t="s">
        <v>311</v>
      </c>
      <c r="B74" s="307" t="s">
        <v>312</v>
      </c>
      <c r="C74" s="308"/>
      <c r="D74" s="113">
        <v>0.14326910713957716</v>
      </c>
      <c r="E74" s="115">
        <v>78</v>
      </c>
      <c r="F74" s="114">
        <v>79</v>
      </c>
      <c r="G74" s="114">
        <v>78</v>
      </c>
      <c r="H74" s="114">
        <v>84</v>
      </c>
      <c r="I74" s="140">
        <v>83</v>
      </c>
      <c r="J74" s="115">
        <v>-5</v>
      </c>
      <c r="K74" s="116">
        <v>-6.024096385542169</v>
      </c>
    </row>
    <row r="75" spans="1:11" ht="14.1" customHeight="1" x14ac:dyDescent="0.2">
      <c r="A75" s="306" t="s">
        <v>313</v>
      </c>
      <c r="B75" s="307" t="s">
        <v>314</v>
      </c>
      <c r="C75" s="308"/>
      <c r="D75" s="113">
        <v>2.3878184523262864E-2</v>
      </c>
      <c r="E75" s="115">
        <v>13</v>
      </c>
      <c r="F75" s="114">
        <v>13</v>
      </c>
      <c r="G75" s="114">
        <v>11</v>
      </c>
      <c r="H75" s="114">
        <v>11</v>
      </c>
      <c r="I75" s="140">
        <v>10</v>
      </c>
      <c r="J75" s="115">
        <v>3</v>
      </c>
      <c r="K75" s="116">
        <v>30</v>
      </c>
    </row>
    <row r="76" spans="1:11" ht="14.1" customHeight="1" x14ac:dyDescent="0.2">
      <c r="A76" s="306">
        <v>91</v>
      </c>
      <c r="B76" s="307" t="s">
        <v>315</v>
      </c>
      <c r="C76" s="308"/>
      <c r="D76" s="113">
        <v>0.13775875686497804</v>
      </c>
      <c r="E76" s="115">
        <v>75</v>
      </c>
      <c r="F76" s="114">
        <v>75</v>
      </c>
      <c r="G76" s="114">
        <v>72</v>
      </c>
      <c r="H76" s="114">
        <v>69</v>
      </c>
      <c r="I76" s="140">
        <v>69</v>
      </c>
      <c r="J76" s="115">
        <v>6</v>
      </c>
      <c r="K76" s="116">
        <v>8.695652173913043</v>
      </c>
    </row>
    <row r="77" spans="1:11" ht="14.1" customHeight="1" x14ac:dyDescent="0.2">
      <c r="A77" s="306">
        <v>92</v>
      </c>
      <c r="B77" s="307" t="s">
        <v>316</v>
      </c>
      <c r="C77" s="308"/>
      <c r="D77" s="113">
        <v>0.63369028157889906</v>
      </c>
      <c r="E77" s="115">
        <v>345</v>
      </c>
      <c r="F77" s="114">
        <v>329</v>
      </c>
      <c r="G77" s="114">
        <v>329</v>
      </c>
      <c r="H77" s="114">
        <v>330</v>
      </c>
      <c r="I77" s="140">
        <v>329</v>
      </c>
      <c r="J77" s="115">
        <v>16</v>
      </c>
      <c r="K77" s="116">
        <v>4.86322188449848</v>
      </c>
    </row>
    <row r="78" spans="1:11" ht="14.1" customHeight="1" x14ac:dyDescent="0.2">
      <c r="A78" s="306">
        <v>93</v>
      </c>
      <c r="B78" s="307" t="s">
        <v>317</v>
      </c>
      <c r="C78" s="308"/>
      <c r="D78" s="113">
        <v>0.21490366070936576</v>
      </c>
      <c r="E78" s="115">
        <v>117</v>
      </c>
      <c r="F78" s="114">
        <v>114</v>
      </c>
      <c r="G78" s="114">
        <v>114</v>
      </c>
      <c r="H78" s="114">
        <v>112</v>
      </c>
      <c r="I78" s="140">
        <v>117</v>
      </c>
      <c r="J78" s="115">
        <v>0</v>
      </c>
      <c r="K78" s="116">
        <v>0</v>
      </c>
    </row>
    <row r="79" spans="1:11" ht="14.1" customHeight="1" x14ac:dyDescent="0.2">
      <c r="A79" s="306">
        <v>94</v>
      </c>
      <c r="B79" s="307" t="s">
        <v>318</v>
      </c>
      <c r="C79" s="308"/>
      <c r="D79" s="113">
        <v>0.11020700549198244</v>
      </c>
      <c r="E79" s="115">
        <v>60</v>
      </c>
      <c r="F79" s="114">
        <v>61</v>
      </c>
      <c r="G79" s="114" t="s">
        <v>513</v>
      </c>
      <c r="H79" s="114" t="s">
        <v>513</v>
      </c>
      <c r="I79" s="140" t="s">
        <v>513</v>
      </c>
      <c r="J79" s="115" t="s">
        <v>513</v>
      </c>
      <c r="K79" s="116" t="s">
        <v>513</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0.22225079440883125</v>
      </c>
      <c r="E81" s="143">
        <v>121</v>
      </c>
      <c r="F81" s="144">
        <v>120</v>
      </c>
      <c r="G81" s="144">
        <v>121</v>
      </c>
      <c r="H81" s="144">
        <v>118</v>
      </c>
      <c r="I81" s="145">
        <v>118</v>
      </c>
      <c r="J81" s="143">
        <v>3</v>
      </c>
      <c r="K81" s="146">
        <v>2.5423728813559321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17457</v>
      </c>
      <c r="E12" s="114">
        <v>18091</v>
      </c>
      <c r="F12" s="114">
        <v>18325</v>
      </c>
      <c r="G12" s="114">
        <v>18312</v>
      </c>
      <c r="H12" s="140">
        <v>17764</v>
      </c>
      <c r="I12" s="115">
        <v>-307</v>
      </c>
      <c r="J12" s="116">
        <v>-1.7282143661337537</v>
      </c>
      <c r="K12"/>
      <c r="L12"/>
      <c r="M12"/>
      <c r="N12"/>
      <c r="O12"/>
      <c r="P12"/>
    </row>
    <row r="13" spans="1:16" s="110" customFormat="1" ht="14.45" customHeight="1" x14ac:dyDescent="0.2">
      <c r="A13" s="120" t="s">
        <v>105</v>
      </c>
      <c r="B13" s="119" t="s">
        <v>106</v>
      </c>
      <c r="C13" s="113">
        <v>42.298218479692963</v>
      </c>
      <c r="D13" s="115">
        <v>7384</v>
      </c>
      <c r="E13" s="114">
        <v>7588</v>
      </c>
      <c r="F13" s="114">
        <v>7675</v>
      </c>
      <c r="G13" s="114">
        <v>7668</v>
      </c>
      <c r="H13" s="140">
        <v>7406</v>
      </c>
      <c r="I13" s="115">
        <v>-22</v>
      </c>
      <c r="J13" s="116">
        <v>-0.29705644072373749</v>
      </c>
      <c r="K13"/>
      <c r="L13"/>
      <c r="M13"/>
      <c r="N13"/>
      <c r="O13"/>
      <c r="P13"/>
    </row>
    <row r="14" spans="1:16" s="110" customFormat="1" ht="14.45" customHeight="1" x14ac:dyDescent="0.2">
      <c r="A14" s="120"/>
      <c r="B14" s="119" t="s">
        <v>107</v>
      </c>
      <c r="C14" s="113">
        <v>57.701781520307037</v>
      </c>
      <c r="D14" s="115">
        <v>10073</v>
      </c>
      <c r="E14" s="114">
        <v>10503</v>
      </c>
      <c r="F14" s="114">
        <v>10650</v>
      </c>
      <c r="G14" s="114">
        <v>10644</v>
      </c>
      <c r="H14" s="140">
        <v>10358</v>
      </c>
      <c r="I14" s="115">
        <v>-285</v>
      </c>
      <c r="J14" s="116">
        <v>-2.7514964278818304</v>
      </c>
      <c r="K14"/>
      <c r="L14"/>
      <c r="M14"/>
      <c r="N14"/>
      <c r="O14"/>
      <c r="P14"/>
    </row>
    <row r="15" spans="1:16" s="110" customFormat="1" ht="14.45" customHeight="1" x14ac:dyDescent="0.2">
      <c r="A15" s="118" t="s">
        <v>105</v>
      </c>
      <c r="B15" s="121" t="s">
        <v>108</v>
      </c>
      <c r="C15" s="113">
        <v>17.482958125680241</v>
      </c>
      <c r="D15" s="115">
        <v>3052</v>
      </c>
      <c r="E15" s="114">
        <v>3226</v>
      </c>
      <c r="F15" s="114">
        <v>3342</v>
      </c>
      <c r="G15" s="114">
        <v>3416</v>
      </c>
      <c r="H15" s="140">
        <v>3163</v>
      </c>
      <c r="I15" s="115">
        <v>-111</v>
      </c>
      <c r="J15" s="116">
        <v>-3.5093265886816312</v>
      </c>
      <c r="K15"/>
      <c r="L15"/>
      <c r="M15"/>
      <c r="N15"/>
      <c r="O15"/>
      <c r="P15"/>
    </row>
    <row r="16" spans="1:16" s="110" customFormat="1" ht="14.45" customHeight="1" x14ac:dyDescent="0.2">
      <c r="A16" s="118"/>
      <c r="B16" s="121" t="s">
        <v>109</v>
      </c>
      <c r="C16" s="113">
        <v>47.791716789826431</v>
      </c>
      <c r="D16" s="115">
        <v>8343</v>
      </c>
      <c r="E16" s="114">
        <v>8758</v>
      </c>
      <c r="F16" s="114">
        <v>8858</v>
      </c>
      <c r="G16" s="114">
        <v>8826</v>
      </c>
      <c r="H16" s="140">
        <v>8635</v>
      </c>
      <c r="I16" s="115">
        <v>-292</v>
      </c>
      <c r="J16" s="116">
        <v>-3.381586566299942</v>
      </c>
      <c r="K16"/>
      <c r="L16"/>
      <c r="M16"/>
      <c r="N16"/>
      <c r="O16"/>
      <c r="P16"/>
    </row>
    <row r="17" spans="1:16" s="110" customFormat="1" ht="14.45" customHeight="1" x14ac:dyDescent="0.2">
      <c r="A17" s="118"/>
      <c r="B17" s="121" t="s">
        <v>110</v>
      </c>
      <c r="C17" s="113">
        <v>17.969868820530447</v>
      </c>
      <c r="D17" s="115">
        <v>3137</v>
      </c>
      <c r="E17" s="114">
        <v>3172</v>
      </c>
      <c r="F17" s="114">
        <v>3225</v>
      </c>
      <c r="G17" s="114">
        <v>3229</v>
      </c>
      <c r="H17" s="140">
        <v>3197</v>
      </c>
      <c r="I17" s="115">
        <v>-60</v>
      </c>
      <c r="J17" s="116">
        <v>-1.8767594619956209</v>
      </c>
      <c r="K17"/>
      <c r="L17"/>
      <c r="M17"/>
      <c r="N17"/>
      <c r="O17"/>
      <c r="P17"/>
    </row>
    <row r="18" spans="1:16" s="110" customFormat="1" ht="14.45" customHeight="1" x14ac:dyDescent="0.2">
      <c r="A18" s="120"/>
      <c r="B18" s="121" t="s">
        <v>111</v>
      </c>
      <c r="C18" s="113">
        <v>16.755456263962881</v>
      </c>
      <c r="D18" s="115">
        <v>2925</v>
      </c>
      <c r="E18" s="114">
        <v>2935</v>
      </c>
      <c r="F18" s="114">
        <v>2900</v>
      </c>
      <c r="G18" s="114">
        <v>2841</v>
      </c>
      <c r="H18" s="140">
        <v>2769</v>
      </c>
      <c r="I18" s="115">
        <v>156</v>
      </c>
      <c r="J18" s="116">
        <v>5.6338028169014081</v>
      </c>
      <c r="K18"/>
      <c r="L18"/>
      <c r="M18"/>
      <c r="N18"/>
      <c r="O18"/>
      <c r="P18"/>
    </row>
    <row r="19" spans="1:16" s="110" customFormat="1" ht="14.45" customHeight="1" x14ac:dyDescent="0.2">
      <c r="A19" s="120"/>
      <c r="B19" s="121" t="s">
        <v>112</v>
      </c>
      <c r="C19" s="113">
        <v>1.6096694735636135</v>
      </c>
      <c r="D19" s="115">
        <v>281</v>
      </c>
      <c r="E19" s="114">
        <v>285</v>
      </c>
      <c r="F19" s="114">
        <v>297</v>
      </c>
      <c r="G19" s="114">
        <v>252</v>
      </c>
      <c r="H19" s="140">
        <v>262</v>
      </c>
      <c r="I19" s="115">
        <v>19</v>
      </c>
      <c r="J19" s="116">
        <v>7.2519083969465647</v>
      </c>
      <c r="K19"/>
      <c r="L19"/>
      <c r="M19"/>
      <c r="N19"/>
      <c r="O19"/>
      <c r="P19"/>
    </row>
    <row r="20" spans="1:16" s="110" customFormat="1" ht="14.45" customHeight="1" x14ac:dyDescent="0.2">
      <c r="A20" s="120" t="s">
        <v>113</v>
      </c>
      <c r="B20" s="119" t="s">
        <v>116</v>
      </c>
      <c r="C20" s="113">
        <v>86.566993183250275</v>
      </c>
      <c r="D20" s="115">
        <v>15112</v>
      </c>
      <c r="E20" s="114">
        <v>15646</v>
      </c>
      <c r="F20" s="114">
        <v>15898</v>
      </c>
      <c r="G20" s="114">
        <v>15879</v>
      </c>
      <c r="H20" s="140">
        <v>15459</v>
      </c>
      <c r="I20" s="115">
        <v>-347</v>
      </c>
      <c r="J20" s="116">
        <v>-2.2446471311210296</v>
      </c>
      <c r="K20"/>
      <c r="L20"/>
      <c r="M20"/>
      <c r="N20"/>
      <c r="O20"/>
      <c r="P20"/>
    </row>
    <row r="21" spans="1:16" s="110" customFormat="1" ht="14.45" customHeight="1" x14ac:dyDescent="0.2">
      <c r="A21" s="123"/>
      <c r="B21" s="124" t="s">
        <v>117</v>
      </c>
      <c r="C21" s="125">
        <v>13.335624677779688</v>
      </c>
      <c r="D21" s="143">
        <v>2328</v>
      </c>
      <c r="E21" s="144">
        <v>2426</v>
      </c>
      <c r="F21" s="144">
        <v>2408</v>
      </c>
      <c r="G21" s="144">
        <v>2415</v>
      </c>
      <c r="H21" s="145">
        <v>2291</v>
      </c>
      <c r="I21" s="143">
        <v>37</v>
      </c>
      <c r="J21" s="146">
        <v>1.6150152771715409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18322</v>
      </c>
      <c r="E56" s="114">
        <v>18976</v>
      </c>
      <c r="F56" s="114">
        <v>19267</v>
      </c>
      <c r="G56" s="114">
        <v>19272</v>
      </c>
      <c r="H56" s="140">
        <v>18756</v>
      </c>
      <c r="I56" s="115">
        <v>-434</v>
      </c>
      <c r="J56" s="116">
        <v>-2.3139262102793774</v>
      </c>
      <c r="K56"/>
      <c r="L56"/>
      <c r="M56"/>
      <c r="N56"/>
      <c r="O56"/>
      <c r="P56"/>
    </row>
    <row r="57" spans="1:16" s="110" customFormat="1" ht="14.45" customHeight="1" x14ac:dyDescent="0.2">
      <c r="A57" s="120" t="s">
        <v>105</v>
      </c>
      <c r="B57" s="119" t="s">
        <v>106</v>
      </c>
      <c r="C57" s="113">
        <v>41.365571444165482</v>
      </c>
      <c r="D57" s="115">
        <v>7579</v>
      </c>
      <c r="E57" s="114">
        <v>7770</v>
      </c>
      <c r="F57" s="114">
        <v>7895</v>
      </c>
      <c r="G57" s="114">
        <v>7891</v>
      </c>
      <c r="H57" s="140">
        <v>7657</v>
      </c>
      <c r="I57" s="115">
        <v>-78</v>
      </c>
      <c r="J57" s="116">
        <v>-1.0186757215619695</v>
      </c>
    </row>
    <row r="58" spans="1:16" s="110" customFormat="1" ht="14.45" customHeight="1" x14ac:dyDescent="0.2">
      <c r="A58" s="120"/>
      <c r="B58" s="119" t="s">
        <v>107</v>
      </c>
      <c r="C58" s="113">
        <v>58.634428555834518</v>
      </c>
      <c r="D58" s="115">
        <v>10743</v>
      </c>
      <c r="E58" s="114">
        <v>11206</v>
      </c>
      <c r="F58" s="114">
        <v>11372</v>
      </c>
      <c r="G58" s="114">
        <v>11381</v>
      </c>
      <c r="H58" s="140">
        <v>11099</v>
      </c>
      <c r="I58" s="115">
        <v>-356</v>
      </c>
      <c r="J58" s="116">
        <v>-3.2074961708262006</v>
      </c>
    </row>
    <row r="59" spans="1:16" s="110" customFormat="1" ht="14.45" customHeight="1" x14ac:dyDescent="0.2">
      <c r="A59" s="118" t="s">
        <v>105</v>
      </c>
      <c r="B59" s="121" t="s">
        <v>108</v>
      </c>
      <c r="C59" s="113">
        <v>18.26219844995088</v>
      </c>
      <c r="D59" s="115">
        <v>3346</v>
      </c>
      <c r="E59" s="114">
        <v>3526</v>
      </c>
      <c r="F59" s="114">
        <v>3680</v>
      </c>
      <c r="G59" s="114">
        <v>3794</v>
      </c>
      <c r="H59" s="140">
        <v>3564</v>
      </c>
      <c r="I59" s="115">
        <v>-218</v>
      </c>
      <c r="J59" s="116">
        <v>-6.1167227833894504</v>
      </c>
    </row>
    <row r="60" spans="1:16" s="110" customFormat="1" ht="14.45" customHeight="1" x14ac:dyDescent="0.2">
      <c r="A60" s="118"/>
      <c r="B60" s="121" t="s">
        <v>109</v>
      </c>
      <c r="C60" s="113">
        <v>46.654295382600154</v>
      </c>
      <c r="D60" s="115">
        <v>8548</v>
      </c>
      <c r="E60" s="114">
        <v>8903</v>
      </c>
      <c r="F60" s="114">
        <v>9037</v>
      </c>
      <c r="G60" s="114">
        <v>9000</v>
      </c>
      <c r="H60" s="140">
        <v>8827</v>
      </c>
      <c r="I60" s="115">
        <v>-279</v>
      </c>
      <c r="J60" s="116">
        <v>-3.1607567690041916</v>
      </c>
    </row>
    <row r="61" spans="1:16" s="110" customFormat="1" ht="14.45" customHeight="1" x14ac:dyDescent="0.2">
      <c r="A61" s="118"/>
      <c r="B61" s="121" t="s">
        <v>110</v>
      </c>
      <c r="C61" s="113">
        <v>17.956554961248774</v>
      </c>
      <c r="D61" s="115">
        <v>3290</v>
      </c>
      <c r="E61" s="114">
        <v>3356</v>
      </c>
      <c r="F61" s="114">
        <v>3415</v>
      </c>
      <c r="G61" s="114">
        <v>3413</v>
      </c>
      <c r="H61" s="140">
        <v>3371</v>
      </c>
      <c r="I61" s="115">
        <v>-81</v>
      </c>
      <c r="J61" s="116">
        <v>-2.4028478196380898</v>
      </c>
    </row>
    <row r="62" spans="1:16" s="110" customFormat="1" ht="14.45" customHeight="1" x14ac:dyDescent="0.2">
      <c r="A62" s="120"/>
      <c r="B62" s="121" t="s">
        <v>111</v>
      </c>
      <c r="C62" s="113">
        <v>17.126951206200197</v>
      </c>
      <c r="D62" s="115">
        <v>3138</v>
      </c>
      <c r="E62" s="114">
        <v>3191</v>
      </c>
      <c r="F62" s="114">
        <v>3135</v>
      </c>
      <c r="G62" s="114">
        <v>3065</v>
      </c>
      <c r="H62" s="140">
        <v>2994</v>
      </c>
      <c r="I62" s="115">
        <v>144</v>
      </c>
      <c r="J62" s="116">
        <v>4.8096192384769543</v>
      </c>
    </row>
    <row r="63" spans="1:16" s="110" customFormat="1" ht="14.45" customHeight="1" x14ac:dyDescent="0.2">
      <c r="A63" s="120"/>
      <c r="B63" s="121" t="s">
        <v>112</v>
      </c>
      <c r="C63" s="113">
        <v>1.6592075100971511</v>
      </c>
      <c r="D63" s="115">
        <v>304</v>
      </c>
      <c r="E63" s="114">
        <v>318</v>
      </c>
      <c r="F63" s="114">
        <v>320</v>
      </c>
      <c r="G63" s="114">
        <v>262</v>
      </c>
      <c r="H63" s="140">
        <v>273</v>
      </c>
      <c r="I63" s="115">
        <v>31</v>
      </c>
      <c r="J63" s="116">
        <v>11.355311355311356</v>
      </c>
    </row>
    <row r="64" spans="1:16" s="110" customFormat="1" ht="14.45" customHeight="1" x14ac:dyDescent="0.2">
      <c r="A64" s="120" t="s">
        <v>113</v>
      </c>
      <c r="B64" s="119" t="s">
        <v>116</v>
      </c>
      <c r="C64" s="113">
        <v>88.019866826765636</v>
      </c>
      <c r="D64" s="115">
        <v>16127</v>
      </c>
      <c r="E64" s="114">
        <v>16740</v>
      </c>
      <c r="F64" s="114">
        <v>17067</v>
      </c>
      <c r="G64" s="114">
        <v>17076</v>
      </c>
      <c r="H64" s="140">
        <v>16661</v>
      </c>
      <c r="I64" s="115">
        <v>-534</v>
      </c>
      <c r="J64" s="116">
        <v>-3.205089730508373</v>
      </c>
    </row>
    <row r="65" spans="1:10" s="110" customFormat="1" ht="14.45" customHeight="1" x14ac:dyDescent="0.2">
      <c r="A65" s="123"/>
      <c r="B65" s="124" t="s">
        <v>117</v>
      </c>
      <c r="C65" s="125">
        <v>11.860058945529964</v>
      </c>
      <c r="D65" s="143">
        <v>2173</v>
      </c>
      <c r="E65" s="144">
        <v>2219</v>
      </c>
      <c r="F65" s="144">
        <v>2184</v>
      </c>
      <c r="G65" s="144">
        <v>2179</v>
      </c>
      <c r="H65" s="145">
        <v>2079</v>
      </c>
      <c r="I65" s="143">
        <v>94</v>
      </c>
      <c r="J65" s="146">
        <v>4.5214045214045218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17457</v>
      </c>
      <c r="G11" s="114">
        <v>18091</v>
      </c>
      <c r="H11" s="114">
        <v>18325</v>
      </c>
      <c r="I11" s="114">
        <v>18312</v>
      </c>
      <c r="J11" s="140">
        <v>17764</v>
      </c>
      <c r="K11" s="114">
        <v>-307</v>
      </c>
      <c r="L11" s="116">
        <v>-1.7282143661337537</v>
      </c>
    </row>
    <row r="12" spans="1:17" s="110" customFormat="1" ht="24" customHeight="1" x14ac:dyDescent="0.2">
      <c r="A12" s="604" t="s">
        <v>185</v>
      </c>
      <c r="B12" s="605"/>
      <c r="C12" s="605"/>
      <c r="D12" s="606"/>
      <c r="E12" s="113">
        <v>42.298218479692963</v>
      </c>
      <c r="F12" s="115">
        <v>7384</v>
      </c>
      <c r="G12" s="114">
        <v>7588</v>
      </c>
      <c r="H12" s="114">
        <v>7675</v>
      </c>
      <c r="I12" s="114">
        <v>7668</v>
      </c>
      <c r="J12" s="140">
        <v>7406</v>
      </c>
      <c r="K12" s="114">
        <v>-22</v>
      </c>
      <c r="L12" s="116">
        <v>-0.29705644072373749</v>
      </c>
    </row>
    <row r="13" spans="1:17" s="110" customFormat="1" ht="15" customHeight="1" x14ac:dyDescent="0.2">
      <c r="A13" s="120"/>
      <c r="B13" s="612" t="s">
        <v>107</v>
      </c>
      <c r="C13" s="612"/>
      <c r="E13" s="113">
        <v>57.701781520307037</v>
      </c>
      <c r="F13" s="115">
        <v>10073</v>
      </c>
      <c r="G13" s="114">
        <v>10503</v>
      </c>
      <c r="H13" s="114">
        <v>10650</v>
      </c>
      <c r="I13" s="114">
        <v>10644</v>
      </c>
      <c r="J13" s="140">
        <v>10358</v>
      </c>
      <c r="K13" s="114">
        <v>-285</v>
      </c>
      <c r="L13" s="116">
        <v>-2.7514964278818304</v>
      </c>
    </row>
    <row r="14" spans="1:17" s="110" customFormat="1" ht="22.5" customHeight="1" x14ac:dyDescent="0.2">
      <c r="A14" s="604" t="s">
        <v>186</v>
      </c>
      <c r="B14" s="605"/>
      <c r="C14" s="605"/>
      <c r="D14" s="606"/>
      <c r="E14" s="113">
        <v>17.482958125680241</v>
      </c>
      <c r="F14" s="115">
        <v>3052</v>
      </c>
      <c r="G14" s="114">
        <v>3226</v>
      </c>
      <c r="H14" s="114">
        <v>3342</v>
      </c>
      <c r="I14" s="114">
        <v>3416</v>
      </c>
      <c r="J14" s="140">
        <v>3163</v>
      </c>
      <c r="K14" s="114">
        <v>-111</v>
      </c>
      <c r="L14" s="116">
        <v>-3.5093265886816312</v>
      </c>
    </row>
    <row r="15" spans="1:17" s="110" customFormat="1" ht="15" customHeight="1" x14ac:dyDescent="0.2">
      <c r="A15" s="120"/>
      <c r="B15" s="119"/>
      <c r="C15" s="258" t="s">
        <v>106</v>
      </c>
      <c r="E15" s="113">
        <v>46.723460026212322</v>
      </c>
      <c r="F15" s="115">
        <v>1426</v>
      </c>
      <c r="G15" s="114">
        <v>1518</v>
      </c>
      <c r="H15" s="114">
        <v>1548</v>
      </c>
      <c r="I15" s="114">
        <v>1590</v>
      </c>
      <c r="J15" s="140">
        <v>1497</v>
      </c>
      <c r="K15" s="114">
        <v>-71</v>
      </c>
      <c r="L15" s="116">
        <v>-4.7428189712758853</v>
      </c>
    </row>
    <row r="16" spans="1:17" s="110" customFormat="1" ht="15" customHeight="1" x14ac:dyDescent="0.2">
      <c r="A16" s="120"/>
      <c r="B16" s="119"/>
      <c r="C16" s="258" t="s">
        <v>107</v>
      </c>
      <c r="E16" s="113">
        <v>53.276539973787678</v>
      </c>
      <c r="F16" s="115">
        <v>1626</v>
      </c>
      <c r="G16" s="114">
        <v>1708</v>
      </c>
      <c r="H16" s="114">
        <v>1794</v>
      </c>
      <c r="I16" s="114">
        <v>1826</v>
      </c>
      <c r="J16" s="140">
        <v>1666</v>
      </c>
      <c r="K16" s="114">
        <v>-40</v>
      </c>
      <c r="L16" s="116">
        <v>-2.4009603841536613</v>
      </c>
    </row>
    <row r="17" spans="1:12" s="110" customFormat="1" ht="15" customHeight="1" x14ac:dyDescent="0.2">
      <c r="A17" s="120"/>
      <c r="B17" s="121" t="s">
        <v>109</v>
      </c>
      <c r="C17" s="258"/>
      <c r="E17" s="113">
        <v>47.791716789826431</v>
      </c>
      <c r="F17" s="115">
        <v>8343</v>
      </c>
      <c r="G17" s="114">
        <v>8758</v>
      </c>
      <c r="H17" s="114">
        <v>8858</v>
      </c>
      <c r="I17" s="114">
        <v>8826</v>
      </c>
      <c r="J17" s="140">
        <v>8635</v>
      </c>
      <c r="K17" s="114">
        <v>-292</v>
      </c>
      <c r="L17" s="116">
        <v>-3.381586566299942</v>
      </c>
    </row>
    <row r="18" spans="1:12" s="110" customFormat="1" ht="15" customHeight="1" x14ac:dyDescent="0.2">
      <c r="A18" s="120"/>
      <c r="B18" s="119"/>
      <c r="C18" s="258" t="s">
        <v>106</v>
      </c>
      <c r="E18" s="113">
        <v>39.554117224020139</v>
      </c>
      <c r="F18" s="115">
        <v>3300</v>
      </c>
      <c r="G18" s="114">
        <v>3436</v>
      </c>
      <c r="H18" s="114">
        <v>3480</v>
      </c>
      <c r="I18" s="114">
        <v>3450</v>
      </c>
      <c r="J18" s="140">
        <v>3335</v>
      </c>
      <c r="K18" s="114">
        <v>-35</v>
      </c>
      <c r="L18" s="116">
        <v>-1.0494752623688155</v>
      </c>
    </row>
    <row r="19" spans="1:12" s="110" customFormat="1" ht="15" customHeight="1" x14ac:dyDescent="0.2">
      <c r="A19" s="120"/>
      <c r="B19" s="119"/>
      <c r="C19" s="258" t="s">
        <v>107</v>
      </c>
      <c r="E19" s="113">
        <v>60.445882775979861</v>
      </c>
      <c r="F19" s="115">
        <v>5043</v>
      </c>
      <c r="G19" s="114">
        <v>5322</v>
      </c>
      <c r="H19" s="114">
        <v>5378</v>
      </c>
      <c r="I19" s="114">
        <v>5376</v>
      </c>
      <c r="J19" s="140">
        <v>5300</v>
      </c>
      <c r="K19" s="114">
        <v>-257</v>
      </c>
      <c r="L19" s="116">
        <v>-4.8490566037735849</v>
      </c>
    </row>
    <row r="20" spans="1:12" s="110" customFormat="1" ht="15" customHeight="1" x14ac:dyDescent="0.2">
      <c r="A20" s="120"/>
      <c r="B20" s="121" t="s">
        <v>110</v>
      </c>
      <c r="C20" s="258"/>
      <c r="E20" s="113">
        <v>17.969868820530447</v>
      </c>
      <c r="F20" s="115">
        <v>3137</v>
      </c>
      <c r="G20" s="114">
        <v>3172</v>
      </c>
      <c r="H20" s="114">
        <v>3225</v>
      </c>
      <c r="I20" s="114">
        <v>3229</v>
      </c>
      <c r="J20" s="140">
        <v>3197</v>
      </c>
      <c r="K20" s="114">
        <v>-60</v>
      </c>
      <c r="L20" s="116">
        <v>-1.8767594619956209</v>
      </c>
    </row>
    <row r="21" spans="1:12" s="110" customFormat="1" ht="15" customHeight="1" x14ac:dyDescent="0.2">
      <c r="A21" s="120"/>
      <c r="B21" s="119"/>
      <c r="C21" s="258" t="s">
        <v>106</v>
      </c>
      <c r="E21" s="113">
        <v>35.320369780044629</v>
      </c>
      <c r="F21" s="115">
        <v>1108</v>
      </c>
      <c r="G21" s="114">
        <v>1118</v>
      </c>
      <c r="H21" s="114">
        <v>1133</v>
      </c>
      <c r="I21" s="114">
        <v>1133</v>
      </c>
      <c r="J21" s="140">
        <v>1114</v>
      </c>
      <c r="K21" s="114">
        <v>-6</v>
      </c>
      <c r="L21" s="116">
        <v>-0.53859964093357271</v>
      </c>
    </row>
    <row r="22" spans="1:12" s="110" customFormat="1" ht="15" customHeight="1" x14ac:dyDescent="0.2">
      <c r="A22" s="120"/>
      <c r="B22" s="119"/>
      <c r="C22" s="258" t="s">
        <v>107</v>
      </c>
      <c r="E22" s="113">
        <v>64.679630219955371</v>
      </c>
      <c r="F22" s="115">
        <v>2029</v>
      </c>
      <c r="G22" s="114">
        <v>2054</v>
      </c>
      <c r="H22" s="114">
        <v>2092</v>
      </c>
      <c r="I22" s="114">
        <v>2096</v>
      </c>
      <c r="J22" s="140">
        <v>2083</v>
      </c>
      <c r="K22" s="114">
        <v>-54</v>
      </c>
      <c r="L22" s="116">
        <v>-2.5924147863658185</v>
      </c>
    </row>
    <row r="23" spans="1:12" s="110" customFormat="1" ht="15" customHeight="1" x14ac:dyDescent="0.2">
      <c r="A23" s="120"/>
      <c r="B23" s="121" t="s">
        <v>111</v>
      </c>
      <c r="C23" s="258"/>
      <c r="E23" s="113">
        <v>16.755456263962881</v>
      </c>
      <c r="F23" s="115">
        <v>2925</v>
      </c>
      <c r="G23" s="114">
        <v>2935</v>
      </c>
      <c r="H23" s="114">
        <v>2900</v>
      </c>
      <c r="I23" s="114">
        <v>2841</v>
      </c>
      <c r="J23" s="140">
        <v>2769</v>
      </c>
      <c r="K23" s="114">
        <v>156</v>
      </c>
      <c r="L23" s="116">
        <v>5.6338028169014081</v>
      </c>
    </row>
    <row r="24" spans="1:12" s="110" customFormat="1" ht="15" customHeight="1" x14ac:dyDescent="0.2">
      <c r="A24" s="120"/>
      <c r="B24" s="119"/>
      <c r="C24" s="258" t="s">
        <v>106</v>
      </c>
      <c r="E24" s="113">
        <v>52.991452991452988</v>
      </c>
      <c r="F24" s="115">
        <v>1550</v>
      </c>
      <c r="G24" s="114">
        <v>1516</v>
      </c>
      <c r="H24" s="114">
        <v>1514</v>
      </c>
      <c r="I24" s="114">
        <v>1495</v>
      </c>
      <c r="J24" s="140">
        <v>1460</v>
      </c>
      <c r="K24" s="114">
        <v>90</v>
      </c>
      <c r="L24" s="116">
        <v>6.1643835616438354</v>
      </c>
    </row>
    <row r="25" spans="1:12" s="110" customFormat="1" ht="15" customHeight="1" x14ac:dyDescent="0.2">
      <c r="A25" s="120"/>
      <c r="B25" s="119"/>
      <c r="C25" s="258" t="s">
        <v>107</v>
      </c>
      <c r="E25" s="113">
        <v>47.008547008547012</v>
      </c>
      <c r="F25" s="115">
        <v>1375</v>
      </c>
      <c r="G25" s="114">
        <v>1419</v>
      </c>
      <c r="H25" s="114">
        <v>1386</v>
      </c>
      <c r="I25" s="114">
        <v>1346</v>
      </c>
      <c r="J25" s="140">
        <v>1309</v>
      </c>
      <c r="K25" s="114">
        <v>66</v>
      </c>
      <c r="L25" s="116">
        <v>5.0420168067226889</v>
      </c>
    </row>
    <row r="26" spans="1:12" s="110" customFormat="1" ht="15" customHeight="1" x14ac:dyDescent="0.2">
      <c r="A26" s="120"/>
      <c r="C26" s="121" t="s">
        <v>187</v>
      </c>
      <c r="D26" s="110" t="s">
        <v>188</v>
      </c>
      <c r="E26" s="113">
        <v>1.6096694735636135</v>
      </c>
      <c r="F26" s="115">
        <v>281</v>
      </c>
      <c r="G26" s="114">
        <v>285</v>
      </c>
      <c r="H26" s="114">
        <v>297</v>
      </c>
      <c r="I26" s="114">
        <v>252</v>
      </c>
      <c r="J26" s="140">
        <v>262</v>
      </c>
      <c r="K26" s="114">
        <v>19</v>
      </c>
      <c r="L26" s="116">
        <v>7.2519083969465647</v>
      </c>
    </row>
    <row r="27" spans="1:12" s="110" customFormat="1" ht="15" customHeight="1" x14ac:dyDescent="0.2">
      <c r="A27" s="120"/>
      <c r="B27" s="119"/>
      <c r="D27" s="259" t="s">
        <v>106</v>
      </c>
      <c r="E27" s="113">
        <v>51.601423487544487</v>
      </c>
      <c r="F27" s="115">
        <v>145</v>
      </c>
      <c r="G27" s="114">
        <v>128</v>
      </c>
      <c r="H27" s="114">
        <v>129</v>
      </c>
      <c r="I27" s="114">
        <v>114</v>
      </c>
      <c r="J27" s="140">
        <v>131</v>
      </c>
      <c r="K27" s="114">
        <v>14</v>
      </c>
      <c r="L27" s="116">
        <v>10.687022900763358</v>
      </c>
    </row>
    <row r="28" spans="1:12" s="110" customFormat="1" ht="15" customHeight="1" x14ac:dyDescent="0.2">
      <c r="A28" s="120"/>
      <c r="B28" s="119"/>
      <c r="D28" s="259" t="s">
        <v>107</v>
      </c>
      <c r="E28" s="113">
        <v>48.398576512455513</v>
      </c>
      <c r="F28" s="115">
        <v>136</v>
      </c>
      <c r="G28" s="114">
        <v>157</v>
      </c>
      <c r="H28" s="114">
        <v>168</v>
      </c>
      <c r="I28" s="114">
        <v>138</v>
      </c>
      <c r="J28" s="140">
        <v>131</v>
      </c>
      <c r="K28" s="114">
        <v>5</v>
      </c>
      <c r="L28" s="116">
        <v>3.8167938931297711</v>
      </c>
    </row>
    <row r="29" spans="1:12" s="110" customFormat="1" ht="24" customHeight="1" x14ac:dyDescent="0.2">
      <c r="A29" s="604" t="s">
        <v>189</v>
      </c>
      <c r="B29" s="605"/>
      <c r="C29" s="605"/>
      <c r="D29" s="606"/>
      <c r="E29" s="113">
        <v>86.566993183250275</v>
      </c>
      <c r="F29" s="115">
        <v>15112</v>
      </c>
      <c r="G29" s="114">
        <v>15646</v>
      </c>
      <c r="H29" s="114">
        <v>15898</v>
      </c>
      <c r="I29" s="114">
        <v>15879</v>
      </c>
      <c r="J29" s="140">
        <v>15459</v>
      </c>
      <c r="K29" s="114">
        <v>-347</v>
      </c>
      <c r="L29" s="116">
        <v>-2.2446471311210296</v>
      </c>
    </row>
    <row r="30" spans="1:12" s="110" customFormat="1" ht="15" customHeight="1" x14ac:dyDescent="0.2">
      <c r="A30" s="120"/>
      <c r="B30" s="119"/>
      <c r="C30" s="258" t="s">
        <v>106</v>
      </c>
      <c r="E30" s="113">
        <v>41.258602435150877</v>
      </c>
      <c r="F30" s="115">
        <v>6235</v>
      </c>
      <c r="G30" s="114">
        <v>6373</v>
      </c>
      <c r="H30" s="114">
        <v>6454</v>
      </c>
      <c r="I30" s="114">
        <v>6424</v>
      </c>
      <c r="J30" s="140">
        <v>6247</v>
      </c>
      <c r="K30" s="114">
        <v>-12</v>
      </c>
      <c r="L30" s="116">
        <v>-0.19209220425804385</v>
      </c>
    </row>
    <row r="31" spans="1:12" s="110" customFormat="1" ht="15" customHeight="1" x14ac:dyDescent="0.2">
      <c r="A31" s="120"/>
      <c r="B31" s="119"/>
      <c r="C31" s="258" t="s">
        <v>107</v>
      </c>
      <c r="E31" s="113">
        <v>58.741397564849123</v>
      </c>
      <c r="F31" s="115">
        <v>8877</v>
      </c>
      <c r="G31" s="114">
        <v>9273</v>
      </c>
      <c r="H31" s="114">
        <v>9444</v>
      </c>
      <c r="I31" s="114">
        <v>9455</v>
      </c>
      <c r="J31" s="140">
        <v>9212</v>
      </c>
      <c r="K31" s="114">
        <v>-335</v>
      </c>
      <c r="L31" s="116">
        <v>-3.6365610073816761</v>
      </c>
    </row>
    <row r="32" spans="1:12" s="110" customFormat="1" ht="15" customHeight="1" x14ac:dyDescent="0.2">
      <c r="A32" s="120"/>
      <c r="B32" s="119" t="s">
        <v>117</v>
      </c>
      <c r="C32" s="258"/>
      <c r="E32" s="113">
        <v>13.335624677779688</v>
      </c>
      <c r="F32" s="114">
        <v>2328</v>
      </c>
      <c r="G32" s="114">
        <v>2426</v>
      </c>
      <c r="H32" s="114">
        <v>2408</v>
      </c>
      <c r="I32" s="114">
        <v>2415</v>
      </c>
      <c r="J32" s="140">
        <v>2291</v>
      </c>
      <c r="K32" s="114">
        <v>37</v>
      </c>
      <c r="L32" s="116">
        <v>1.6150152771715409</v>
      </c>
    </row>
    <row r="33" spans="1:12" s="110" customFormat="1" ht="15" customHeight="1" x14ac:dyDescent="0.2">
      <c r="A33" s="120"/>
      <c r="B33" s="119"/>
      <c r="C33" s="258" t="s">
        <v>106</v>
      </c>
      <c r="E33" s="113">
        <v>49.226804123711339</v>
      </c>
      <c r="F33" s="114">
        <v>1146</v>
      </c>
      <c r="G33" s="114">
        <v>1212</v>
      </c>
      <c r="H33" s="114">
        <v>1215</v>
      </c>
      <c r="I33" s="114">
        <v>1240</v>
      </c>
      <c r="J33" s="140">
        <v>1157</v>
      </c>
      <c r="K33" s="114">
        <v>-11</v>
      </c>
      <c r="L33" s="116">
        <v>-0.95073465859982709</v>
      </c>
    </row>
    <row r="34" spans="1:12" s="110" customFormat="1" ht="15" customHeight="1" x14ac:dyDescent="0.2">
      <c r="A34" s="120"/>
      <c r="B34" s="119"/>
      <c r="C34" s="258" t="s">
        <v>107</v>
      </c>
      <c r="E34" s="113">
        <v>50.773195876288661</v>
      </c>
      <c r="F34" s="114">
        <v>1182</v>
      </c>
      <c r="G34" s="114">
        <v>1214</v>
      </c>
      <c r="H34" s="114">
        <v>1193</v>
      </c>
      <c r="I34" s="114">
        <v>1175</v>
      </c>
      <c r="J34" s="140">
        <v>1134</v>
      </c>
      <c r="K34" s="114">
        <v>48</v>
      </c>
      <c r="L34" s="116">
        <v>4.2328042328042326</v>
      </c>
    </row>
    <row r="35" spans="1:12" s="110" customFormat="1" ht="24" customHeight="1" x14ac:dyDescent="0.2">
      <c r="A35" s="604" t="s">
        <v>192</v>
      </c>
      <c r="B35" s="605"/>
      <c r="C35" s="605"/>
      <c r="D35" s="606"/>
      <c r="E35" s="113">
        <v>21.687575184739647</v>
      </c>
      <c r="F35" s="114">
        <v>3786</v>
      </c>
      <c r="G35" s="114">
        <v>4022</v>
      </c>
      <c r="H35" s="114">
        <v>4130</v>
      </c>
      <c r="I35" s="114">
        <v>4226</v>
      </c>
      <c r="J35" s="114">
        <v>3967</v>
      </c>
      <c r="K35" s="318">
        <v>-181</v>
      </c>
      <c r="L35" s="319">
        <v>-4.5626417948071589</v>
      </c>
    </row>
    <row r="36" spans="1:12" s="110" customFormat="1" ht="15" customHeight="1" x14ac:dyDescent="0.2">
      <c r="A36" s="120"/>
      <c r="B36" s="119"/>
      <c r="C36" s="258" t="s">
        <v>106</v>
      </c>
      <c r="E36" s="113">
        <v>42.577918647649234</v>
      </c>
      <c r="F36" s="114">
        <v>1612</v>
      </c>
      <c r="G36" s="114">
        <v>1701</v>
      </c>
      <c r="H36" s="114">
        <v>1742</v>
      </c>
      <c r="I36" s="114">
        <v>1813</v>
      </c>
      <c r="J36" s="114">
        <v>1674</v>
      </c>
      <c r="K36" s="318">
        <v>-62</v>
      </c>
      <c r="L36" s="116">
        <v>-3.7037037037037037</v>
      </c>
    </row>
    <row r="37" spans="1:12" s="110" customFormat="1" ht="15" customHeight="1" x14ac:dyDescent="0.2">
      <c r="A37" s="120"/>
      <c r="B37" s="119"/>
      <c r="C37" s="258" t="s">
        <v>107</v>
      </c>
      <c r="E37" s="113">
        <v>57.422081352350766</v>
      </c>
      <c r="F37" s="114">
        <v>2174</v>
      </c>
      <c r="G37" s="114">
        <v>2321</v>
      </c>
      <c r="H37" s="114">
        <v>2388</v>
      </c>
      <c r="I37" s="114">
        <v>2413</v>
      </c>
      <c r="J37" s="140">
        <v>2293</v>
      </c>
      <c r="K37" s="114">
        <v>-119</v>
      </c>
      <c r="L37" s="116">
        <v>-5.1897078063672044</v>
      </c>
    </row>
    <row r="38" spans="1:12" s="110" customFormat="1" ht="15" customHeight="1" x14ac:dyDescent="0.2">
      <c r="A38" s="120"/>
      <c r="B38" s="119" t="s">
        <v>328</v>
      </c>
      <c r="C38" s="258"/>
      <c r="E38" s="113">
        <v>59.05367474365584</v>
      </c>
      <c r="F38" s="114">
        <v>10309</v>
      </c>
      <c r="G38" s="114">
        <v>10554</v>
      </c>
      <c r="H38" s="114">
        <v>10629</v>
      </c>
      <c r="I38" s="114">
        <v>10511</v>
      </c>
      <c r="J38" s="140">
        <v>10318</v>
      </c>
      <c r="K38" s="114">
        <v>-9</v>
      </c>
      <c r="L38" s="116">
        <v>-8.7226206629191699E-2</v>
      </c>
    </row>
    <row r="39" spans="1:12" s="110" customFormat="1" ht="15" customHeight="1" x14ac:dyDescent="0.2">
      <c r="A39" s="120"/>
      <c r="B39" s="119"/>
      <c r="C39" s="258" t="s">
        <v>106</v>
      </c>
      <c r="E39" s="113">
        <v>42.894558153070136</v>
      </c>
      <c r="F39" s="115">
        <v>4422</v>
      </c>
      <c r="G39" s="114">
        <v>4493</v>
      </c>
      <c r="H39" s="114">
        <v>4527</v>
      </c>
      <c r="I39" s="114">
        <v>4444</v>
      </c>
      <c r="J39" s="140">
        <v>4356</v>
      </c>
      <c r="K39" s="114">
        <v>66</v>
      </c>
      <c r="L39" s="116">
        <v>1.5151515151515151</v>
      </c>
    </row>
    <row r="40" spans="1:12" s="110" customFormat="1" ht="15" customHeight="1" x14ac:dyDescent="0.2">
      <c r="A40" s="120"/>
      <c r="B40" s="119"/>
      <c r="C40" s="258" t="s">
        <v>107</v>
      </c>
      <c r="E40" s="113">
        <v>57.105441846929864</v>
      </c>
      <c r="F40" s="115">
        <v>5887</v>
      </c>
      <c r="G40" s="114">
        <v>6061</v>
      </c>
      <c r="H40" s="114">
        <v>6102</v>
      </c>
      <c r="I40" s="114">
        <v>6067</v>
      </c>
      <c r="J40" s="140">
        <v>5962</v>
      </c>
      <c r="K40" s="114">
        <v>-75</v>
      </c>
      <c r="L40" s="116">
        <v>-1.2579671251257967</v>
      </c>
    </row>
    <row r="41" spans="1:12" s="110" customFormat="1" ht="15" customHeight="1" x14ac:dyDescent="0.2">
      <c r="A41" s="120"/>
      <c r="B41" s="320" t="s">
        <v>515</v>
      </c>
      <c r="C41" s="258"/>
      <c r="E41" s="113">
        <v>7.4124992839548609</v>
      </c>
      <c r="F41" s="115">
        <v>1294</v>
      </c>
      <c r="G41" s="114">
        <v>1346</v>
      </c>
      <c r="H41" s="114">
        <v>1318</v>
      </c>
      <c r="I41" s="114">
        <v>1324</v>
      </c>
      <c r="J41" s="140">
        <v>1258</v>
      </c>
      <c r="K41" s="114">
        <v>36</v>
      </c>
      <c r="L41" s="116">
        <v>2.8616852146263909</v>
      </c>
    </row>
    <row r="42" spans="1:12" s="110" customFormat="1" ht="15" customHeight="1" x14ac:dyDescent="0.2">
      <c r="A42" s="120"/>
      <c r="B42" s="119"/>
      <c r="C42" s="268" t="s">
        <v>106</v>
      </c>
      <c r="D42" s="182"/>
      <c r="E42" s="113">
        <v>42.812982998454402</v>
      </c>
      <c r="F42" s="115">
        <v>554</v>
      </c>
      <c r="G42" s="114">
        <v>574</v>
      </c>
      <c r="H42" s="114">
        <v>553</v>
      </c>
      <c r="I42" s="114">
        <v>544</v>
      </c>
      <c r="J42" s="140">
        <v>518</v>
      </c>
      <c r="K42" s="114">
        <v>36</v>
      </c>
      <c r="L42" s="116">
        <v>6.9498069498069501</v>
      </c>
    </row>
    <row r="43" spans="1:12" s="110" customFormat="1" ht="15" customHeight="1" x14ac:dyDescent="0.2">
      <c r="A43" s="120"/>
      <c r="B43" s="119"/>
      <c r="C43" s="268" t="s">
        <v>107</v>
      </c>
      <c r="D43" s="182"/>
      <c r="E43" s="113">
        <v>57.187017001545598</v>
      </c>
      <c r="F43" s="115">
        <v>740</v>
      </c>
      <c r="G43" s="114">
        <v>772</v>
      </c>
      <c r="H43" s="114">
        <v>765</v>
      </c>
      <c r="I43" s="114">
        <v>780</v>
      </c>
      <c r="J43" s="140">
        <v>740</v>
      </c>
      <c r="K43" s="114">
        <v>0</v>
      </c>
      <c r="L43" s="116">
        <v>0</v>
      </c>
    </row>
    <row r="44" spans="1:12" s="110" customFormat="1" ht="15" customHeight="1" x14ac:dyDescent="0.2">
      <c r="A44" s="120"/>
      <c r="B44" s="119" t="s">
        <v>205</v>
      </c>
      <c r="C44" s="268"/>
      <c r="D44" s="182"/>
      <c r="E44" s="113">
        <v>11.846250787649653</v>
      </c>
      <c r="F44" s="115">
        <v>2068</v>
      </c>
      <c r="G44" s="114">
        <v>2169</v>
      </c>
      <c r="H44" s="114">
        <v>2248</v>
      </c>
      <c r="I44" s="114">
        <v>2251</v>
      </c>
      <c r="J44" s="140">
        <v>2221</v>
      </c>
      <c r="K44" s="114">
        <v>-153</v>
      </c>
      <c r="L44" s="116">
        <v>-6.8887888338586221</v>
      </c>
    </row>
    <row r="45" spans="1:12" s="110" customFormat="1" ht="15" customHeight="1" x14ac:dyDescent="0.2">
      <c r="A45" s="120"/>
      <c r="B45" s="119"/>
      <c r="C45" s="268" t="s">
        <v>106</v>
      </c>
      <c r="D45" s="182"/>
      <c r="E45" s="113">
        <v>38.49129593810445</v>
      </c>
      <c r="F45" s="115">
        <v>796</v>
      </c>
      <c r="G45" s="114">
        <v>820</v>
      </c>
      <c r="H45" s="114">
        <v>853</v>
      </c>
      <c r="I45" s="114">
        <v>867</v>
      </c>
      <c r="J45" s="140">
        <v>858</v>
      </c>
      <c r="K45" s="114">
        <v>-62</v>
      </c>
      <c r="L45" s="116">
        <v>-7.2261072261072261</v>
      </c>
    </row>
    <row r="46" spans="1:12" s="110" customFormat="1" ht="15" customHeight="1" x14ac:dyDescent="0.2">
      <c r="A46" s="123"/>
      <c r="B46" s="124"/>
      <c r="C46" s="260" t="s">
        <v>107</v>
      </c>
      <c r="D46" s="261"/>
      <c r="E46" s="125">
        <v>61.50870406189555</v>
      </c>
      <c r="F46" s="143">
        <v>1272</v>
      </c>
      <c r="G46" s="144">
        <v>1349</v>
      </c>
      <c r="H46" s="144">
        <v>1395</v>
      </c>
      <c r="I46" s="144">
        <v>1384</v>
      </c>
      <c r="J46" s="145">
        <v>1363</v>
      </c>
      <c r="K46" s="144">
        <v>-91</v>
      </c>
      <c r="L46" s="146">
        <v>-6.6764490095377846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17457</v>
      </c>
      <c r="E11" s="114">
        <v>18091</v>
      </c>
      <c r="F11" s="114">
        <v>18325</v>
      </c>
      <c r="G11" s="114">
        <v>18312</v>
      </c>
      <c r="H11" s="140">
        <v>17764</v>
      </c>
      <c r="I11" s="115">
        <v>-307</v>
      </c>
      <c r="J11" s="116">
        <v>-1.7282143661337537</v>
      </c>
    </row>
    <row r="12" spans="1:15" s="110" customFormat="1" ht="24.95" customHeight="1" x14ac:dyDescent="0.2">
      <c r="A12" s="193" t="s">
        <v>132</v>
      </c>
      <c r="B12" s="194" t="s">
        <v>133</v>
      </c>
      <c r="C12" s="113">
        <v>1.666953084722461</v>
      </c>
      <c r="D12" s="115">
        <v>291</v>
      </c>
      <c r="E12" s="114">
        <v>301</v>
      </c>
      <c r="F12" s="114">
        <v>291</v>
      </c>
      <c r="G12" s="114">
        <v>317</v>
      </c>
      <c r="H12" s="140">
        <v>288</v>
      </c>
      <c r="I12" s="115">
        <v>3</v>
      </c>
      <c r="J12" s="116">
        <v>1.0416666666666667</v>
      </c>
    </row>
    <row r="13" spans="1:15" s="110" customFormat="1" ht="24.95" customHeight="1" x14ac:dyDescent="0.2">
      <c r="A13" s="193" t="s">
        <v>134</v>
      </c>
      <c r="B13" s="199" t="s">
        <v>214</v>
      </c>
      <c r="C13" s="113">
        <v>0.49263905596608809</v>
      </c>
      <c r="D13" s="115">
        <v>86</v>
      </c>
      <c r="E13" s="114">
        <v>85</v>
      </c>
      <c r="F13" s="114">
        <v>87</v>
      </c>
      <c r="G13" s="114">
        <v>85</v>
      </c>
      <c r="H13" s="140">
        <v>83</v>
      </c>
      <c r="I13" s="115">
        <v>3</v>
      </c>
      <c r="J13" s="116">
        <v>3.6144578313253013</v>
      </c>
    </row>
    <row r="14" spans="1:15" s="287" customFormat="1" ht="24.95" customHeight="1" x14ac:dyDescent="0.2">
      <c r="A14" s="193" t="s">
        <v>215</v>
      </c>
      <c r="B14" s="199" t="s">
        <v>137</v>
      </c>
      <c r="C14" s="113">
        <v>11.445265509537721</v>
      </c>
      <c r="D14" s="115">
        <v>1998</v>
      </c>
      <c r="E14" s="114">
        <v>2087</v>
      </c>
      <c r="F14" s="114">
        <v>2091</v>
      </c>
      <c r="G14" s="114">
        <v>2142</v>
      </c>
      <c r="H14" s="140">
        <v>2150</v>
      </c>
      <c r="I14" s="115">
        <v>-152</v>
      </c>
      <c r="J14" s="116">
        <v>-7.0697674418604652</v>
      </c>
      <c r="K14" s="110"/>
      <c r="L14" s="110"/>
      <c r="M14" s="110"/>
      <c r="N14" s="110"/>
      <c r="O14" s="110"/>
    </row>
    <row r="15" spans="1:15" s="110" customFormat="1" ht="24.95" customHeight="1" x14ac:dyDescent="0.2">
      <c r="A15" s="193" t="s">
        <v>216</v>
      </c>
      <c r="B15" s="199" t="s">
        <v>217</v>
      </c>
      <c r="C15" s="113">
        <v>4.8060949762273015</v>
      </c>
      <c r="D15" s="115">
        <v>839</v>
      </c>
      <c r="E15" s="114">
        <v>900</v>
      </c>
      <c r="F15" s="114">
        <v>915</v>
      </c>
      <c r="G15" s="114">
        <v>940</v>
      </c>
      <c r="H15" s="140">
        <v>935</v>
      </c>
      <c r="I15" s="115">
        <v>-96</v>
      </c>
      <c r="J15" s="116">
        <v>-10.267379679144385</v>
      </c>
    </row>
    <row r="16" spans="1:15" s="287" customFormat="1" ht="24.95" customHeight="1" x14ac:dyDescent="0.2">
      <c r="A16" s="193" t="s">
        <v>218</v>
      </c>
      <c r="B16" s="199" t="s">
        <v>141</v>
      </c>
      <c r="C16" s="113">
        <v>5.2013518932233485</v>
      </c>
      <c r="D16" s="115">
        <v>908</v>
      </c>
      <c r="E16" s="114">
        <v>929</v>
      </c>
      <c r="F16" s="114">
        <v>918</v>
      </c>
      <c r="G16" s="114">
        <v>935</v>
      </c>
      <c r="H16" s="140">
        <v>941</v>
      </c>
      <c r="I16" s="115">
        <v>-33</v>
      </c>
      <c r="J16" s="116">
        <v>-3.5069075451647183</v>
      </c>
      <c r="K16" s="110"/>
      <c r="L16" s="110"/>
      <c r="M16" s="110"/>
      <c r="N16" s="110"/>
      <c r="O16" s="110"/>
    </row>
    <row r="17" spans="1:15" s="110" customFormat="1" ht="24.95" customHeight="1" x14ac:dyDescent="0.2">
      <c r="A17" s="193" t="s">
        <v>142</v>
      </c>
      <c r="B17" s="199" t="s">
        <v>220</v>
      </c>
      <c r="C17" s="113">
        <v>1.4378186400870712</v>
      </c>
      <c r="D17" s="115">
        <v>251</v>
      </c>
      <c r="E17" s="114">
        <v>258</v>
      </c>
      <c r="F17" s="114">
        <v>258</v>
      </c>
      <c r="G17" s="114">
        <v>267</v>
      </c>
      <c r="H17" s="140">
        <v>274</v>
      </c>
      <c r="I17" s="115">
        <v>-23</v>
      </c>
      <c r="J17" s="116">
        <v>-8.3941605839416056</v>
      </c>
    </row>
    <row r="18" spans="1:15" s="287" customFormat="1" ht="24.95" customHeight="1" x14ac:dyDescent="0.2">
      <c r="A18" s="201" t="s">
        <v>144</v>
      </c>
      <c r="B18" s="202" t="s">
        <v>145</v>
      </c>
      <c r="C18" s="113">
        <v>5.7340894770006301</v>
      </c>
      <c r="D18" s="115">
        <v>1001</v>
      </c>
      <c r="E18" s="114">
        <v>958</v>
      </c>
      <c r="F18" s="114">
        <v>982</v>
      </c>
      <c r="G18" s="114">
        <v>975</v>
      </c>
      <c r="H18" s="140">
        <v>965</v>
      </c>
      <c r="I18" s="115">
        <v>36</v>
      </c>
      <c r="J18" s="116">
        <v>3.7305699481865284</v>
      </c>
      <c r="K18" s="110"/>
      <c r="L18" s="110"/>
      <c r="M18" s="110"/>
      <c r="N18" s="110"/>
      <c r="O18" s="110"/>
    </row>
    <row r="19" spans="1:15" s="110" customFormat="1" ht="24.95" customHeight="1" x14ac:dyDescent="0.2">
      <c r="A19" s="193" t="s">
        <v>146</v>
      </c>
      <c r="B19" s="199" t="s">
        <v>147</v>
      </c>
      <c r="C19" s="113">
        <v>16.050867846709057</v>
      </c>
      <c r="D19" s="115">
        <v>2802</v>
      </c>
      <c r="E19" s="114">
        <v>2825</v>
      </c>
      <c r="F19" s="114">
        <v>2846</v>
      </c>
      <c r="G19" s="114">
        <v>2850</v>
      </c>
      <c r="H19" s="140">
        <v>2790</v>
      </c>
      <c r="I19" s="115">
        <v>12</v>
      </c>
      <c r="J19" s="116">
        <v>0.43010752688172044</v>
      </c>
    </row>
    <row r="20" spans="1:15" s="287" customFormat="1" ht="24.95" customHeight="1" x14ac:dyDescent="0.2">
      <c r="A20" s="193" t="s">
        <v>148</v>
      </c>
      <c r="B20" s="199" t="s">
        <v>149</v>
      </c>
      <c r="C20" s="113">
        <v>5.103969754253308</v>
      </c>
      <c r="D20" s="115">
        <v>891</v>
      </c>
      <c r="E20" s="114">
        <v>926</v>
      </c>
      <c r="F20" s="114">
        <v>944</v>
      </c>
      <c r="G20" s="114">
        <v>962</v>
      </c>
      <c r="H20" s="140">
        <v>951</v>
      </c>
      <c r="I20" s="115">
        <v>-60</v>
      </c>
      <c r="J20" s="116">
        <v>-6.309148264984227</v>
      </c>
      <c r="K20" s="110"/>
      <c r="L20" s="110"/>
      <c r="M20" s="110"/>
      <c r="N20" s="110"/>
      <c r="O20" s="110"/>
    </row>
    <row r="21" spans="1:15" s="110" customFormat="1" ht="24.95" customHeight="1" x14ac:dyDescent="0.2">
      <c r="A21" s="201" t="s">
        <v>150</v>
      </c>
      <c r="B21" s="202" t="s">
        <v>151</v>
      </c>
      <c r="C21" s="113">
        <v>12.997651371942487</v>
      </c>
      <c r="D21" s="115">
        <v>2269</v>
      </c>
      <c r="E21" s="114">
        <v>2617</v>
      </c>
      <c r="F21" s="114">
        <v>2776</v>
      </c>
      <c r="G21" s="114">
        <v>2731</v>
      </c>
      <c r="H21" s="140">
        <v>2567</v>
      </c>
      <c r="I21" s="115">
        <v>-298</v>
      </c>
      <c r="J21" s="116">
        <v>-11.608881963381378</v>
      </c>
    </row>
    <row r="22" spans="1:15" s="110" customFormat="1" ht="24.95" customHeight="1" x14ac:dyDescent="0.2">
      <c r="A22" s="201" t="s">
        <v>152</v>
      </c>
      <c r="B22" s="199" t="s">
        <v>153</v>
      </c>
      <c r="C22" s="113">
        <v>0.74468694506501687</v>
      </c>
      <c r="D22" s="115">
        <v>130</v>
      </c>
      <c r="E22" s="114">
        <v>142</v>
      </c>
      <c r="F22" s="114">
        <v>143</v>
      </c>
      <c r="G22" s="114">
        <v>139</v>
      </c>
      <c r="H22" s="140">
        <v>158</v>
      </c>
      <c r="I22" s="115">
        <v>-28</v>
      </c>
      <c r="J22" s="116">
        <v>-17.721518987341771</v>
      </c>
    </row>
    <row r="23" spans="1:15" s="110" customFormat="1" ht="24.95" customHeight="1" x14ac:dyDescent="0.2">
      <c r="A23" s="193" t="s">
        <v>154</v>
      </c>
      <c r="B23" s="199" t="s">
        <v>155</v>
      </c>
      <c r="C23" s="113">
        <v>1.3289797788852609</v>
      </c>
      <c r="D23" s="115">
        <v>232</v>
      </c>
      <c r="E23" s="114">
        <v>237</v>
      </c>
      <c r="F23" s="114">
        <v>236</v>
      </c>
      <c r="G23" s="114">
        <v>234</v>
      </c>
      <c r="H23" s="140">
        <v>233</v>
      </c>
      <c r="I23" s="115">
        <v>-1</v>
      </c>
      <c r="J23" s="116">
        <v>-0.42918454935622319</v>
      </c>
    </row>
    <row r="24" spans="1:15" s="110" customFormat="1" ht="24.95" customHeight="1" x14ac:dyDescent="0.2">
      <c r="A24" s="193" t="s">
        <v>156</v>
      </c>
      <c r="B24" s="199" t="s">
        <v>221</v>
      </c>
      <c r="C24" s="113">
        <v>6.9026751446411181</v>
      </c>
      <c r="D24" s="115">
        <v>1205</v>
      </c>
      <c r="E24" s="114">
        <v>1217</v>
      </c>
      <c r="F24" s="114">
        <v>1211</v>
      </c>
      <c r="G24" s="114">
        <v>1221</v>
      </c>
      <c r="H24" s="140">
        <v>1063</v>
      </c>
      <c r="I24" s="115">
        <v>142</v>
      </c>
      <c r="J24" s="116">
        <v>13.358419567262464</v>
      </c>
    </row>
    <row r="25" spans="1:15" s="110" customFormat="1" ht="24.95" customHeight="1" x14ac:dyDescent="0.2">
      <c r="A25" s="193" t="s">
        <v>222</v>
      </c>
      <c r="B25" s="204" t="s">
        <v>159</v>
      </c>
      <c r="C25" s="113">
        <v>12.808615455118291</v>
      </c>
      <c r="D25" s="115">
        <v>2236</v>
      </c>
      <c r="E25" s="114">
        <v>2293</v>
      </c>
      <c r="F25" s="114">
        <v>2336</v>
      </c>
      <c r="G25" s="114">
        <v>2296</v>
      </c>
      <c r="H25" s="140">
        <v>2255</v>
      </c>
      <c r="I25" s="115">
        <v>-19</v>
      </c>
      <c r="J25" s="116">
        <v>-0.84257206208425717</v>
      </c>
    </row>
    <row r="26" spans="1:15" s="110" customFormat="1" ht="24.95" customHeight="1" x14ac:dyDescent="0.2">
      <c r="A26" s="201">
        <v>782.78300000000002</v>
      </c>
      <c r="B26" s="203" t="s">
        <v>160</v>
      </c>
      <c r="C26" s="113">
        <v>0.4410838059231254</v>
      </c>
      <c r="D26" s="115">
        <v>77</v>
      </c>
      <c r="E26" s="114">
        <v>74</v>
      </c>
      <c r="F26" s="114">
        <v>74</v>
      </c>
      <c r="G26" s="114">
        <v>76</v>
      </c>
      <c r="H26" s="140">
        <v>68</v>
      </c>
      <c r="I26" s="115">
        <v>9</v>
      </c>
      <c r="J26" s="116">
        <v>13.235294117647058</v>
      </c>
    </row>
    <row r="27" spans="1:15" s="110" customFormat="1" ht="24.95" customHeight="1" x14ac:dyDescent="0.2">
      <c r="A27" s="193" t="s">
        <v>161</v>
      </c>
      <c r="B27" s="199" t="s">
        <v>162</v>
      </c>
      <c r="C27" s="113">
        <v>2.3658131408604</v>
      </c>
      <c r="D27" s="115">
        <v>413</v>
      </c>
      <c r="E27" s="114">
        <v>432</v>
      </c>
      <c r="F27" s="114">
        <v>434</v>
      </c>
      <c r="G27" s="114">
        <v>440</v>
      </c>
      <c r="H27" s="140">
        <v>414</v>
      </c>
      <c r="I27" s="115">
        <v>-1</v>
      </c>
      <c r="J27" s="116">
        <v>-0.24154589371980675</v>
      </c>
    </row>
    <row r="28" spans="1:15" s="110" customFormat="1" ht="24.95" customHeight="1" x14ac:dyDescent="0.2">
      <c r="A28" s="193" t="s">
        <v>163</v>
      </c>
      <c r="B28" s="199" t="s">
        <v>164</v>
      </c>
      <c r="C28" s="113">
        <v>1.5695709457524203</v>
      </c>
      <c r="D28" s="115">
        <v>274</v>
      </c>
      <c r="E28" s="114">
        <v>284</v>
      </c>
      <c r="F28" s="114">
        <v>283</v>
      </c>
      <c r="G28" s="114">
        <v>282</v>
      </c>
      <c r="H28" s="140">
        <v>267</v>
      </c>
      <c r="I28" s="115">
        <v>7</v>
      </c>
      <c r="J28" s="116">
        <v>2.6217228464419478</v>
      </c>
    </row>
    <row r="29" spans="1:15" s="110" customFormat="1" ht="24.95" customHeight="1" x14ac:dyDescent="0.2">
      <c r="A29" s="193">
        <v>86</v>
      </c>
      <c r="B29" s="199" t="s">
        <v>165</v>
      </c>
      <c r="C29" s="113">
        <v>5.9002119493612879</v>
      </c>
      <c r="D29" s="115">
        <v>1030</v>
      </c>
      <c r="E29" s="114">
        <v>1003</v>
      </c>
      <c r="F29" s="114">
        <v>999</v>
      </c>
      <c r="G29" s="114">
        <v>996</v>
      </c>
      <c r="H29" s="140">
        <v>990</v>
      </c>
      <c r="I29" s="115">
        <v>40</v>
      </c>
      <c r="J29" s="116">
        <v>4.0404040404040407</v>
      </c>
    </row>
    <row r="30" spans="1:15" s="110" customFormat="1" ht="24.95" customHeight="1" x14ac:dyDescent="0.2">
      <c r="A30" s="193">
        <v>87.88</v>
      </c>
      <c r="B30" s="204" t="s">
        <v>166</v>
      </c>
      <c r="C30" s="113">
        <v>4.559775448244257</v>
      </c>
      <c r="D30" s="115">
        <v>796</v>
      </c>
      <c r="E30" s="114">
        <v>803</v>
      </c>
      <c r="F30" s="114">
        <v>789</v>
      </c>
      <c r="G30" s="114">
        <v>789</v>
      </c>
      <c r="H30" s="140">
        <v>772</v>
      </c>
      <c r="I30" s="115">
        <v>24</v>
      </c>
      <c r="J30" s="116">
        <v>3.1088082901554404</v>
      </c>
    </row>
    <row r="31" spans="1:15" s="110" customFormat="1" ht="24.95" customHeight="1" x14ac:dyDescent="0.2">
      <c r="A31" s="193" t="s">
        <v>167</v>
      </c>
      <c r="B31" s="199" t="s">
        <v>168</v>
      </c>
      <c r="C31" s="113">
        <v>9.8871512860170707</v>
      </c>
      <c r="D31" s="115">
        <v>1726</v>
      </c>
      <c r="E31" s="114">
        <v>1807</v>
      </c>
      <c r="F31" s="114">
        <v>1803</v>
      </c>
      <c r="G31" s="114">
        <v>1777</v>
      </c>
      <c r="H31" s="140">
        <v>1750</v>
      </c>
      <c r="I31" s="115">
        <v>-24</v>
      </c>
      <c r="J31" s="116">
        <v>-1.3714285714285714</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1.666953084722461</v>
      </c>
      <c r="D34" s="115">
        <v>291</v>
      </c>
      <c r="E34" s="114">
        <v>301</v>
      </c>
      <c r="F34" s="114">
        <v>291</v>
      </c>
      <c r="G34" s="114">
        <v>317</v>
      </c>
      <c r="H34" s="140">
        <v>288</v>
      </c>
      <c r="I34" s="115">
        <v>3</v>
      </c>
      <c r="J34" s="116">
        <v>1.0416666666666667</v>
      </c>
    </row>
    <row r="35" spans="1:10" s="110" customFormat="1" ht="24.95" customHeight="1" x14ac:dyDescent="0.2">
      <c r="A35" s="292" t="s">
        <v>171</v>
      </c>
      <c r="B35" s="293" t="s">
        <v>172</v>
      </c>
      <c r="C35" s="113">
        <v>17.671994042504441</v>
      </c>
      <c r="D35" s="115">
        <v>3085</v>
      </c>
      <c r="E35" s="114">
        <v>3130</v>
      </c>
      <c r="F35" s="114">
        <v>3160</v>
      </c>
      <c r="G35" s="114">
        <v>3202</v>
      </c>
      <c r="H35" s="140">
        <v>3198</v>
      </c>
      <c r="I35" s="115">
        <v>-113</v>
      </c>
      <c r="J35" s="116">
        <v>-3.5334584115071919</v>
      </c>
    </row>
    <row r="36" spans="1:10" s="110" customFormat="1" ht="24.95" customHeight="1" x14ac:dyDescent="0.2">
      <c r="A36" s="294" t="s">
        <v>173</v>
      </c>
      <c r="B36" s="295" t="s">
        <v>174</v>
      </c>
      <c r="C36" s="125">
        <v>80.661052872773098</v>
      </c>
      <c r="D36" s="143">
        <v>14081</v>
      </c>
      <c r="E36" s="144">
        <v>14660</v>
      </c>
      <c r="F36" s="144">
        <v>14874</v>
      </c>
      <c r="G36" s="144">
        <v>14793</v>
      </c>
      <c r="H36" s="145">
        <v>14278</v>
      </c>
      <c r="I36" s="143">
        <v>-197</v>
      </c>
      <c r="J36" s="146">
        <v>-1.3797450623336602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17457</v>
      </c>
      <c r="F11" s="264">
        <v>18091</v>
      </c>
      <c r="G11" s="264">
        <v>18325</v>
      </c>
      <c r="H11" s="264">
        <v>18312</v>
      </c>
      <c r="I11" s="265">
        <v>17764</v>
      </c>
      <c r="J11" s="263">
        <v>-307</v>
      </c>
      <c r="K11" s="266">
        <v>-1.7282143661337537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49.5675087357507</v>
      </c>
      <c r="E13" s="115">
        <v>8653</v>
      </c>
      <c r="F13" s="114">
        <v>9024</v>
      </c>
      <c r="G13" s="114">
        <v>9125</v>
      </c>
      <c r="H13" s="114">
        <v>9174</v>
      </c>
      <c r="I13" s="140">
        <v>8792</v>
      </c>
      <c r="J13" s="115">
        <v>-139</v>
      </c>
      <c r="K13" s="116">
        <v>-1.58098271155596</v>
      </c>
    </row>
    <row r="14" spans="1:15" ht="15.95" customHeight="1" x14ac:dyDescent="0.2">
      <c r="A14" s="306" t="s">
        <v>230</v>
      </c>
      <c r="B14" s="307"/>
      <c r="C14" s="308"/>
      <c r="D14" s="113">
        <v>40.556796700463998</v>
      </c>
      <c r="E14" s="115">
        <v>7080</v>
      </c>
      <c r="F14" s="114">
        <v>7279</v>
      </c>
      <c r="G14" s="114">
        <v>7455</v>
      </c>
      <c r="H14" s="114">
        <v>7413</v>
      </c>
      <c r="I14" s="140">
        <v>7270</v>
      </c>
      <c r="J14" s="115">
        <v>-190</v>
      </c>
      <c r="K14" s="116">
        <v>-2.6134800550206325</v>
      </c>
    </row>
    <row r="15" spans="1:15" ht="15.95" customHeight="1" x14ac:dyDescent="0.2">
      <c r="A15" s="306" t="s">
        <v>231</v>
      </c>
      <c r="B15" s="307"/>
      <c r="C15" s="308"/>
      <c r="D15" s="113">
        <v>4.9378472818926502</v>
      </c>
      <c r="E15" s="115">
        <v>862</v>
      </c>
      <c r="F15" s="114">
        <v>884</v>
      </c>
      <c r="G15" s="114">
        <v>858</v>
      </c>
      <c r="H15" s="114">
        <v>849</v>
      </c>
      <c r="I15" s="140">
        <v>834</v>
      </c>
      <c r="J15" s="115">
        <v>28</v>
      </c>
      <c r="K15" s="116">
        <v>3.3573141486810552</v>
      </c>
    </row>
    <row r="16" spans="1:15" ht="15.95" customHeight="1" x14ac:dyDescent="0.2">
      <c r="A16" s="306" t="s">
        <v>232</v>
      </c>
      <c r="B16" s="307"/>
      <c r="C16" s="308"/>
      <c r="D16" s="113">
        <v>2.0564816406026236</v>
      </c>
      <c r="E16" s="115">
        <v>359</v>
      </c>
      <c r="F16" s="114">
        <v>367</v>
      </c>
      <c r="G16" s="114">
        <v>365</v>
      </c>
      <c r="H16" s="114">
        <v>355</v>
      </c>
      <c r="I16" s="140">
        <v>345</v>
      </c>
      <c r="J16" s="115">
        <v>14</v>
      </c>
      <c r="K16" s="116">
        <v>4.0579710144927539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1.2201409176834508</v>
      </c>
      <c r="E18" s="115">
        <v>213</v>
      </c>
      <c r="F18" s="114">
        <v>220</v>
      </c>
      <c r="G18" s="114">
        <v>214</v>
      </c>
      <c r="H18" s="114">
        <v>208</v>
      </c>
      <c r="I18" s="140">
        <v>197</v>
      </c>
      <c r="J18" s="115">
        <v>16</v>
      </c>
      <c r="K18" s="116">
        <v>8.1218274111675122</v>
      </c>
    </row>
    <row r="19" spans="1:11" ht="14.1" customHeight="1" x14ac:dyDescent="0.2">
      <c r="A19" s="306" t="s">
        <v>235</v>
      </c>
      <c r="B19" s="307" t="s">
        <v>236</v>
      </c>
      <c r="C19" s="308"/>
      <c r="D19" s="113">
        <v>0.85925416738271176</v>
      </c>
      <c r="E19" s="115">
        <v>150</v>
      </c>
      <c r="F19" s="114">
        <v>148</v>
      </c>
      <c r="G19" s="114">
        <v>144</v>
      </c>
      <c r="H19" s="114">
        <v>143</v>
      </c>
      <c r="I19" s="140">
        <v>133</v>
      </c>
      <c r="J19" s="115">
        <v>17</v>
      </c>
      <c r="K19" s="116">
        <v>12.781954887218046</v>
      </c>
    </row>
    <row r="20" spans="1:11" ht="14.1" customHeight="1" x14ac:dyDescent="0.2">
      <c r="A20" s="306">
        <v>12</v>
      </c>
      <c r="B20" s="307" t="s">
        <v>237</v>
      </c>
      <c r="C20" s="308"/>
      <c r="D20" s="113">
        <v>1.0941169731339864</v>
      </c>
      <c r="E20" s="115">
        <v>191</v>
      </c>
      <c r="F20" s="114">
        <v>181</v>
      </c>
      <c r="G20" s="114">
        <v>188</v>
      </c>
      <c r="H20" s="114">
        <v>193</v>
      </c>
      <c r="I20" s="140">
        <v>192</v>
      </c>
      <c r="J20" s="115">
        <v>-1</v>
      </c>
      <c r="K20" s="116">
        <v>-0.52083333333333337</v>
      </c>
    </row>
    <row r="21" spans="1:11" ht="14.1" customHeight="1" x14ac:dyDescent="0.2">
      <c r="A21" s="306">
        <v>21</v>
      </c>
      <c r="B21" s="307" t="s">
        <v>238</v>
      </c>
      <c r="C21" s="308"/>
      <c r="D21" s="113">
        <v>6.8740333390616942E-2</v>
      </c>
      <c r="E21" s="115">
        <v>12</v>
      </c>
      <c r="F21" s="114">
        <v>15</v>
      </c>
      <c r="G21" s="114">
        <v>16</v>
      </c>
      <c r="H21" s="114">
        <v>17</v>
      </c>
      <c r="I21" s="140">
        <v>14</v>
      </c>
      <c r="J21" s="115">
        <v>-2</v>
      </c>
      <c r="K21" s="116">
        <v>-14.285714285714286</v>
      </c>
    </row>
    <row r="22" spans="1:11" ht="14.1" customHeight="1" x14ac:dyDescent="0.2">
      <c r="A22" s="306">
        <v>22</v>
      </c>
      <c r="B22" s="307" t="s">
        <v>239</v>
      </c>
      <c r="C22" s="308"/>
      <c r="D22" s="113">
        <v>1.0139199175115998</v>
      </c>
      <c r="E22" s="115">
        <v>177</v>
      </c>
      <c r="F22" s="114">
        <v>183</v>
      </c>
      <c r="G22" s="114">
        <v>181</v>
      </c>
      <c r="H22" s="114">
        <v>187</v>
      </c>
      <c r="I22" s="140">
        <v>181</v>
      </c>
      <c r="J22" s="115">
        <v>-4</v>
      </c>
      <c r="K22" s="116">
        <v>-2.2099447513812156</v>
      </c>
    </row>
    <row r="23" spans="1:11" ht="14.1" customHeight="1" x14ac:dyDescent="0.2">
      <c r="A23" s="306">
        <v>23</v>
      </c>
      <c r="B23" s="307" t="s">
        <v>240</v>
      </c>
      <c r="C23" s="308"/>
      <c r="D23" s="113">
        <v>0.50409577819785756</v>
      </c>
      <c r="E23" s="115">
        <v>88</v>
      </c>
      <c r="F23" s="114">
        <v>87</v>
      </c>
      <c r="G23" s="114">
        <v>87</v>
      </c>
      <c r="H23" s="114">
        <v>87</v>
      </c>
      <c r="I23" s="140">
        <v>81</v>
      </c>
      <c r="J23" s="115">
        <v>7</v>
      </c>
      <c r="K23" s="116">
        <v>8.6419753086419746</v>
      </c>
    </row>
    <row r="24" spans="1:11" ht="14.1" customHeight="1" x14ac:dyDescent="0.2">
      <c r="A24" s="306">
        <v>24</v>
      </c>
      <c r="B24" s="307" t="s">
        <v>241</v>
      </c>
      <c r="C24" s="308"/>
      <c r="D24" s="113">
        <v>2.1710488629203186</v>
      </c>
      <c r="E24" s="115">
        <v>379</v>
      </c>
      <c r="F24" s="114">
        <v>369</v>
      </c>
      <c r="G24" s="114">
        <v>364</v>
      </c>
      <c r="H24" s="114">
        <v>381</v>
      </c>
      <c r="I24" s="140">
        <v>373</v>
      </c>
      <c r="J24" s="115">
        <v>6</v>
      </c>
      <c r="K24" s="116">
        <v>1.6085790884718498</v>
      </c>
    </row>
    <row r="25" spans="1:11" ht="14.1" customHeight="1" x14ac:dyDescent="0.2">
      <c r="A25" s="306">
        <v>25</v>
      </c>
      <c r="B25" s="307" t="s">
        <v>242</v>
      </c>
      <c r="C25" s="308"/>
      <c r="D25" s="113">
        <v>1.7013232514177694</v>
      </c>
      <c r="E25" s="115">
        <v>297</v>
      </c>
      <c r="F25" s="114">
        <v>304</v>
      </c>
      <c r="G25" s="114">
        <v>306</v>
      </c>
      <c r="H25" s="114">
        <v>305</v>
      </c>
      <c r="I25" s="140">
        <v>319</v>
      </c>
      <c r="J25" s="115">
        <v>-22</v>
      </c>
      <c r="K25" s="116">
        <v>-6.8965517241379306</v>
      </c>
    </row>
    <row r="26" spans="1:11" ht="14.1" customHeight="1" x14ac:dyDescent="0.2">
      <c r="A26" s="306">
        <v>26</v>
      </c>
      <c r="B26" s="307" t="s">
        <v>243</v>
      </c>
      <c r="C26" s="308"/>
      <c r="D26" s="113">
        <v>1.2659678066105287</v>
      </c>
      <c r="E26" s="115">
        <v>221</v>
      </c>
      <c r="F26" s="114">
        <v>214</v>
      </c>
      <c r="G26" s="114">
        <v>220</v>
      </c>
      <c r="H26" s="114">
        <v>223</v>
      </c>
      <c r="I26" s="140">
        <v>219</v>
      </c>
      <c r="J26" s="115">
        <v>2</v>
      </c>
      <c r="K26" s="116">
        <v>0.91324200913242004</v>
      </c>
    </row>
    <row r="27" spans="1:11" ht="14.1" customHeight="1" x14ac:dyDescent="0.2">
      <c r="A27" s="306">
        <v>27</v>
      </c>
      <c r="B27" s="307" t="s">
        <v>244</v>
      </c>
      <c r="C27" s="308"/>
      <c r="D27" s="113">
        <v>0.29787477802600676</v>
      </c>
      <c r="E27" s="115">
        <v>52</v>
      </c>
      <c r="F27" s="114">
        <v>58</v>
      </c>
      <c r="G27" s="114">
        <v>61</v>
      </c>
      <c r="H27" s="114">
        <v>62</v>
      </c>
      <c r="I27" s="140">
        <v>56</v>
      </c>
      <c r="J27" s="115">
        <v>-4</v>
      </c>
      <c r="K27" s="116">
        <v>-7.1428571428571432</v>
      </c>
    </row>
    <row r="28" spans="1:11" ht="14.1" customHeight="1" x14ac:dyDescent="0.2">
      <c r="A28" s="306">
        <v>28</v>
      </c>
      <c r="B28" s="307" t="s">
        <v>245</v>
      </c>
      <c r="C28" s="308"/>
      <c r="D28" s="113">
        <v>0.26923297244658301</v>
      </c>
      <c r="E28" s="115">
        <v>47</v>
      </c>
      <c r="F28" s="114">
        <v>45</v>
      </c>
      <c r="G28" s="114">
        <v>47</v>
      </c>
      <c r="H28" s="114">
        <v>48</v>
      </c>
      <c r="I28" s="140">
        <v>45</v>
      </c>
      <c r="J28" s="115">
        <v>2</v>
      </c>
      <c r="K28" s="116">
        <v>4.4444444444444446</v>
      </c>
    </row>
    <row r="29" spans="1:11" ht="14.1" customHeight="1" x14ac:dyDescent="0.2">
      <c r="A29" s="306">
        <v>29</v>
      </c>
      <c r="B29" s="307" t="s">
        <v>246</v>
      </c>
      <c r="C29" s="308"/>
      <c r="D29" s="113">
        <v>4.3993813369994843</v>
      </c>
      <c r="E29" s="115">
        <v>768</v>
      </c>
      <c r="F29" s="114">
        <v>829</v>
      </c>
      <c r="G29" s="114">
        <v>858</v>
      </c>
      <c r="H29" s="114">
        <v>849</v>
      </c>
      <c r="I29" s="140">
        <v>839</v>
      </c>
      <c r="J29" s="115">
        <v>-71</v>
      </c>
      <c r="K29" s="116">
        <v>-8.462455303933254</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3.580225697427966</v>
      </c>
      <c r="E31" s="115">
        <v>625</v>
      </c>
      <c r="F31" s="114">
        <v>679</v>
      </c>
      <c r="G31" s="114">
        <v>709</v>
      </c>
      <c r="H31" s="114">
        <v>696</v>
      </c>
      <c r="I31" s="140">
        <v>694</v>
      </c>
      <c r="J31" s="115">
        <v>-69</v>
      </c>
      <c r="K31" s="116">
        <v>-9.9423631123919307</v>
      </c>
    </row>
    <row r="32" spans="1:11" ht="14.1" customHeight="1" x14ac:dyDescent="0.2">
      <c r="A32" s="306">
        <v>31</v>
      </c>
      <c r="B32" s="307" t="s">
        <v>251</v>
      </c>
      <c r="C32" s="308"/>
      <c r="D32" s="113">
        <v>0.20622100017185083</v>
      </c>
      <c r="E32" s="115">
        <v>36</v>
      </c>
      <c r="F32" s="114">
        <v>32</v>
      </c>
      <c r="G32" s="114">
        <v>32</v>
      </c>
      <c r="H32" s="114">
        <v>33</v>
      </c>
      <c r="I32" s="140">
        <v>36</v>
      </c>
      <c r="J32" s="115">
        <v>0</v>
      </c>
      <c r="K32" s="116">
        <v>0</v>
      </c>
    </row>
    <row r="33" spans="1:11" ht="14.1" customHeight="1" x14ac:dyDescent="0.2">
      <c r="A33" s="306">
        <v>32</v>
      </c>
      <c r="B33" s="307" t="s">
        <v>252</v>
      </c>
      <c r="C33" s="308"/>
      <c r="D33" s="113">
        <v>1.0081915563957151</v>
      </c>
      <c r="E33" s="115">
        <v>176</v>
      </c>
      <c r="F33" s="114">
        <v>162</v>
      </c>
      <c r="G33" s="114">
        <v>165</v>
      </c>
      <c r="H33" s="114">
        <v>171</v>
      </c>
      <c r="I33" s="140">
        <v>175</v>
      </c>
      <c r="J33" s="115">
        <v>1</v>
      </c>
      <c r="K33" s="116">
        <v>0.5714285714285714</v>
      </c>
    </row>
    <row r="34" spans="1:11" ht="14.1" customHeight="1" x14ac:dyDescent="0.2">
      <c r="A34" s="306">
        <v>33</v>
      </c>
      <c r="B34" s="307" t="s">
        <v>253</v>
      </c>
      <c r="C34" s="308"/>
      <c r="D34" s="113">
        <v>0.87071088961448129</v>
      </c>
      <c r="E34" s="115">
        <v>152</v>
      </c>
      <c r="F34" s="114">
        <v>135</v>
      </c>
      <c r="G34" s="114">
        <v>144</v>
      </c>
      <c r="H34" s="114">
        <v>149</v>
      </c>
      <c r="I34" s="140">
        <v>148</v>
      </c>
      <c r="J34" s="115">
        <v>4</v>
      </c>
      <c r="K34" s="116">
        <v>2.7027027027027026</v>
      </c>
    </row>
    <row r="35" spans="1:11" ht="14.1" customHeight="1" x14ac:dyDescent="0.2">
      <c r="A35" s="306">
        <v>34</v>
      </c>
      <c r="B35" s="307" t="s">
        <v>254</v>
      </c>
      <c r="C35" s="308"/>
      <c r="D35" s="113">
        <v>4.0041244200034374</v>
      </c>
      <c r="E35" s="115">
        <v>699</v>
      </c>
      <c r="F35" s="114">
        <v>695</v>
      </c>
      <c r="G35" s="114">
        <v>705</v>
      </c>
      <c r="H35" s="114">
        <v>697</v>
      </c>
      <c r="I35" s="140">
        <v>666</v>
      </c>
      <c r="J35" s="115">
        <v>33</v>
      </c>
      <c r="K35" s="116">
        <v>4.954954954954955</v>
      </c>
    </row>
    <row r="36" spans="1:11" ht="14.1" customHeight="1" x14ac:dyDescent="0.2">
      <c r="A36" s="306">
        <v>41</v>
      </c>
      <c r="B36" s="307" t="s">
        <v>255</v>
      </c>
      <c r="C36" s="308"/>
      <c r="D36" s="113">
        <v>0.16039411124477287</v>
      </c>
      <c r="E36" s="115">
        <v>28</v>
      </c>
      <c r="F36" s="114">
        <v>26</v>
      </c>
      <c r="G36" s="114">
        <v>24</v>
      </c>
      <c r="H36" s="114">
        <v>21</v>
      </c>
      <c r="I36" s="140">
        <v>22</v>
      </c>
      <c r="J36" s="115">
        <v>6</v>
      </c>
      <c r="K36" s="116">
        <v>27.272727272727273</v>
      </c>
    </row>
    <row r="37" spans="1:11" ht="14.1" customHeight="1" x14ac:dyDescent="0.2">
      <c r="A37" s="306">
        <v>42</v>
      </c>
      <c r="B37" s="307" t="s">
        <v>256</v>
      </c>
      <c r="C37" s="308"/>
      <c r="D37" s="113">
        <v>5.7283611158847454E-2</v>
      </c>
      <c r="E37" s="115">
        <v>10</v>
      </c>
      <c r="F37" s="114">
        <v>13</v>
      </c>
      <c r="G37" s="114">
        <v>10</v>
      </c>
      <c r="H37" s="114">
        <v>10</v>
      </c>
      <c r="I37" s="140">
        <v>7</v>
      </c>
      <c r="J37" s="115">
        <v>3</v>
      </c>
      <c r="K37" s="116">
        <v>42.857142857142854</v>
      </c>
    </row>
    <row r="38" spans="1:11" ht="14.1" customHeight="1" x14ac:dyDescent="0.2">
      <c r="A38" s="306">
        <v>43</v>
      </c>
      <c r="B38" s="307" t="s">
        <v>257</v>
      </c>
      <c r="C38" s="308"/>
      <c r="D38" s="113">
        <v>0.42389872257547118</v>
      </c>
      <c r="E38" s="115">
        <v>74</v>
      </c>
      <c r="F38" s="114">
        <v>68</v>
      </c>
      <c r="G38" s="114">
        <v>67</v>
      </c>
      <c r="H38" s="114">
        <v>68</v>
      </c>
      <c r="I38" s="140">
        <v>63</v>
      </c>
      <c r="J38" s="115">
        <v>11</v>
      </c>
      <c r="K38" s="116">
        <v>17.460317460317459</v>
      </c>
    </row>
    <row r="39" spans="1:11" ht="14.1" customHeight="1" x14ac:dyDescent="0.2">
      <c r="A39" s="306">
        <v>51</v>
      </c>
      <c r="B39" s="307" t="s">
        <v>258</v>
      </c>
      <c r="C39" s="308"/>
      <c r="D39" s="113">
        <v>7.1776364782035857</v>
      </c>
      <c r="E39" s="115">
        <v>1253</v>
      </c>
      <c r="F39" s="114">
        <v>1327</v>
      </c>
      <c r="G39" s="114">
        <v>1331</v>
      </c>
      <c r="H39" s="114">
        <v>1403</v>
      </c>
      <c r="I39" s="140">
        <v>1318</v>
      </c>
      <c r="J39" s="115">
        <v>-65</v>
      </c>
      <c r="K39" s="116">
        <v>-4.931714719271624</v>
      </c>
    </row>
    <row r="40" spans="1:11" ht="14.1" customHeight="1" x14ac:dyDescent="0.2">
      <c r="A40" s="306" t="s">
        <v>259</v>
      </c>
      <c r="B40" s="307" t="s">
        <v>260</v>
      </c>
      <c r="C40" s="308"/>
      <c r="D40" s="113">
        <v>6.9886005613793891</v>
      </c>
      <c r="E40" s="115">
        <v>1220</v>
      </c>
      <c r="F40" s="114">
        <v>1293</v>
      </c>
      <c r="G40" s="114">
        <v>1300</v>
      </c>
      <c r="H40" s="114">
        <v>1369</v>
      </c>
      <c r="I40" s="140">
        <v>1285</v>
      </c>
      <c r="J40" s="115">
        <v>-65</v>
      </c>
      <c r="K40" s="116">
        <v>-5.0583657587548636</v>
      </c>
    </row>
    <row r="41" spans="1:11" ht="14.1" customHeight="1" x14ac:dyDescent="0.2">
      <c r="A41" s="306"/>
      <c r="B41" s="307" t="s">
        <v>261</v>
      </c>
      <c r="C41" s="308"/>
      <c r="D41" s="113">
        <v>3.3682763361402301</v>
      </c>
      <c r="E41" s="115">
        <v>588</v>
      </c>
      <c r="F41" s="114">
        <v>638</v>
      </c>
      <c r="G41" s="114">
        <v>655</v>
      </c>
      <c r="H41" s="114">
        <v>668</v>
      </c>
      <c r="I41" s="140">
        <v>650</v>
      </c>
      <c r="J41" s="115">
        <v>-62</v>
      </c>
      <c r="K41" s="116">
        <v>-9.5384615384615383</v>
      </c>
    </row>
    <row r="42" spans="1:11" ht="14.1" customHeight="1" x14ac:dyDescent="0.2">
      <c r="A42" s="306">
        <v>52</v>
      </c>
      <c r="B42" s="307" t="s">
        <v>262</v>
      </c>
      <c r="C42" s="308"/>
      <c r="D42" s="113">
        <v>4.1186916423211315</v>
      </c>
      <c r="E42" s="115">
        <v>719</v>
      </c>
      <c r="F42" s="114">
        <v>732</v>
      </c>
      <c r="G42" s="114">
        <v>731</v>
      </c>
      <c r="H42" s="114">
        <v>731</v>
      </c>
      <c r="I42" s="140">
        <v>723</v>
      </c>
      <c r="J42" s="115">
        <v>-4</v>
      </c>
      <c r="K42" s="116">
        <v>-0.55325034578146615</v>
      </c>
    </row>
    <row r="43" spans="1:11" ht="14.1" customHeight="1" x14ac:dyDescent="0.2">
      <c r="A43" s="306" t="s">
        <v>263</v>
      </c>
      <c r="B43" s="307" t="s">
        <v>264</v>
      </c>
      <c r="C43" s="308"/>
      <c r="D43" s="113">
        <v>3.9239273643810506</v>
      </c>
      <c r="E43" s="115">
        <v>685</v>
      </c>
      <c r="F43" s="114">
        <v>694</v>
      </c>
      <c r="G43" s="114">
        <v>697</v>
      </c>
      <c r="H43" s="114">
        <v>697</v>
      </c>
      <c r="I43" s="140">
        <v>685</v>
      </c>
      <c r="J43" s="115">
        <v>0</v>
      </c>
      <c r="K43" s="116">
        <v>0</v>
      </c>
    </row>
    <row r="44" spans="1:11" ht="14.1" customHeight="1" x14ac:dyDescent="0.2">
      <c r="A44" s="306">
        <v>53</v>
      </c>
      <c r="B44" s="307" t="s">
        <v>265</v>
      </c>
      <c r="C44" s="308"/>
      <c r="D44" s="113">
        <v>0.75614366729678639</v>
      </c>
      <c r="E44" s="115">
        <v>132</v>
      </c>
      <c r="F44" s="114">
        <v>146</v>
      </c>
      <c r="G44" s="114">
        <v>169</v>
      </c>
      <c r="H44" s="114">
        <v>169</v>
      </c>
      <c r="I44" s="140">
        <v>160</v>
      </c>
      <c r="J44" s="115">
        <v>-28</v>
      </c>
      <c r="K44" s="116">
        <v>-17.5</v>
      </c>
    </row>
    <row r="45" spans="1:11" ht="14.1" customHeight="1" x14ac:dyDescent="0.2">
      <c r="A45" s="306" t="s">
        <v>266</v>
      </c>
      <c r="B45" s="307" t="s">
        <v>267</v>
      </c>
      <c r="C45" s="308"/>
      <c r="D45" s="113">
        <v>0.71031677836970841</v>
      </c>
      <c r="E45" s="115">
        <v>124</v>
      </c>
      <c r="F45" s="114">
        <v>138</v>
      </c>
      <c r="G45" s="114">
        <v>161</v>
      </c>
      <c r="H45" s="114">
        <v>162</v>
      </c>
      <c r="I45" s="140">
        <v>153</v>
      </c>
      <c r="J45" s="115">
        <v>-29</v>
      </c>
      <c r="K45" s="116">
        <v>-18.954248366013072</v>
      </c>
    </row>
    <row r="46" spans="1:11" ht="14.1" customHeight="1" x14ac:dyDescent="0.2">
      <c r="A46" s="306">
        <v>54</v>
      </c>
      <c r="B46" s="307" t="s">
        <v>268</v>
      </c>
      <c r="C46" s="308"/>
      <c r="D46" s="113">
        <v>15.684252735292432</v>
      </c>
      <c r="E46" s="115">
        <v>2738</v>
      </c>
      <c r="F46" s="114">
        <v>2762</v>
      </c>
      <c r="G46" s="114">
        <v>2791</v>
      </c>
      <c r="H46" s="114">
        <v>2742</v>
      </c>
      <c r="I46" s="140">
        <v>2721</v>
      </c>
      <c r="J46" s="115">
        <v>17</v>
      </c>
      <c r="K46" s="116">
        <v>0.6247703050349136</v>
      </c>
    </row>
    <row r="47" spans="1:11" ht="14.1" customHeight="1" x14ac:dyDescent="0.2">
      <c r="A47" s="306">
        <v>61</v>
      </c>
      <c r="B47" s="307" t="s">
        <v>269</v>
      </c>
      <c r="C47" s="308"/>
      <c r="D47" s="113">
        <v>0.63584808386320668</v>
      </c>
      <c r="E47" s="115">
        <v>111</v>
      </c>
      <c r="F47" s="114">
        <v>114</v>
      </c>
      <c r="G47" s="114">
        <v>108</v>
      </c>
      <c r="H47" s="114">
        <v>105</v>
      </c>
      <c r="I47" s="140">
        <v>98</v>
      </c>
      <c r="J47" s="115">
        <v>13</v>
      </c>
      <c r="K47" s="116">
        <v>13.26530612244898</v>
      </c>
    </row>
    <row r="48" spans="1:11" ht="14.1" customHeight="1" x14ac:dyDescent="0.2">
      <c r="A48" s="306">
        <v>62</v>
      </c>
      <c r="B48" s="307" t="s">
        <v>270</v>
      </c>
      <c r="C48" s="308"/>
      <c r="D48" s="113">
        <v>12.905997594088332</v>
      </c>
      <c r="E48" s="115">
        <v>2253</v>
      </c>
      <c r="F48" s="114">
        <v>2307</v>
      </c>
      <c r="G48" s="114">
        <v>2357</v>
      </c>
      <c r="H48" s="114">
        <v>2403</v>
      </c>
      <c r="I48" s="140">
        <v>2198</v>
      </c>
      <c r="J48" s="115">
        <v>55</v>
      </c>
      <c r="K48" s="116">
        <v>2.5022747952684257</v>
      </c>
    </row>
    <row r="49" spans="1:11" ht="14.1" customHeight="1" x14ac:dyDescent="0.2">
      <c r="A49" s="306">
        <v>63</v>
      </c>
      <c r="B49" s="307" t="s">
        <v>271</v>
      </c>
      <c r="C49" s="308"/>
      <c r="D49" s="113">
        <v>10.196482786274847</v>
      </c>
      <c r="E49" s="115">
        <v>1780</v>
      </c>
      <c r="F49" s="114">
        <v>2151</v>
      </c>
      <c r="G49" s="114">
        <v>2265</v>
      </c>
      <c r="H49" s="114">
        <v>2204</v>
      </c>
      <c r="I49" s="140">
        <v>2120</v>
      </c>
      <c r="J49" s="115">
        <v>-340</v>
      </c>
      <c r="K49" s="116">
        <v>-16.037735849056602</v>
      </c>
    </row>
    <row r="50" spans="1:11" ht="14.1" customHeight="1" x14ac:dyDescent="0.2">
      <c r="A50" s="306" t="s">
        <v>272</v>
      </c>
      <c r="B50" s="307" t="s">
        <v>273</v>
      </c>
      <c r="C50" s="308"/>
      <c r="D50" s="113">
        <v>1.0425617230910236</v>
      </c>
      <c r="E50" s="115">
        <v>182</v>
      </c>
      <c r="F50" s="114">
        <v>210</v>
      </c>
      <c r="G50" s="114">
        <v>213</v>
      </c>
      <c r="H50" s="114">
        <v>219</v>
      </c>
      <c r="I50" s="140">
        <v>203</v>
      </c>
      <c r="J50" s="115">
        <v>-21</v>
      </c>
      <c r="K50" s="116">
        <v>-10.344827586206897</v>
      </c>
    </row>
    <row r="51" spans="1:11" ht="14.1" customHeight="1" x14ac:dyDescent="0.2">
      <c r="A51" s="306" t="s">
        <v>274</v>
      </c>
      <c r="B51" s="307" t="s">
        <v>275</v>
      </c>
      <c r="C51" s="308"/>
      <c r="D51" s="113">
        <v>8.8445895629260463</v>
      </c>
      <c r="E51" s="115">
        <v>1544</v>
      </c>
      <c r="F51" s="114">
        <v>1789</v>
      </c>
      <c r="G51" s="114">
        <v>1943</v>
      </c>
      <c r="H51" s="114">
        <v>1871</v>
      </c>
      <c r="I51" s="140">
        <v>1776</v>
      </c>
      <c r="J51" s="115">
        <v>-232</v>
      </c>
      <c r="K51" s="116">
        <v>-13.063063063063064</v>
      </c>
    </row>
    <row r="52" spans="1:11" ht="14.1" customHeight="1" x14ac:dyDescent="0.2">
      <c r="A52" s="306">
        <v>71</v>
      </c>
      <c r="B52" s="307" t="s">
        <v>276</v>
      </c>
      <c r="C52" s="308"/>
      <c r="D52" s="113">
        <v>11.611387981898378</v>
      </c>
      <c r="E52" s="115">
        <v>2027</v>
      </c>
      <c r="F52" s="114">
        <v>2066</v>
      </c>
      <c r="G52" s="114">
        <v>2078</v>
      </c>
      <c r="H52" s="114">
        <v>2058</v>
      </c>
      <c r="I52" s="140">
        <v>2040</v>
      </c>
      <c r="J52" s="115">
        <v>-13</v>
      </c>
      <c r="K52" s="116">
        <v>-0.63725490196078427</v>
      </c>
    </row>
    <row r="53" spans="1:11" ht="14.1" customHeight="1" x14ac:dyDescent="0.2">
      <c r="A53" s="306" t="s">
        <v>277</v>
      </c>
      <c r="B53" s="307" t="s">
        <v>278</v>
      </c>
      <c r="C53" s="308"/>
      <c r="D53" s="113">
        <v>0.84779744515094235</v>
      </c>
      <c r="E53" s="115">
        <v>148</v>
      </c>
      <c r="F53" s="114">
        <v>161</v>
      </c>
      <c r="G53" s="114">
        <v>162</v>
      </c>
      <c r="H53" s="114">
        <v>156</v>
      </c>
      <c r="I53" s="140">
        <v>148</v>
      </c>
      <c r="J53" s="115">
        <v>0</v>
      </c>
      <c r="K53" s="116">
        <v>0</v>
      </c>
    </row>
    <row r="54" spans="1:11" ht="14.1" customHeight="1" x14ac:dyDescent="0.2">
      <c r="A54" s="306" t="s">
        <v>279</v>
      </c>
      <c r="B54" s="307" t="s">
        <v>280</v>
      </c>
      <c r="C54" s="308"/>
      <c r="D54" s="113">
        <v>10.391247064214928</v>
      </c>
      <c r="E54" s="115">
        <v>1814</v>
      </c>
      <c r="F54" s="114">
        <v>1844</v>
      </c>
      <c r="G54" s="114">
        <v>1854</v>
      </c>
      <c r="H54" s="114">
        <v>1840</v>
      </c>
      <c r="I54" s="140">
        <v>1833</v>
      </c>
      <c r="J54" s="115">
        <v>-19</v>
      </c>
      <c r="K54" s="116">
        <v>-1.0365521003818876</v>
      </c>
    </row>
    <row r="55" spans="1:11" ht="14.1" customHeight="1" x14ac:dyDescent="0.2">
      <c r="A55" s="306">
        <v>72</v>
      </c>
      <c r="B55" s="307" t="s">
        <v>281</v>
      </c>
      <c r="C55" s="308"/>
      <c r="D55" s="113">
        <v>1.0081915563957151</v>
      </c>
      <c r="E55" s="115">
        <v>176</v>
      </c>
      <c r="F55" s="114">
        <v>176</v>
      </c>
      <c r="G55" s="114">
        <v>170</v>
      </c>
      <c r="H55" s="114">
        <v>176</v>
      </c>
      <c r="I55" s="140">
        <v>175</v>
      </c>
      <c r="J55" s="115">
        <v>1</v>
      </c>
      <c r="K55" s="116">
        <v>0.5714285714285714</v>
      </c>
    </row>
    <row r="56" spans="1:11" ht="14.1" customHeight="1" x14ac:dyDescent="0.2">
      <c r="A56" s="306" t="s">
        <v>282</v>
      </c>
      <c r="B56" s="307" t="s">
        <v>283</v>
      </c>
      <c r="C56" s="308"/>
      <c r="D56" s="113">
        <v>0.1890359168241966</v>
      </c>
      <c r="E56" s="115">
        <v>33</v>
      </c>
      <c r="F56" s="114">
        <v>35</v>
      </c>
      <c r="G56" s="114">
        <v>37</v>
      </c>
      <c r="H56" s="114">
        <v>42</v>
      </c>
      <c r="I56" s="140">
        <v>40</v>
      </c>
      <c r="J56" s="115">
        <v>-7</v>
      </c>
      <c r="K56" s="116">
        <v>-17.5</v>
      </c>
    </row>
    <row r="57" spans="1:11" ht="14.1" customHeight="1" x14ac:dyDescent="0.2">
      <c r="A57" s="306" t="s">
        <v>284</v>
      </c>
      <c r="B57" s="307" t="s">
        <v>285</v>
      </c>
      <c r="C57" s="308"/>
      <c r="D57" s="113">
        <v>0.6473048060949762</v>
      </c>
      <c r="E57" s="115">
        <v>113</v>
      </c>
      <c r="F57" s="114">
        <v>109</v>
      </c>
      <c r="G57" s="114">
        <v>102</v>
      </c>
      <c r="H57" s="114">
        <v>105</v>
      </c>
      <c r="I57" s="140">
        <v>102</v>
      </c>
      <c r="J57" s="115">
        <v>11</v>
      </c>
      <c r="K57" s="116">
        <v>10.784313725490197</v>
      </c>
    </row>
    <row r="58" spans="1:11" ht="14.1" customHeight="1" x14ac:dyDescent="0.2">
      <c r="A58" s="306">
        <v>73</v>
      </c>
      <c r="B58" s="307" t="s">
        <v>286</v>
      </c>
      <c r="C58" s="308"/>
      <c r="D58" s="113">
        <v>0.69313169502205418</v>
      </c>
      <c r="E58" s="115">
        <v>121</v>
      </c>
      <c r="F58" s="114">
        <v>109</v>
      </c>
      <c r="G58" s="114">
        <v>118</v>
      </c>
      <c r="H58" s="114">
        <v>122</v>
      </c>
      <c r="I58" s="140">
        <v>118</v>
      </c>
      <c r="J58" s="115">
        <v>3</v>
      </c>
      <c r="K58" s="116">
        <v>2.5423728813559321</v>
      </c>
    </row>
    <row r="59" spans="1:11" ht="14.1" customHeight="1" x14ac:dyDescent="0.2">
      <c r="A59" s="306" t="s">
        <v>287</v>
      </c>
      <c r="B59" s="307" t="s">
        <v>288</v>
      </c>
      <c r="C59" s="308"/>
      <c r="D59" s="113">
        <v>0.5270092226613966</v>
      </c>
      <c r="E59" s="115">
        <v>92</v>
      </c>
      <c r="F59" s="114">
        <v>80</v>
      </c>
      <c r="G59" s="114">
        <v>90</v>
      </c>
      <c r="H59" s="114">
        <v>89</v>
      </c>
      <c r="I59" s="140">
        <v>90</v>
      </c>
      <c r="J59" s="115">
        <v>2</v>
      </c>
      <c r="K59" s="116">
        <v>2.2222222222222223</v>
      </c>
    </row>
    <row r="60" spans="1:11" ht="14.1" customHeight="1" x14ac:dyDescent="0.2">
      <c r="A60" s="306">
        <v>81</v>
      </c>
      <c r="B60" s="307" t="s">
        <v>289</v>
      </c>
      <c r="C60" s="308"/>
      <c r="D60" s="113">
        <v>3.849458669874549</v>
      </c>
      <c r="E60" s="115">
        <v>672</v>
      </c>
      <c r="F60" s="114">
        <v>673</v>
      </c>
      <c r="G60" s="114">
        <v>669</v>
      </c>
      <c r="H60" s="114">
        <v>666</v>
      </c>
      <c r="I60" s="140">
        <v>660</v>
      </c>
      <c r="J60" s="115">
        <v>12</v>
      </c>
      <c r="K60" s="116">
        <v>1.8181818181818181</v>
      </c>
    </row>
    <row r="61" spans="1:11" ht="14.1" customHeight="1" x14ac:dyDescent="0.2">
      <c r="A61" s="306" t="s">
        <v>290</v>
      </c>
      <c r="B61" s="307" t="s">
        <v>291</v>
      </c>
      <c r="C61" s="308"/>
      <c r="D61" s="113">
        <v>1.3518932233487999</v>
      </c>
      <c r="E61" s="115">
        <v>236</v>
      </c>
      <c r="F61" s="114">
        <v>233</v>
      </c>
      <c r="G61" s="114">
        <v>229</v>
      </c>
      <c r="H61" s="114">
        <v>227</v>
      </c>
      <c r="I61" s="140">
        <v>226</v>
      </c>
      <c r="J61" s="115">
        <v>10</v>
      </c>
      <c r="K61" s="116">
        <v>4.4247787610619467</v>
      </c>
    </row>
    <row r="62" spans="1:11" ht="14.1" customHeight="1" x14ac:dyDescent="0.2">
      <c r="A62" s="306" t="s">
        <v>292</v>
      </c>
      <c r="B62" s="307" t="s">
        <v>293</v>
      </c>
      <c r="C62" s="308"/>
      <c r="D62" s="113">
        <v>1.3633499455805693</v>
      </c>
      <c r="E62" s="115">
        <v>238</v>
      </c>
      <c r="F62" s="114">
        <v>246</v>
      </c>
      <c r="G62" s="114">
        <v>242</v>
      </c>
      <c r="H62" s="114">
        <v>238</v>
      </c>
      <c r="I62" s="140">
        <v>236</v>
      </c>
      <c r="J62" s="115">
        <v>2</v>
      </c>
      <c r="K62" s="116">
        <v>0.84745762711864403</v>
      </c>
    </row>
    <row r="63" spans="1:11" ht="14.1" customHeight="1" x14ac:dyDescent="0.2">
      <c r="A63" s="306"/>
      <c r="B63" s="307" t="s">
        <v>294</v>
      </c>
      <c r="C63" s="308"/>
      <c r="D63" s="113">
        <v>1.1055736953657558</v>
      </c>
      <c r="E63" s="115">
        <v>193</v>
      </c>
      <c r="F63" s="114">
        <v>196</v>
      </c>
      <c r="G63" s="114">
        <v>192</v>
      </c>
      <c r="H63" s="114">
        <v>187</v>
      </c>
      <c r="I63" s="140">
        <v>190</v>
      </c>
      <c r="J63" s="115">
        <v>3</v>
      </c>
      <c r="K63" s="116">
        <v>1.5789473684210527</v>
      </c>
    </row>
    <row r="64" spans="1:11" ht="14.1" customHeight="1" x14ac:dyDescent="0.2">
      <c r="A64" s="306" t="s">
        <v>295</v>
      </c>
      <c r="B64" s="307" t="s">
        <v>296</v>
      </c>
      <c r="C64" s="308"/>
      <c r="D64" s="113">
        <v>0.10883886120181016</v>
      </c>
      <c r="E64" s="115">
        <v>19</v>
      </c>
      <c r="F64" s="114">
        <v>15</v>
      </c>
      <c r="G64" s="114">
        <v>15</v>
      </c>
      <c r="H64" s="114">
        <v>14</v>
      </c>
      <c r="I64" s="140">
        <v>16</v>
      </c>
      <c r="J64" s="115">
        <v>3</v>
      </c>
      <c r="K64" s="116">
        <v>18.75</v>
      </c>
    </row>
    <row r="65" spans="1:11" ht="14.1" customHeight="1" x14ac:dyDescent="0.2">
      <c r="A65" s="306" t="s">
        <v>297</v>
      </c>
      <c r="B65" s="307" t="s">
        <v>298</v>
      </c>
      <c r="C65" s="308"/>
      <c r="D65" s="113">
        <v>0.69313169502205418</v>
      </c>
      <c r="E65" s="115">
        <v>121</v>
      </c>
      <c r="F65" s="114">
        <v>124</v>
      </c>
      <c r="G65" s="114">
        <v>125</v>
      </c>
      <c r="H65" s="114">
        <v>130</v>
      </c>
      <c r="I65" s="140">
        <v>124</v>
      </c>
      <c r="J65" s="115">
        <v>-3</v>
      </c>
      <c r="K65" s="116">
        <v>-2.4193548387096775</v>
      </c>
    </row>
    <row r="66" spans="1:11" ht="14.1" customHeight="1" x14ac:dyDescent="0.2">
      <c r="A66" s="306">
        <v>82</v>
      </c>
      <c r="B66" s="307" t="s">
        <v>299</v>
      </c>
      <c r="C66" s="308"/>
      <c r="D66" s="113">
        <v>2.4402818353669016</v>
      </c>
      <c r="E66" s="115">
        <v>426</v>
      </c>
      <c r="F66" s="114">
        <v>396</v>
      </c>
      <c r="G66" s="114">
        <v>400</v>
      </c>
      <c r="H66" s="114">
        <v>397</v>
      </c>
      <c r="I66" s="140">
        <v>381</v>
      </c>
      <c r="J66" s="115">
        <v>45</v>
      </c>
      <c r="K66" s="116">
        <v>11.811023622047244</v>
      </c>
    </row>
    <row r="67" spans="1:11" ht="14.1" customHeight="1" x14ac:dyDescent="0.2">
      <c r="A67" s="306" t="s">
        <v>300</v>
      </c>
      <c r="B67" s="307" t="s">
        <v>301</v>
      </c>
      <c r="C67" s="308"/>
      <c r="D67" s="113">
        <v>1.191499112104027</v>
      </c>
      <c r="E67" s="115">
        <v>208</v>
      </c>
      <c r="F67" s="114">
        <v>183</v>
      </c>
      <c r="G67" s="114">
        <v>184</v>
      </c>
      <c r="H67" s="114">
        <v>182</v>
      </c>
      <c r="I67" s="140">
        <v>175</v>
      </c>
      <c r="J67" s="115">
        <v>33</v>
      </c>
      <c r="K67" s="116">
        <v>18.857142857142858</v>
      </c>
    </row>
    <row r="68" spans="1:11" ht="14.1" customHeight="1" x14ac:dyDescent="0.2">
      <c r="A68" s="306" t="s">
        <v>302</v>
      </c>
      <c r="B68" s="307" t="s">
        <v>303</v>
      </c>
      <c r="C68" s="308"/>
      <c r="D68" s="113">
        <v>0.80197055622386437</v>
      </c>
      <c r="E68" s="115">
        <v>140</v>
      </c>
      <c r="F68" s="114">
        <v>138</v>
      </c>
      <c r="G68" s="114">
        <v>141</v>
      </c>
      <c r="H68" s="114">
        <v>142</v>
      </c>
      <c r="I68" s="140">
        <v>133</v>
      </c>
      <c r="J68" s="115">
        <v>7</v>
      </c>
      <c r="K68" s="116">
        <v>5.2631578947368425</v>
      </c>
    </row>
    <row r="69" spans="1:11" ht="14.1" customHeight="1" x14ac:dyDescent="0.2">
      <c r="A69" s="306">
        <v>83</v>
      </c>
      <c r="B69" s="307" t="s">
        <v>304</v>
      </c>
      <c r="C69" s="308"/>
      <c r="D69" s="113">
        <v>3.0474881136506844</v>
      </c>
      <c r="E69" s="115">
        <v>532</v>
      </c>
      <c r="F69" s="114">
        <v>544</v>
      </c>
      <c r="G69" s="114">
        <v>526</v>
      </c>
      <c r="H69" s="114">
        <v>522</v>
      </c>
      <c r="I69" s="140">
        <v>519</v>
      </c>
      <c r="J69" s="115">
        <v>13</v>
      </c>
      <c r="K69" s="116">
        <v>2.5048169556840079</v>
      </c>
    </row>
    <row r="70" spans="1:11" ht="14.1" customHeight="1" x14ac:dyDescent="0.2">
      <c r="A70" s="306" t="s">
        <v>305</v>
      </c>
      <c r="B70" s="307" t="s">
        <v>306</v>
      </c>
      <c r="C70" s="308"/>
      <c r="D70" s="113">
        <v>2.0736667239502777</v>
      </c>
      <c r="E70" s="115">
        <v>362</v>
      </c>
      <c r="F70" s="114">
        <v>372</v>
      </c>
      <c r="G70" s="114">
        <v>359</v>
      </c>
      <c r="H70" s="114">
        <v>364</v>
      </c>
      <c r="I70" s="140">
        <v>367</v>
      </c>
      <c r="J70" s="115">
        <v>-5</v>
      </c>
      <c r="K70" s="116">
        <v>-1.3623978201634876</v>
      </c>
    </row>
    <row r="71" spans="1:11" ht="14.1" customHeight="1" x14ac:dyDescent="0.2">
      <c r="A71" s="306"/>
      <c r="B71" s="307" t="s">
        <v>307</v>
      </c>
      <c r="C71" s="308"/>
      <c r="D71" s="113">
        <v>1.2029558343357964</v>
      </c>
      <c r="E71" s="115">
        <v>210</v>
      </c>
      <c r="F71" s="114">
        <v>216</v>
      </c>
      <c r="G71" s="114">
        <v>211</v>
      </c>
      <c r="H71" s="114">
        <v>225</v>
      </c>
      <c r="I71" s="140">
        <v>223</v>
      </c>
      <c r="J71" s="115">
        <v>-13</v>
      </c>
      <c r="K71" s="116">
        <v>-5.8295964125560538</v>
      </c>
    </row>
    <row r="72" spans="1:11" ht="14.1" customHeight="1" x14ac:dyDescent="0.2">
      <c r="A72" s="306">
        <v>84</v>
      </c>
      <c r="B72" s="307" t="s">
        <v>308</v>
      </c>
      <c r="C72" s="308"/>
      <c r="D72" s="113">
        <v>1.1800423898722576</v>
      </c>
      <c r="E72" s="115">
        <v>206</v>
      </c>
      <c r="F72" s="114">
        <v>211</v>
      </c>
      <c r="G72" s="114">
        <v>203</v>
      </c>
      <c r="H72" s="114">
        <v>200</v>
      </c>
      <c r="I72" s="140">
        <v>194</v>
      </c>
      <c r="J72" s="115">
        <v>12</v>
      </c>
      <c r="K72" s="116">
        <v>6.1855670103092786</v>
      </c>
    </row>
    <row r="73" spans="1:11" ht="14.1" customHeight="1" x14ac:dyDescent="0.2">
      <c r="A73" s="306" t="s">
        <v>309</v>
      </c>
      <c r="B73" s="307" t="s">
        <v>310</v>
      </c>
      <c r="C73" s="308"/>
      <c r="D73" s="113">
        <v>0.12602394454946439</v>
      </c>
      <c r="E73" s="115">
        <v>22</v>
      </c>
      <c r="F73" s="114">
        <v>23</v>
      </c>
      <c r="G73" s="114">
        <v>21</v>
      </c>
      <c r="H73" s="114">
        <v>20</v>
      </c>
      <c r="I73" s="140">
        <v>20</v>
      </c>
      <c r="J73" s="115">
        <v>2</v>
      </c>
      <c r="K73" s="116">
        <v>10</v>
      </c>
    </row>
    <row r="74" spans="1:11" ht="14.1" customHeight="1" x14ac:dyDescent="0.2">
      <c r="A74" s="306" t="s">
        <v>311</v>
      </c>
      <c r="B74" s="307" t="s">
        <v>312</v>
      </c>
      <c r="C74" s="308"/>
      <c r="D74" s="113">
        <v>7.446869450650169E-2</v>
      </c>
      <c r="E74" s="115">
        <v>13</v>
      </c>
      <c r="F74" s="114">
        <v>9</v>
      </c>
      <c r="G74" s="114">
        <v>7</v>
      </c>
      <c r="H74" s="114">
        <v>7</v>
      </c>
      <c r="I74" s="140">
        <v>7</v>
      </c>
      <c r="J74" s="115">
        <v>6</v>
      </c>
      <c r="K74" s="116">
        <v>85.714285714285708</v>
      </c>
    </row>
    <row r="75" spans="1:11" ht="14.1" customHeight="1" x14ac:dyDescent="0.2">
      <c r="A75" s="306" t="s">
        <v>313</v>
      </c>
      <c r="B75" s="307" t="s">
        <v>314</v>
      </c>
      <c r="C75" s="308"/>
      <c r="D75" s="113">
        <v>2.2913444463538983E-2</v>
      </c>
      <c r="E75" s="115">
        <v>4</v>
      </c>
      <c r="F75" s="114">
        <v>5</v>
      </c>
      <c r="G75" s="114">
        <v>5</v>
      </c>
      <c r="H75" s="114">
        <v>3</v>
      </c>
      <c r="I75" s="140" t="s">
        <v>513</v>
      </c>
      <c r="J75" s="115" t="s">
        <v>513</v>
      </c>
      <c r="K75" s="116" t="s">
        <v>513</v>
      </c>
    </row>
    <row r="76" spans="1:11" ht="14.1" customHeight="1" x14ac:dyDescent="0.2">
      <c r="A76" s="306">
        <v>91</v>
      </c>
      <c r="B76" s="307" t="s">
        <v>315</v>
      </c>
      <c r="C76" s="308"/>
      <c r="D76" s="113">
        <v>2.8641805579423727E-2</v>
      </c>
      <c r="E76" s="115">
        <v>5</v>
      </c>
      <c r="F76" s="114" t="s">
        <v>513</v>
      </c>
      <c r="G76" s="114" t="s">
        <v>513</v>
      </c>
      <c r="H76" s="114" t="s">
        <v>513</v>
      </c>
      <c r="I76" s="140" t="s">
        <v>513</v>
      </c>
      <c r="J76" s="115" t="s">
        <v>513</v>
      </c>
      <c r="K76" s="116" t="s">
        <v>513</v>
      </c>
    </row>
    <row r="77" spans="1:11" ht="14.1" customHeight="1" x14ac:dyDescent="0.2">
      <c r="A77" s="306">
        <v>92</v>
      </c>
      <c r="B77" s="307" t="s">
        <v>316</v>
      </c>
      <c r="C77" s="308"/>
      <c r="D77" s="113">
        <v>0.22340608351950508</v>
      </c>
      <c r="E77" s="115">
        <v>39</v>
      </c>
      <c r="F77" s="114">
        <v>39</v>
      </c>
      <c r="G77" s="114">
        <v>37</v>
      </c>
      <c r="H77" s="114">
        <v>36</v>
      </c>
      <c r="I77" s="140">
        <v>40</v>
      </c>
      <c r="J77" s="115">
        <v>-1</v>
      </c>
      <c r="K77" s="116">
        <v>-2.5</v>
      </c>
    </row>
    <row r="78" spans="1:11" ht="14.1" customHeight="1" x14ac:dyDescent="0.2">
      <c r="A78" s="306">
        <v>93</v>
      </c>
      <c r="B78" s="307" t="s">
        <v>317</v>
      </c>
      <c r="C78" s="308"/>
      <c r="D78" s="113">
        <v>0.15466575012888811</v>
      </c>
      <c r="E78" s="115">
        <v>27</v>
      </c>
      <c r="F78" s="114">
        <v>29</v>
      </c>
      <c r="G78" s="114">
        <v>28</v>
      </c>
      <c r="H78" s="114">
        <v>30</v>
      </c>
      <c r="I78" s="140">
        <v>30</v>
      </c>
      <c r="J78" s="115">
        <v>-3</v>
      </c>
      <c r="K78" s="116">
        <v>-10</v>
      </c>
    </row>
    <row r="79" spans="1:11" ht="14.1" customHeight="1" x14ac:dyDescent="0.2">
      <c r="A79" s="306">
        <v>94</v>
      </c>
      <c r="B79" s="307" t="s">
        <v>318</v>
      </c>
      <c r="C79" s="308"/>
      <c r="D79" s="113">
        <v>0.67021825055851525</v>
      </c>
      <c r="E79" s="115">
        <v>117</v>
      </c>
      <c r="F79" s="114">
        <v>129</v>
      </c>
      <c r="G79" s="114">
        <v>127</v>
      </c>
      <c r="H79" s="114">
        <v>112</v>
      </c>
      <c r="I79" s="140">
        <v>109</v>
      </c>
      <c r="J79" s="115">
        <v>8</v>
      </c>
      <c r="K79" s="116">
        <v>7.3394495412844041</v>
      </c>
    </row>
    <row r="80" spans="1:11" ht="14.1" customHeight="1" x14ac:dyDescent="0.2">
      <c r="A80" s="306" t="s">
        <v>319</v>
      </c>
      <c r="B80" s="307" t="s">
        <v>320</v>
      </c>
      <c r="C80" s="308"/>
      <c r="D80" s="113">
        <v>0</v>
      </c>
      <c r="E80" s="115">
        <v>0</v>
      </c>
      <c r="F80" s="114" t="s">
        <v>513</v>
      </c>
      <c r="G80" s="114" t="s">
        <v>513</v>
      </c>
      <c r="H80" s="114" t="s">
        <v>513</v>
      </c>
      <c r="I80" s="140" t="s">
        <v>513</v>
      </c>
      <c r="J80" s="115" t="s">
        <v>513</v>
      </c>
      <c r="K80" s="116" t="s">
        <v>513</v>
      </c>
    </row>
    <row r="81" spans="1:11" ht="14.1" customHeight="1" x14ac:dyDescent="0.2">
      <c r="A81" s="310" t="s">
        <v>321</v>
      </c>
      <c r="B81" s="311" t="s">
        <v>333</v>
      </c>
      <c r="C81" s="312"/>
      <c r="D81" s="125">
        <v>2.881365641290027</v>
      </c>
      <c r="E81" s="143">
        <v>503</v>
      </c>
      <c r="F81" s="144">
        <v>537</v>
      </c>
      <c r="G81" s="144">
        <v>522</v>
      </c>
      <c r="H81" s="144">
        <v>521</v>
      </c>
      <c r="I81" s="145">
        <v>523</v>
      </c>
      <c r="J81" s="143">
        <v>-20</v>
      </c>
      <c r="K81" s="146">
        <v>-3.8240917782026767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4196</v>
      </c>
      <c r="G12" s="536">
        <v>3136</v>
      </c>
      <c r="H12" s="536">
        <v>4965</v>
      </c>
      <c r="I12" s="536">
        <v>3588</v>
      </c>
      <c r="J12" s="537">
        <v>3786</v>
      </c>
      <c r="K12" s="538">
        <v>410</v>
      </c>
      <c r="L12" s="349">
        <v>10.829371368198627</v>
      </c>
    </row>
    <row r="13" spans="1:17" s="110" customFormat="1" ht="15" customHeight="1" x14ac:dyDescent="0.2">
      <c r="A13" s="350" t="s">
        <v>344</v>
      </c>
      <c r="B13" s="351" t="s">
        <v>345</v>
      </c>
      <c r="C13" s="347"/>
      <c r="D13" s="347"/>
      <c r="E13" s="348"/>
      <c r="F13" s="536">
        <v>2378</v>
      </c>
      <c r="G13" s="536">
        <v>1577</v>
      </c>
      <c r="H13" s="536">
        <v>2805</v>
      </c>
      <c r="I13" s="536">
        <v>1935</v>
      </c>
      <c r="J13" s="537">
        <v>2076</v>
      </c>
      <c r="K13" s="538">
        <v>302</v>
      </c>
      <c r="L13" s="349">
        <v>14.547206165703276</v>
      </c>
    </row>
    <row r="14" spans="1:17" s="110" customFormat="1" ht="22.5" customHeight="1" x14ac:dyDescent="0.2">
      <c r="A14" s="350"/>
      <c r="B14" s="351" t="s">
        <v>346</v>
      </c>
      <c r="C14" s="347"/>
      <c r="D14" s="347"/>
      <c r="E14" s="348"/>
      <c r="F14" s="536">
        <v>1818</v>
      </c>
      <c r="G14" s="536">
        <v>1559</v>
      </c>
      <c r="H14" s="536">
        <v>2160</v>
      </c>
      <c r="I14" s="536">
        <v>1653</v>
      </c>
      <c r="J14" s="537">
        <v>1710</v>
      </c>
      <c r="K14" s="538">
        <v>108</v>
      </c>
      <c r="L14" s="349">
        <v>6.3157894736842106</v>
      </c>
    </row>
    <row r="15" spans="1:17" s="110" customFormat="1" ht="15" customHeight="1" x14ac:dyDescent="0.2">
      <c r="A15" s="350" t="s">
        <v>347</v>
      </c>
      <c r="B15" s="351" t="s">
        <v>108</v>
      </c>
      <c r="C15" s="347"/>
      <c r="D15" s="347"/>
      <c r="E15" s="348"/>
      <c r="F15" s="536">
        <v>917</v>
      </c>
      <c r="G15" s="536">
        <v>714</v>
      </c>
      <c r="H15" s="536">
        <v>2066</v>
      </c>
      <c r="I15" s="536">
        <v>736</v>
      </c>
      <c r="J15" s="537">
        <v>852</v>
      </c>
      <c r="K15" s="538">
        <v>65</v>
      </c>
      <c r="L15" s="349">
        <v>7.629107981220657</v>
      </c>
    </row>
    <row r="16" spans="1:17" s="110" customFormat="1" ht="15" customHeight="1" x14ac:dyDescent="0.2">
      <c r="A16" s="350"/>
      <c r="B16" s="351" t="s">
        <v>109</v>
      </c>
      <c r="C16" s="347"/>
      <c r="D16" s="347"/>
      <c r="E16" s="348"/>
      <c r="F16" s="536">
        <v>2764</v>
      </c>
      <c r="G16" s="536">
        <v>2064</v>
      </c>
      <c r="H16" s="536">
        <v>2523</v>
      </c>
      <c r="I16" s="536">
        <v>2435</v>
      </c>
      <c r="J16" s="537">
        <v>2538</v>
      </c>
      <c r="K16" s="538">
        <v>226</v>
      </c>
      <c r="L16" s="349">
        <v>8.904649330181245</v>
      </c>
    </row>
    <row r="17" spans="1:12" s="110" customFormat="1" ht="15" customHeight="1" x14ac:dyDescent="0.2">
      <c r="A17" s="350"/>
      <c r="B17" s="351" t="s">
        <v>110</v>
      </c>
      <c r="C17" s="347"/>
      <c r="D17" s="347"/>
      <c r="E17" s="348"/>
      <c r="F17" s="536">
        <v>464</v>
      </c>
      <c r="G17" s="536">
        <v>304</v>
      </c>
      <c r="H17" s="536">
        <v>325</v>
      </c>
      <c r="I17" s="536">
        <v>370</v>
      </c>
      <c r="J17" s="537">
        <v>333</v>
      </c>
      <c r="K17" s="538">
        <v>131</v>
      </c>
      <c r="L17" s="349">
        <v>39.33933933933934</v>
      </c>
    </row>
    <row r="18" spans="1:12" s="110" customFormat="1" ht="15" customHeight="1" x14ac:dyDescent="0.2">
      <c r="A18" s="350"/>
      <c r="B18" s="351" t="s">
        <v>111</v>
      </c>
      <c r="C18" s="347"/>
      <c r="D18" s="347"/>
      <c r="E18" s="348"/>
      <c r="F18" s="536">
        <v>51</v>
      </c>
      <c r="G18" s="536">
        <v>54</v>
      </c>
      <c r="H18" s="536">
        <v>51</v>
      </c>
      <c r="I18" s="536">
        <v>47</v>
      </c>
      <c r="J18" s="537">
        <v>63</v>
      </c>
      <c r="K18" s="538">
        <v>-12</v>
      </c>
      <c r="L18" s="349">
        <v>-19.047619047619047</v>
      </c>
    </row>
    <row r="19" spans="1:12" s="110" customFormat="1" ht="15" customHeight="1" x14ac:dyDescent="0.2">
      <c r="A19" s="118" t="s">
        <v>113</v>
      </c>
      <c r="B19" s="119" t="s">
        <v>181</v>
      </c>
      <c r="C19" s="347"/>
      <c r="D19" s="347"/>
      <c r="E19" s="348"/>
      <c r="F19" s="536">
        <v>2731</v>
      </c>
      <c r="G19" s="536">
        <v>1904</v>
      </c>
      <c r="H19" s="536">
        <v>3564</v>
      </c>
      <c r="I19" s="536">
        <v>2218</v>
      </c>
      <c r="J19" s="537">
        <v>2394</v>
      </c>
      <c r="K19" s="538">
        <v>337</v>
      </c>
      <c r="L19" s="349">
        <v>14.07685881370092</v>
      </c>
    </row>
    <row r="20" spans="1:12" s="110" customFormat="1" ht="15" customHeight="1" x14ac:dyDescent="0.2">
      <c r="A20" s="118"/>
      <c r="B20" s="119" t="s">
        <v>182</v>
      </c>
      <c r="C20" s="347"/>
      <c r="D20" s="347"/>
      <c r="E20" s="348"/>
      <c r="F20" s="536">
        <v>1465</v>
      </c>
      <c r="G20" s="536">
        <v>1232</v>
      </c>
      <c r="H20" s="536">
        <v>1401</v>
      </c>
      <c r="I20" s="536">
        <v>1370</v>
      </c>
      <c r="J20" s="537">
        <v>1392</v>
      </c>
      <c r="K20" s="538">
        <v>73</v>
      </c>
      <c r="L20" s="349">
        <v>5.2442528735632186</v>
      </c>
    </row>
    <row r="21" spans="1:12" s="110" customFormat="1" ht="15" customHeight="1" x14ac:dyDescent="0.2">
      <c r="A21" s="118" t="s">
        <v>113</v>
      </c>
      <c r="B21" s="119" t="s">
        <v>116</v>
      </c>
      <c r="C21" s="347"/>
      <c r="D21" s="347"/>
      <c r="E21" s="348"/>
      <c r="F21" s="536">
        <v>3027</v>
      </c>
      <c r="G21" s="536">
        <v>2174</v>
      </c>
      <c r="H21" s="536">
        <v>3601</v>
      </c>
      <c r="I21" s="536">
        <v>2451</v>
      </c>
      <c r="J21" s="537">
        <v>2699</v>
      </c>
      <c r="K21" s="538">
        <v>328</v>
      </c>
      <c r="L21" s="349">
        <v>12.15264912930715</v>
      </c>
    </row>
    <row r="22" spans="1:12" s="110" customFormat="1" ht="15" customHeight="1" x14ac:dyDescent="0.2">
      <c r="A22" s="118"/>
      <c r="B22" s="119" t="s">
        <v>117</v>
      </c>
      <c r="C22" s="347"/>
      <c r="D22" s="347"/>
      <c r="E22" s="348"/>
      <c r="F22" s="536">
        <v>1169</v>
      </c>
      <c r="G22" s="536">
        <v>962</v>
      </c>
      <c r="H22" s="536">
        <v>1363</v>
      </c>
      <c r="I22" s="536">
        <v>1133</v>
      </c>
      <c r="J22" s="537">
        <v>1087</v>
      </c>
      <c r="K22" s="538">
        <v>82</v>
      </c>
      <c r="L22" s="349">
        <v>7.543698252069917</v>
      </c>
    </row>
    <row r="23" spans="1:12" s="110" customFormat="1" ht="15" customHeight="1" x14ac:dyDescent="0.2">
      <c r="A23" s="352" t="s">
        <v>347</v>
      </c>
      <c r="B23" s="353" t="s">
        <v>193</v>
      </c>
      <c r="C23" s="354"/>
      <c r="D23" s="354"/>
      <c r="E23" s="355"/>
      <c r="F23" s="539">
        <v>84</v>
      </c>
      <c r="G23" s="539">
        <v>160</v>
      </c>
      <c r="H23" s="539">
        <v>1020</v>
      </c>
      <c r="I23" s="539">
        <v>78</v>
      </c>
      <c r="J23" s="540">
        <v>74</v>
      </c>
      <c r="K23" s="541">
        <v>10</v>
      </c>
      <c r="L23" s="356">
        <v>13.513513513513514</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30.9</v>
      </c>
      <c r="G25" s="542">
        <v>37.4</v>
      </c>
      <c r="H25" s="542">
        <v>41.3</v>
      </c>
      <c r="I25" s="542">
        <v>35.4</v>
      </c>
      <c r="J25" s="542">
        <v>32.700000000000003</v>
      </c>
      <c r="K25" s="543" t="s">
        <v>349</v>
      </c>
      <c r="L25" s="364">
        <v>-1.8000000000000043</v>
      </c>
    </row>
    <row r="26" spans="1:12" s="110" customFormat="1" ht="15" customHeight="1" x14ac:dyDescent="0.2">
      <c r="A26" s="365" t="s">
        <v>105</v>
      </c>
      <c r="B26" s="366" t="s">
        <v>345</v>
      </c>
      <c r="C26" s="362"/>
      <c r="D26" s="362"/>
      <c r="E26" s="363"/>
      <c r="F26" s="542">
        <v>30.4</v>
      </c>
      <c r="G26" s="542">
        <v>33.799999999999997</v>
      </c>
      <c r="H26" s="542">
        <v>39.1</v>
      </c>
      <c r="I26" s="542">
        <v>34.200000000000003</v>
      </c>
      <c r="J26" s="544">
        <v>29</v>
      </c>
      <c r="K26" s="543" t="s">
        <v>349</v>
      </c>
      <c r="L26" s="364">
        <v>1.3999999999999986</v>
      </c>
    </row>
    <row r="27" spans="1:12" s="110" customFormat="1" ht="15" customHeight="1" x14ac:dyDescent="0.2">
      <c r="A27" s="365"/>
      <c r="B27" s="366" t="s">
        <v>346</v>
      </c>
      <c r="C27" s="362"/>
      <c r="D27" s="362"/>
      <c r="E27" s="363"/>
      <c r="F27" s="542">
        <v>31.7</v>
      </c>
      <c r="G27" s="542">
        <v>41.1</v>
      </c>
      <c r="H27" s="542">
        <v>44</v>
      </c>
      <c r="I27" s="542">
        <v>36.700000000000003</v>
      </c>
      <c r="J27" s="542">
        <v>37.1</v>
      </c>
      <c r="K27" s="543" t="s">
        <v>349</v>
      </c>
      <c r="L27" s="364">
        <v>-5.4000000000000021</v>
      </c>
    </row>
    <row r="28" spans="1:12" s="110" customFormat="1" ht="15" customHeight="1" x14ac:dyDescent="0.2">
      <c r="A28" s="365" t="s">
        <v>113</v>
      </c>
      <c r="B28" s="366" t="s">
        <v>108</v>
      </c>
      <c r="C28" s="362"/>
      <c r="D28" s="362"/>
      <c r="E28" s="363"/>
      <c r="F28" s="542">
        <v>40.6</v>
      </c>
      <c r="G28" s="542">
        <v>47.4</v>
      </c>
      <c r="H28" s="542">
        <v>50.3</v>
      </c>
      <c r="I28" s="542">
        <v>49.1</v>
      </c>
      <c r="J28" s="542">
        <v>40.299999999999997</v>
      </c>
      <c r="K28" s="543" t="s">
        <v>349</v>
      </c>
      <c r="L28" s="364">
        <v>0.30000000000000426</v>
      </c>
    </row>
    <row r="29" spans="1:12" s="110" customFormat="1" ht="11.25" x14ac:dyDescent="0.2">
      <c r="A29" s="365"/>
      <c r="B29" s="366" t="s">
        <v>109</v>
      </c>
      <c r="C29" s="362"/>
      <c r="D29" s="362"/>
      <c r="E29" s="363"/>
      <c r="F29" s="542">
        <v>28.9</v>
      </c>
      <c r="G29" s="542">
        <v>34.4</v>
      </c>
      <c r="H29" s="542">
        <v>37.1</v>
      </c>
      <c r="I29" s="542">
        <v>32.4</v>
      </c>
      <c r="J29" s="544">
        <v>30.8</v>
      </c>
      <c r="K29" s="543" t="s">
        <v>349</v>
      </c>
      <c r="L29" s="364">
        <v>-1.9000000000000021</v>
      </c>
    </row>
    <row r="30" spans="1:12" s="110" customFormat="1" ht="15" customHeight="1" x14ac:dyDescent="0.2">
      <c r="A30" s="365"/>
      <c r="B30" s="366" t="s">
        <v>110</v>
      </c>
      <c r="C30" s="362"/>
      <c r="D30" s="362"/>
      <c r="E30" s="363"/>
      <c r="F30" s="542">
        <v>23.5</v>
      </c>
      <c r="G30" s="542">
        <v>37.1</v>
      </c>
      <c r="H30" s="542">
        <v>38.5</v>
      </c>
      <c r="I30" s="542">
        <v>30.1</v>
      </c>
      <c r="J30" s="542">
        <v>28.3</v>
      </c>
      <c r="K30" s="543" t="s">
        <v>349</v>
      </c>
      <c r="L30" s="364">
        <v>-4.8000000000000007</v>
      </c>
    </row>
    <row r="31" spans="1:12" s="110" customFormat="1" ht="15" customHeight="1" x14ac:dyDescent="0.2">
      <c r="A31" s="365"/>
      <c r="B31" s="366" t="s">
        <v>111</v>
      </c>
      <c r="C31" s="362"/>
      <c r="D31" s="362"/>
      <c r="E31" s="363"/>
      <c r="F31" s="542">
        <v>47.1</v>
      </c>
      <c r="G31" s="542">
        <v>48.1</v>
      </c>
      <c r="H31" s="542">
        <v>56.9</v>
      </c>
      <c r="I31" s="542">
        <v>34</v>
      </c>
      <c r="J31" s="542">
        <v>39.700000000000003</v>
      </c>
      <c r="K31" s="543" t="s">
        <v>349</v>
      </c>
      <c r="L31" s="364">
        <v>7.3999999999999986</v>
      </c>
    </row>
    <row r="32" spans="1:12" s="110" customFormat="1" ht="15" customHeight="1" x14ac:dyDescent="0.2">
      <c r="A32" s="367" t="s">
        <v>113</v>
      </c>
      <c r="B32" s="368" t="s">
        <v>181</v>
      </c>
      <c r="C32" s="362"/>
      <c r="D32" s="362"/>
      <c r="E32" s="363"/>
      <c r="F32" s="542">
        <v>30.7</v>
      </c>
      <c r="G32" s="542">
        <v>34.700000000000003</v>
      </c>
      <c r="H32" s="542">
        <v>42.1</v>
      </c>
      <c r="I32" s="542">
        <v>34.4</v>
      </c>
      <c r="J32" s="544">
        <v>30.6</v>
      </c>
      <c r="K32" s="543" t="s">
        <v>349</v>
      </c>
      <c r="L32" s="364">
        <v>9.9999999999997868E-2</v>
      </c>
    </row>
    <row r="33" spans="1:12" s="110" customFormat="1" ht="15" customHeight="1" x14ac:dyDescent="0.2">
      <c r="A33" s="367"/>
      <c r="B33" s="368" t="s">
        <v>182</v>
      </c>
      <c r="C33" s="362"/>
      <c r="D33" s="362"/>
      <c r="E33" s="363"/>
      <c r="F33" s="542">
        <v>31.4</v>
      </c>
      <c r="G33" s="542">
        <v>41.3</v>
      </c>
      <c r="H33" s="542">
        <v>39.9</v>
      </c>
      <c r="I33" s="542">
        <v>36.799999999999997</v>
      </c>
      <c r="J33" s="542">
        <v>36.200000000000003</v>
      </c>
      <c r="K33" s="543" t="s">
        <v>349</v>
      </c>
      <c r="L33" s="364">
        <v>-4.8000000000000043</v>
      </c>
    </row>
    <row r="34" spans="1:12" s="369" customFormat="1" ht="15" customHeight="1" x14ac:dyDescent="0.2">
      <c r="A34" s="367" t="s">
        <v>113</v>
      </c>
      <c r="B34" s="368" t="s">
        <v>116</v>
      </c>
      <c r="C34" s="362"/>
      <c r="D34" s="362"/>
      <c r="E34" s="363"/>
      <c r="F34" s="542">
        <v>25.9</v>
      </c>
      <c r="G34" s="542">
        <v>33.1</v>
      </c>
      <c r="H34" s="542">
        <v>37.700000000000003</v>
      </c>
      <c r="I34" s="542">
        <v>30.4</v>
      </c>
      <c r="J34" s="542">
        <v>29.6</v>
      </c>
      <c r="K34" s="543" t="s">
        <v>349</v>
      </c>
      <c r="L34" s="364">
        <v>-3.7000000000000028</v>
      </c>
    </row>
    <row r="35" spans="1:12" s="369" customFormat="1" ht="11.25" x14ac:dyDescent="0.2">
      <c r="A35" s="370"/>
      <c r="B35" s="371" t="s">
        <v>117</v>
      </c>
      <c r="C35" s="372"/>
      <c r="D35" s="372"/>
      <c r="E35" s="373"/>
      <c r="F35" s="545">
        <v>43.7</v>
      </c>
      <c r="G35" s="545">
        <v>46.7</v>
      </c>
      <c r="H35" s="545">
        <v>49.2</v>
      </c>
      <c r="I35" s="545">
        <v>45.9</v>
      </c>
      <c r="J35" s="546">
        <v>40.299999999999997</v>
      </c>
      <c r="K35" s="547" t="s">
        <v>349</v>
      </c>
      <c r="L35" s="374">
        <v>3.4000000000000057</v>
      </c>
    </row>
    <row r="36" spans="1:12" s="369" customFormat="1" ht="15.95" customHeight="1" x14ac:dyDescent="0.2">
      <c r="A36" s="375" t="s">
        <v>350</v>
      </c>
      <c r="B36" s="376"/>
      <c r="C36" s="377"/>
      <c r="D36" s="376"/>
      <c r="E36" s="378"/>
      <c r="F36" s="548">
        <v>4093</v>
      </c>
      <c r="G36" s="548">
        <v>2945</v>
      </c>
      <c r="H36" s="548">
        <v>3839</v>
      </c>
      <c r="I36" s="548">
        <v>3495</v>
      </c>
      <c r="J36" s="548">
        <v>3691</v>
      </c>
      <c r="K36" s="549">
        <v>402</v>
      </c>
      <c r="L36" s="380">
        <v>10.891357355730154</v>
      </c>
    </row>
    <row r="37" spans="1:12" s="369" customFormat="1" ht="15.95" customHeight="1" x14ac:dyDescent="0.2">
      <c r="A37" s="381"/>
      <c r="B37" s="382" t="s">
        <v>113</v>
      </c>
      <c r="C37" s="382" t="s">
        <v>351</v>
      </c>
      <c r="D37" s="382"/>
      <c r="E37" s="383"/>
      <c r="F37" s="548">
        <v>1266</v>
      </c>
      <c r="G37" s="548">
        <v>1102</v>
      </c>
      <c r="H37" s="548">
        <v>1585</v>
      </c>
      <c r="I37" s="548">
        <v>1236</v>
      </c>
      <c r="J37" s="548">
        <v>1207</v>
      </c>
      <c r="K37" s="549">
        <v>59</v>
      </c>
      <c r="L37" s="380">
        <v>4.8881524440762218</v>
      </c>
    </row>
    <row r="38" spans="1:12" s="369" customFormat="1" ht="15.95" customHeight="1" x14ac:dyDescent="0.2">
      <c r="A38" s="381"/>
      <c r="B38" s="384" t="s">
        <v>105</v>
      </c>
      <c r="C38" s="384" t="s">
        <v>106</v>
      </c>
      <c r="D38" s="385"/>
      <c r="E38" s="383"/>
      <c r="F38" s="548">
        <v>2321</v>
      </c>
      <c r="G38" s="548">
        <v>1495</v>
      </c>
      <c r="H38" s="548">
        <v>2104</v>
      </c>
      <c r="I38" s="548">
        <v>1888</v>
      </c>
      <c r="J38" s="550">
        <v>2022</v>
      </c>
      <c r="K38" s="549">
        <v>299</v>
      </c>
      <c r="L38" s="380">
        <v>14.787339268051435</v>
      </c>
    </row>
    <row r="39" spans="1:12" s="369" customFormat="1" ht="15.95" customHeight="1" x14ac:dyDescent="0.2">
      <c r="A39" s="381"/>
      <c r="B39" s="385"/>
      <c r="C39" s="382" t="s">
        <v>352</v>
      </c>
      <c r="D39" s="385"/>
      <c r="E39" s="383"/>
      <c r="F39" s="548">
        <v>705</v>
      </c>
      <c r="G39" s="548">
        <v>506</v>
      </c>
      <c r="H39" s="548">
        <v>822</v>
      </c>
      <c r="I39" s="548">
        <v>646</v>
      </c>
      <c r="J39" s="548">
        <v>587</v>
      </c>
      <c r="K39" s="549">
        <v>118</v>
      </c>
      <c r="L39" s="380">
        <v>20.102214650766609</v>
      </c>
    </row>
    <row r="40" spans="1:12" s="369" customFormat="1" ht="15.95" customHeight="1" x14ac:dyDescent="0.2">
      <c r="A40" s="381"/>
      <c r="B40" s="384"/>
      <c r="C40" s="384" t="s">
        <v>107</v>
      </c>
      <c r="D40" s="385"/>
      <c r="E40" s="383"/>
      <c r="F40" s="548">
        <v>1772</v>
      </c>
      <c r="G40" s="548">
        <v>1450</v>
      </c>
      <c r="H40" s="548">
        <v>1735</v>
      </c>
      <c r="I40" s="548">
        <v>1607</v>
      </c>
      <c r="J40" s="548">
        <v>1669</v>
      </c>
      <c r="K40" s="549">
        <v>103</v>
      </c>
      <c r="L40" s="380">
        <v>6.1713600958657882</v>
      </c>
    </row>
    <row r="41" spans="1:12" s="369" customFormat="1" ht="24" customHeight="1" x14ac:dyDescent="0.2">
      <c r="A41" s="381"/>
      <c r="B41" s="385"/>
      <c r="C41" s="382" t="s">
        <v>352</v>
      </c>
      <c r="D41" s="385"/>
      <c r="E41" s="383"/>
      <c r="F41" s="548">
        <v>561</v>
      </c>
      <c r="G41" s="548">
        <v>596</v>
      </c>
      <c r="H41" s="548">
        <v>763</v>
      </c>
      <c r="I41" s="548">
        <v>590</v>
      </c>
      <c r="J41" s="550">
        <v>620</v>
      </c>
      <c r="K41" s="549">
        <v>-59</v>
      </c>
      <c r="L41" s="380">
        <v>-9.5161290322580641</v>
      </c>
    </row>
    <row r="42" spans="1:12" s="110" customFormat="1" ht="15" customHeight="1" x14ac:dyDescent="0.2">
      <c r="A42" s="381"/>
      <c r="B42" s="384" t="s">
        <v>113</v>
      </c>
      <c r="C42" s="384" t="s">
        <v>353</v>
      </c>
      <c r="D42" s="385"/>
      <c r="E42" s="383"/>
      <c r="F42" s="548">
        <v>834</v>
      </c>
      <c r="G42" s="548">
        <v>563</v>
      </c>
      <c r="H42" s="548">
        <v>1112</v>
      </c>
      <c r="I42" s="548">
        <v>664</v>
      </c>
      <c r="J42" s="548">
        <v>776</v>
      </c>
      <c r="K42" s="549">
        <v>58</v>
      </c>
      <c r="L42" s="380">
        <v>7.4742268041237114</v>
      </c>
    </row>
    <row r="43" spans="1:12" s="110" customFormat="1" ht="15" customHeight="1" x14ac:dyDescent="0.2">
      <c r="A43" s="381"/>
      <c r="B43" s="385"/>
      <c r="C43" s="382" t="s">
        <v>352</v>
      </c>
      <c r="D43" s="385"/>
      <c r="E43" s="383"/>
      <c r="F43" s="548">
        <v>339</v>
      </c>
      <c r="G43" s="548">
        <v>267</v>
      </c>
      <c r="H43" s="548">
        <v>559</v>
      </c>
      <c r="I43" s="548">
        <v>326</v>
      </c>
      <c r="J43" s="548">
        <v>313</v>
      </c>
      <c r="K43" s="549">
        <v>26</v>
      </c>
      <c r="L43" s="380">
        <v>8.3067092651757193</v>
      </c>
    </row>
    <row r="44" spans="1:12" s="110" customFormat="1" ht="15" customHeight="1" x14ac:dyDescent="0.2">
      <c r="A44" s="381"/>
      <c r="B44" s="384"/>
      <c r="C44" s="366" t="s">
        <v>109</v>
      </c>
      <c r="D44" s="385"/>
      <c r="E44" s="383"/>
      <c r="F44" s="548">
        <v>2745</v>
      </c>
      <c r="G44" s="548">
        <v>2026</v>
      </c>
      <c r="H44" s="548">
        <v>2354</v>
      </c>
      <c r="I44" s="548">
        <v>2415</v>
      </c>
      <c r="J44" s="550">
        <v>2520</v>
      </c>
      <c r="K44" s="549">
        <v>225</v>
      </c>
      <c r="L44" s="380">
        <v>8.9285714285714288</v>
      </c>
    </row>
    <row r="45" spans="1:12" s="110" customFormat="1" ht="15" customHeight="1" x14ac:dyDescent="0.2">
      <c r="A45" s="381"/>
      <c r="B45" s="385"/>
      <c r="C45" s="382" t="s">
        <v>352</v>
      </c>
      <c r="D45" s="385"/>
      <c r="E45" s="383"/>
      <c r="F45" s="548">
        <v>794</v>
      </c>
      <c r="G45" s="548">
        <v>697</v>
      </c>
      <c r="H45" s="548">
        <v>873</v>
      </c>
      <c r="I45" s="548">
        <v>783</v>
      </c>
      <c r="J45" s="548">
        <v>775</v>
      </c>
      <c r="K45" s="549">
        <v>19</v>
      </c>
      <c r="L45" s="380">
        <v>2.4516129032258065</v>
      </c>
    </row>
    <row r="46" spans="1:12" s="110" customFormat="1" ht="15" customHeight="1" x14ac:dyDescent="0.2">
      <c r="A46" s="381"/>
      <c r="B46" s="384"/>
      <c r="C46" s="366" t="s">
        <v>110</v>
      </c>
      <c r="D46" s="385"/>
      <c r="E46" s="383"/>
      <c r="F46" s="548">
        <v>463</v>
      </c>
      <c r="G46" s="548">
        <v>302</v>
      </c>
      <c r="H46" s="548">
        <v>322</v>
      </c>
      <c r="I46" s="548">
        <v>369</v>
      </c>
      <c r="J46" s="548">
        <v>332</v>
      </c>
      <c r="K46" s="549">
        <v>131</v>
      </c>
      <c r="L46" s="380">
        <v>39.457831325301207</v>
      </c>
    </row>
    <row r="47" spans="1:12" s="110" customFormat="1" ht="15" customHeight="1" x14ac:dyDescent="0.2">
      <c r="A47" s="381"/>
      <c r="B47" s="385"/>
      <c r="C47" s="382" t="s">
        <v>352</v>
      </c>
      <c r="D47" s="385"/>
      <c r="E47" s="383"/>
      <c r="F47" s="548">
        <v>109</v>
      </c>
      <c r="G47" s="548">
        <v>112</v>
      </c>
      <c r="H47" s="548">
        <v>124</v>
      </c>
      <c r="I47" s="548">
        <v>111</v>
      </c>
      <c r="J47" s="550">
        <v>94</v>
      </c>
      <c r="K47" s="549">
        <v>15</v>
      </c>
      <c r="L47" s="380">
        <v>15.957446808510639</v>
      </c>
    </row>
    <row r="48" spans="1:12" s="110" customFormat="1" ht="15" customHeight="1" x14ac:dyDescent="0.2">
      <c r="A48" s="381"/>
      <c r="B48" s="385"/>
      <c r="C48" s="366" t="s">
        <v>111</v>
      </c>
      <c r="D48" s="386"/>
      <c r="E48" s="387"/>
      <c r="F48" s="548">
        <v>51</v>
      </c>
      <c r="G48" s="548">
        <v>54</v>
      </c>
      <c r="H48" s="548">
        <v>51</v>
      </c>
      <c r="I48" s="548">
        <v>47</v>
      </c>
      <c r="J48" s="548">
        <v>63</v>
      </c>
      <c r="K48" s="549">
        <v>-12</v>
      </c>
      <c r="L48" s="380">
        <v>-19.047619047619047</v>
      </c>
    </row>
    <row r="49" spans="1:12" s="110" customFormat="1" ht="15" customHeight="1" x14ac:dyDescent="0.2">
      <c r="A49" s="381"/>
      <c r="B49" s="385"/>
      <c r="C49" s="382" t="s">
        <v>352</v>
      </c>
      <c r="D49" s="385"/>
      <c r="E49" s="383"/>
      <c r="F49" s="548">
        <v>24</v>
      </c>
      <c r="G49" s="548">
        <v>26</v>
      </c>
      <c r="H49" s="548">
        <v>29</v>
      </c>
      <c r="I49" s="548">
        <v>16</v>
      </c>
      <c r="J49" s="548">
        <v>25</v>
      </c>
      <c r="K49" s="549">
        <v>-1</v>
      </c>
      <c r="L49" s="380">
        <v>-4</v>
      </c>
    </row>
    <row r="50" spans="1:12" s="110" customFormat="1" ht="15" customHeight="1" x14ac:dyDescent="0.2">
      <c r="A50" s="381"/>
      <c r="B50" s="384" t="s">
        <v>113</v>
      </c>
      <c r="C50" s="382" t="s">
        <v>181</v>
      </c>
      <c r="D50" s="385"/>
      <c r="E50" s="383"/>
      <c r="F50" s="548">
        <v>2631</v>
      </c>
      <c r="G50" s="548">
        <v>1724</v>
      </c>
      <c r="H50" s="548">
        <v>2478</v>
      </c>
      <c r="I50" s="548">
        <v>2132</v>
      </c>
      <c r="J50" s="550">
        <v>2306</v>
      </c>
      <c r="K50" s="549">
        <v>325</v>
      </c>
      <c r="L50" s="380">
        <v>14.09366869037294</v>
      </c>
    </row>
    <row r="51" spans="1:12" s="110" customFormat="1" ht="15" customHeight="1" x14ac:dyDescent="0.2">
      <c r="A51" s="381"/>
      <c r="B51" s="385"/>
      <c r="C51" s="382" t="s">
        <v>352</v>
      </c>
      <c r="D51" s="385"/>
      <c r="E51" s="383"/>
      <c r="F51" s="548">
        <v>807</v>
      </c>
      <c r="G51" s="548">
        <v>598</v>
      </c>
      <c r="H51" s="548">
        <v>1042</v>
      </c>
      <c r="I51" s="548">
        <v>734</v>
      </c>
      <c r="J51" s="548">
        <v>706</v>
      </c>
      <c r="K51" s="549">
        <v>101</v>
      </c>
      <c r="L51" s="380">
        <v>14.305949008498583</v>
      </c>
    </row>
    <row r="52" spans="1:12" s="110" customFormat="1" ht="15" customHeight="1" x14ac:dyDescent="0.2">
      <c r="A52" s="381"/>
      <c r="B52" s="384"/>
      <c r="C52" s="382" t="s">
        <v>182</v>
      </c>
      <c r="D52" s="385"/>
      <c r="E52" s="383"/>
      <c r="F52" s="548">
        <v>1462</v>
      </c>
      <c r="G52" s="548">
        <v>1221</v>
      </c>
      <c r="H52" s="548">
        <v>1361</v>
      </c>
      <c r="I52" s="548">
        <v>1363</v>
      </c>
      <c r="J52" s="548">
        <v>1385</v>
      </c>
      <c r="K52" s="549">
        <v>77</v>
      </c>
      <c r="L52" s="380">
        <v>5.5595667870036101</v>
      </c>
    </row>
    <row r="53" spans="1:12" s="269" customFormat="1" ht="11.25" customHeight="1" x14ac:dyDescent="0.2">
      <c r="A53" s="381"/>
      <c r="B53" s="385"/>
      <c r="C53" s="382" t="s">
        <v>352</v>
      </c>
      <c r="D53" s="385"/>
      <c r="E53" s="383"/>
      <c r="F53" s="548">
        <v>459</v>
      </c>
      <c r="G53" s="548">
        <v>504</v>
      </c>
      <c r="H53" s="548">
        <v>543</v>
      </c>
      <c r="I53" s="548">
        <v>502</v>
      </c>
      <c r="J53" s="550">
        <v>501</v>
      </c>
      <c r="K53" s="549">
        <v>-42</v>
      </c>
      <c r="L53" s="380">
        <v>-8.3832335329341312</v>
      </c>
    </row>
    <row r="54" spans="1:12" s="151" customFormat="1" ht="12.75" customHeight="1" x14ac:dyDescent="0.2">
      <c r="A54" s="381"/>
      <c r="B54" s="384" t="s">
        <v>113</v>
      </c>
      <c r="C54" s="384" t="s">
        <v>116</v>
      </c>
      <c r="D54" s="385"/>
      <c r="E54" s="383"/>
      <c r="F54" s="548">
        <v>2942</v>
      </c>
      <c r="G54" s="548">
        <v>2013</v>
      </c>
      <c r="H54" s="548">
        <v>2647</v>
      </c>
      <c r="I54" s="548">
        <v>2376</v>
      </c>
      <c r="J54" s="548">
        <v>2625</v>
      </c>
      <c r="K54" s="549">
        <v>317</v>
      </c>
      <c r="L54" s="380">
        <v>12.076190476190476</v>
      </c>
    </row>
    <row r="55" spans="1:12" ht="11.25" x14ac:dyDescent="0.2">
      <c r="A55" s="381"/>
      <c r="B55" s="385"/>
      <c r="C55" s="382" t="s">
        <v>352</v>
      </c>
      <c r="D55" s="385"/>
      <c r="E55" s="383"/>
      <c r="F55" s="548">
        <v>763</v>
      </c>
      <c r="G55" s="548">
        <v>667</v>
      </c>
      <c r="H55" s="548">
        <v>999</v>
      </c>
      <c r="I55" s="548">
        <v>723</v>
      </c>
      <c r="J55" s="548">
        <v>777</v>
      </c>
      <c r="K55" s="549">
        <v>-14</v>
      </c>
      <c r="L55" s="380">
        <v>-1.8018018018018018</v>
      </c>
    </row>
    <row r="56" spans="1:12" ht="14.25" customHeight="1" x14ac:dyDescent="0.2">
      <c r="A56" s="381"/>
      <c r="B56" s="385"/>
      <c r="C56" s="384" t="s">
        <v>117</v>
      </c>
      <c r="D56" s="385"/>
      <c r="E56" s="383"/>
      <c r="F56" s="548">
        <v>1151</v>
      </c>
      <c r="G56" s="548">
        <v>932</v>
      </c>
      <c r="H56" s="548">
        <v>1192</v>
      </c>
      <c r="I56" s="548">
        <v>1115</v>
      </c>
      <c r="J56" s="548">
        <v>1066</v>
      </c>
      <c r="K56" s="549">
        <v>85</v>
      </c>
      <c r="L56" s="380">
        <v>7.9737335834896808</v>
      </c>
    </row>
    <row r="57" spans="1:12" ht="18.75" customHeight="1" x14ac:dyDescent="0.2">
      <c r="A57" s="388"/>
      <c r="B57" s="389"/>
      <c r="C57" s="390" t="s">
        <v>352</v>
      </c>
      <c r="D57" s="389"/>
      <c r="E57" s="391"/>
      <c r="F57" s="551">
        <v>503</v>
      </c>
      <c r="G57" s="552">
        <v>435</v>
      </c>
      <c r="H57" s="552">
        <v>586</v>
      </c>
      <c r="I57" s="552">
        <v>512</v>
      </c>
      <c r="J57" s="552">
        <v>430</v>
      </c>
      <c r="K57" s="553">
        <f t="shared" ref="K57" si="0">IF(OR(F57=".",J57=".")=TRUE,".",IF(OR(F57="*",J57="*")=TRUE,"*",IF(AND(F57="-",J57="-")=TRUE,"-",IF(AND(ISNUMBER(J57),ISNUMBER(F57))=TRUE,IF(F57-J57=0,0,F57-J57),IF(ISNUMBER(F57)=TRUE,F57,-J57)))))</f>
        <v>73</v>
      </c>
      <c r="L57" s="392">
        <f t="shared" ref="L57" si="1">IF(K57 =".",".",IF(K57 ="*","*",IF(K57="-","-",IF(K57=0,0,IF(OR(J57="-",J57=".",F57="-",F57=".")=TRUE,"X",IF(J57=0,"0,0",IF(ABS(K57*100/J57)&gt;250,".X",(K57*100/J57))))))))</f>
        <v>16.976744186046513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4196</v>
      </c>
      <c r="E11" s="114">
        <v>3136</v>
      </c>
      <c r="F11" s="114">
        <v>4965</v>
      </c>
      <c r="G11" s="114">
        <v>3588</v>
      </c>
      <c r="H11" s="140">
        <v>3786</v>
      </c>
      <c r="I11" s="115">
        <v>410</v>
      </c>
      <c r="J11" s="116">
        <v>10.829371368198627</v>
      </c>
    </row>
    <row r="12" spans="1:15" s="110" customFormat="1" ht="24.95" customHeight="1" x14ac:dyDescent="0.2">
      <c r="A12" s="193" t="s">
        <v>132</v>
      </c>
      <c r="B12" s="194" t="s">
        <v>133</v>
      </c>
      <c r="C12" s="113">
        <v>2.8598665395614873</v>
      </c>
      <c r="D12" s="115">
        <v>120</v>
      </c>
      <c r="E12" s="114">
        <v>75</v>
      </c>
      <c r="F12" s="114">
        <v>206</v>
      </c>
      <c r="G12" s="114">
        <v>188</v>
      </c>
      <c r="H12" s="140">
        <v>125</v>
      </c>
      <c r="I12" s="115">
        <v>-5</v>
      </c>
      <c r="J12" s="116">
        <v>-4</v>
      </c>
    </row>
    <row r="13" spans="1:15" s="110" customFormat="1" ht="24.95" customHeight="1" x14ac:dyDescent="0.2">
      <c r="A13" s="193" t="s">
        <v>134</v>
      </c>
      <c r="B13" s="199" t="s">
        <v>214</v>
      </c>
      <c r="C13" s="113">
        <v>0.73879885605338413</v>
      </c>
      <c r="D13" s="115">
        <v>31</v>
      </c>
      <c r="E13" s="114">
        <v>15</v>
      </c>
      <c r="F13" s="114">
        <v>32</v>
      </c>
      <c r="G13" s="114">
        <v>28</v>
      </c>
      <c r="H13" s="140">
        <v>23</v>
      </c>
      <c r="I13" s="115">
        <v>8</v>
      </c>
      <c r="J13" s="116">
        <v>34.782608695652172</v>
      </c>
    </row>
    <row r="14" spans="1:15" s="287" customFormat="1" ht="24.95" customHeight="1" x14ac:dyDescent="0.2">
      <c r="A14" s="193" t="s">
        <v>215</v>
      </c>
      <c r="B14" s="199" t="s">
        <v>137</v>
      </c>
      <c r="C14" s="113">
        <v>23.522402287893232</v>
      </c>
      <c r="D14" s="115">
        <v>987</v>
      </c>
      <c r="E14" s="114">
        <v>645</v>
      </c>
      <c r="F14" s="114">
        <v>1036</v>
      </c>
      <c r="G14" s="114">
        <v>595</v>
      </c>
      <c r="H14" s="140">
        <v>768</v>
      </c>
      <c r="I14" s="115">
        <v>219</v>
      </c>
      <c r="J14" s="116">
        <v>28.515625</v>
      </c>
      <c r="K14" s="110"/>
      <c r="L14" s="110"/>
      <c r="M14" s="110"/>
      <c r="N14" s="110"/>
      <c r="O14" s="110"/>
    </row>
    <row r="15" spans="1:15" s="110" customFormat="1" ht="24.95" customHeight="1" x14ac:dyDescent="0.2">
      <c r="A15" s="193" t="s">
        <v>216</v>
      </c>
      <c r="B15" s="199" t="s">
        <v>217</v>
      </c>
      <c r="C15" s="113">
        <v>6.6968541468064826</v>
      </c>
      <c r="D15" s="115">
        <v>281</v>
      </c>
      <c r="E15" s="114">
        <v>249</v>
      </c>
      <c r="F15" s="114">
        <v>225</v>
      </c>
      <c r="G15" s="114">
        <v>129</v>
      </c>
      <c r="H15" s="140">
        <v>138</v>
      </c>
      <c r="I15" s="115">
        <v>143</v>
      </c>
      <c r="J15" s="116">
        <v>103.62318840579709</v>
      </c>
    </row>
    <row r="16" spans="1:15" s="287" customFormat="1" ht="24.95" customHeight="1" x14ac:dyDescent="0.2">
      <c r="A16" s="193" t="s">
        <v>218</v>
      </c>
      <c r="B16" s="199" t="s">
        <v>141</v>
      </c>
      <c r="C16" s="113">
        <v>14.847473784556721</v>
      </c>
      <c r="D16" s="115">
        <v>623</v>
      </c>
      <c r="E16" s="114">
        <v>341</v>
      </c>
      <c r="F16" s="114">
        <v>668</v>
      </c>
      <c r="G16" s="114">
        <v>380</v>
      </c>
      <c r="H16" s="140">
        <v>530</v>
      </c>
      <c r="I16" s="115">
        <v>93</v>
      </c>
      <c r="J16" s="116">
        <v>17.547169811320753</v>
      </c>
      <c r="K16" s="110"/>
      <c r="L16" s="110"/>
      <c r="M16" s="110"/>
      <c r="N16" s="110"/>
      <c r="O16" s="110"/>
    </row>
    <row r="17" spans="1:15" s="110" customFormat="1" ht="24.95" customHeight="1" x14ac:dyDescent="0.2">
      <c r="A17" s="193" t="s">
        <v>142</v>
      </c>
      <c r="B17" s="199" t="s">
        <v>220</v>
      </c>
      <c r="C17" s="113">
        <v>1.9780743565300285</v>
      </c>
      <c r="D17" s="115">
        <v>83</v>
      </c>
      <c r="E17" s="114">
        <v>55</v>
      </c>
      <c r="F17" s="114">
        <v>143</v>
      </c>
      <c r="G17" s="114">
        <v>86</v>
      </c>
      <c r="H17" s="140">
        <v>100</v>
      </c>
      <c r="I17" s="115">
        <v>-17</v>
      </c>
      <c r="J17" s="116">
        <v>-17</v>
      </c>
    </row>
    <row r="18" spans="1:15" s="287" customFormat="1" ht="24.95" customHeight="1" x14ac:dyDescent="0.2">
      <c r="A18" s="201" t="s">
        <v>144</v>
      </c>
      <c r="B18" s="202" t="s">
        <v>145</v>
      </c>
      <c r="C18" s="113">
        <v>8.2697807435653008</v>
      </c>
      <c r="D18" s="115">
        <v>347</v>
      </c>
      <c r="E18" s="114">
        <v>171</v>
      </c>
      <c r="F18" s="114">
        <v>425</v>
      </c>
      <c r="G18" s="114">
        <v>285</v>
      </c>
      <c r="H18" s="140">
        <v>344</v>
      </c>
      <c r="I18" s="115">
        <v>3</v>
      </c>
      <c r="J18" s="116">
        <v>0.87209302325581395</v>
      </c>
      <c r="K18" s="110"/>
      <c r="L18" s="110"/>
      <c r="M18" s="110"/>
      <c r="N18" s="110"/>
      <c r="O18" s="110"/>
    </row>
    <row r="19" spans="1:15" s="110" customFormat="1" ht="24.95" customHeight="1" x14ac:dyDescent="0.2">
      <c r="A19" s="193" t="s">
        <v>146</v>
      </c>
      <c r="B19" s="199" t="s">
        <v>147</v>
      </c>
      <c r="C19" s="113">
        <v>13.8465204957102</v>
      </c>
      <c r="D19" s="115">
        <v>581</v>
      </c>
      <c r="E19" s="114">
        <v>482</v>
      </c>
      <c r="F19" s="114">
        <v>716</v>
      </c>
      <c r="G19" s="114">
        <v>563</v>
      </c>
      <c r="H19" s="140">
        <v>556</v>
      </c>
      <c r="I19" s="115">
        <v>25</v>
      </c>
      <c r="J19" s="116">
        <v>4.4964028776978413</v>
      </c>
    </row>
    <row r="20" spans="1:15" s="287" customFormat="1" ht="24.95" customHeight="1" x14ac:dyDescent="0.2">
      <c r="A20" s="193" t="s">
        <v>148</v>
      </c>
      <c r="B20" s="199" t="s">
        <v>149</v>
      </c>
      <c r="C20" s="113">
        <v>3.9799809342230694</v>
      </c>
      <c r="D20" s="115">
        <v>167</v>
      </c>
      <c r="E20" s="114">
        <v>178</v>
      </c>
      <c r="F20" s="114">
        <v>183</v>
      </c>
      <c r="G20" s="114">
        <v>141</v>
      </c>
      <c r="H20" s="140">
        <v>162</v>
      </c>
      <c r="I20" s="115">
        <v>5</v>
      </c>
      <c r="J20" s="116">
        <v>3.0864197530864197</v>
      </c>
      <c r="K20" s="110"/>
      <c r="L20" s="110"/>
      <c r="M20" s="110"/>
      <c r="N20" s="110"/>
      <c r="O20" s="110"/>
    </row>
    <row r="21" spans="1:15" s="110" customFormat="1" ht="24.95" customHeight="1" x14ac:dyDescent="0.2">
      <c r="A21" s="201" t="s">
        <v>150</v>
      </c>
      <c r="B21" s="202" t="s">
        <v>151</v>
      </c>
      <c r="C21" s="113">
        <v>4.9809342230695899</v>
      </c>
      <c r="D21" s="115">
        <v>209</v>
      </c>
      <c r="E21" s="114">
        <v>184</v>
      </c>
      <c r="F21" s="114">
        <v>254</v>
      </c>
      <c r="G21" s="114">
        <v>268</v>
      </c>
      <c r="H21" s="140">
        <v>266</v>
      </c>
      <c r="I21" s="115">
        <v>-57</v>
      </c>
      <c r="J21" s="116">
        <v>-21.428571428571427</v>
      </c>
    </row>
    <row r="22" spans="1:15" s="110" customFormat="1" ht="24.95" customHeight="1" x14ac:dyDescent="0.2">
      <c r="A22" s="201" t="s">
        <v>152</v>
      </c>
      <c r="B22" s="199" t="s">
        <v>153</v>
      </c>
      <c r="C22" s="113">
        <v>1.0247855100095329</v>
      </c>
      <c r="D22" s="115">
        <v>43</v>
      </c>
      <c r="E22" s="114">
        <v>38</v>
      </c>
      <c r="F22" s="114">
        <v>57</v>
      </c>
      <c r="G22" s="114">
        <v>48</v>
      </c>
      <c r="H22" s="140">
        <v>48</v>
      </c>
      <c r="I22" s="115">
        <v>-5</v>
      </c>
      <c r="J22" s="116">
        <v>-10.416666666666666</v>
      </c>
    </row>
    <row r="23" spans="1:15" s="110" customFormat="1" ht="24.95" customHeight="1" x14ac:dyDescent="0.2">
      <c r="A23" s="193" t="s">
        <v>154</v>
      </c>
      <c r="B23" s="199" t="s">
        <v>155</v>
      </c>
      <c r="C23" s="113">
        <v>0.76263107721639656</v>
      </c>
      <c r="D23" s="115">
        <v>32</v>
      </c>
      <c r="E23" s="114">
        <v>23</v>
      </c>
      <c r="F23" s="114">
        <v>40</v>
      </c>
      <c r="G23" s="114">
        <v>12</v>
      </c>
      <c r="H23" s="140">
        <v>28</v>
      </c>
      <c r="I23" s="115">
        <v>4</v>
      </c>
      <c r="J23" s="116">
        <v>14.285714285714286</v>
      </c>
    </row>
    <row r="24" spans="1:15" s="110" customFormat="1" ht="24.95" customHeight="1" x14ac:dyDescent="0.2">
      <c r="A24" s="193" t="s">
        <v>156</v>
      </c>
      <c r="B24" s="199" t="s">
        <v>221</v>
      </c>
      <c r="C24" s="113">
        <v>4.7902764537654914</v>
      </c>
      <c r="D24" s="115">
        <v>201</v>
      </c>
      <c r="E24" s="114">
        <v>154</v>
      </c>
      <c r="F24" s="114">
        <v>224</v>
      </c>
      <c r="G24" s="114">
        <v>314</v>
      </c>
      <c r="H24" s="140">
        <v>163</v>
      </c>
      <c r="I24" s="115">
        <v>38</v>
      </c>
      <c r="J24" s="116">
        <v>23.312883435582823</v>
      </c>
    </row>
    <row r="25" spans="1:15" s="110" customFormat="1" ht="24.95" customHeight="1" x14ac:dyDescent="0.2">
      <c r="A25" s="193" t="s">
        <v>222</v>
      </c>
      <c r="B25" s="204" t="s">
        <v>159</v>
      </c>
      <c r="C25" s="113">
        <v>6.8636796949475691</v>
      </c>
      <c r="D25" s="115">
        <v>288</v>
      </c>
      <c r="E25" s="114">
        <v>233</v>
      </c>
      <c r="F25" s="114">
        <v>290</v>
      </c>
      <c r="G25" s="114">
        <v>219</v>
      </c>
      <c r="H25" s="140">
        <v>208</v>
      </c>
      <c r="I25" s="115">
        <v>80</v>
      </c>
      <c r="J25" s="116">
        <v>38.46153846153846</v>
      </c>
    </row>
    <row r="26" spans="1:15" s="110" customFormat="1" ht="24.95" customHeight="1" x14ac:dyDescent="0.2">
      <c r="A26" s="201">
        <v>782.78300000000002</v>
      </c>
      <c r="B26" s="203" t="s">
        <v>160</v>
      </c>
      <c r="C26" s="113">
        <v>4.6711153479504288</v>
      </c>
      <c r="D26" s="115">
        <v>196</v>
      </c>
      <c r="E26" s="114">
        <v>121</v>
      </c>
      <c r="F26" s="114">
        <v>237</v>
      </c>
      <c r="G26" s="114">
        <v>188</v>
      </c>
      <c r="H26" s="140">
        <v>170</v>
      </c>
      <c r="I26" s="115">
        <v>26</v>
      </c>
      <c r="J26" s="116">
        <v>15.294117647058824</v>
      </c>
    </row>
    <row r="27" spans="1:15" s="110" customFormat="1" ht="24.95" customHeight="1" x14ac:dyDescent="0.2">
      <c r="A27" s="193" t="s">
        <v>161</v>
      </c>
      <c r="B27" s="199" t="s">
        <v>162</v>
      </c>
      <c r="C27" s="113">
        <v>2.9313632030505241</v>
      </c>
      <c r="D27" s="115">
        <v>123</v>
      </c>
      <c r="E27" s="114">
        <v>78</v>
      </c>
      <c r="F27" s="114">
        <v>216</v>
      </c>
      <c r="G27" s="114">
        <v>88</v>
      </c>
      <c r="H27" s="140">
        <v>119</v>
      </c>
      <c r="I27" s="115">
        <v>4</v>
      </c>
      <c r="J27" s="116">
        <v>3.3613445378151261</v>
      </c>
    </row>
    <row r="28" spans="1:15" s="110" customFormat="1" ht="24.95" customHeight="1" x14ac:dyDescent="0.2">
      <c r="A28" s="193" t="s">
        <v>163</v>
      </c>
      <c r="B28" s="199" t="s">
        <v>164</v>
      </c>
      <c r="C28" s="113">
        <v>2.9551954242135365</v>
      </c>
      <c r="D28" s="115">
        <v>124</v>
      </c>
      <c r="E28" s="114">
        <v>90</v>
      </c>
      <c r="F28" s="114">
        <v>232</v>
      </c>
      <c r="G28" s="114">
        <v>97</v>
      </c>
      <c r="H28" s="140">
        <v>140</v>
      </c>
      <c r="I28" s="115">
        <v>-16</v>
      </c>
      <c r="J28" s="116">
        <v>-11.428571428571429</v>
      </c>
    </row>
    <row r="29" spans="1:15" s="110" customFormat="1" ht="24.95" customHeight="1" x14ac:dyDescent="0.2">
      <c r="A29" s="193">
        <v>86</v>
      </c>
      <c r="B29" s="199" t="s">
        <v>165</v>
      </c>
      <c r="C29" s="113">
        <v>9.8903717826501438</v>
      </c>
      <c r="D29" s="115">
        <v>415</v>
      </c>
      <c r="E29" s="114">
        <v>285</v>
      </c>
      <c r="F29" s="114">
        <v>282</v>
      </c>
      <c r="G29" s="114">
        <v>232</v>
      </c>
      <c r="H29" s="140">
        <v>295</v>
      </c>
      <c r="I29" s="115">
        <v>120</v>
      </c>
      <c r="J29" s="116">
        <v>40.677966101694913</v>
      </c>
    </row>
    <row r="30" spans="1:15" s="110" customFormat="1" ht="24.95" customHeight="1" x14ac:dyDescent="0.2">
      <c r="A30" s="193">
        <v>87.88</v>
      </c>
      <c r="B30" s="204" t="s">
        <v>166</v>
      </c>
      <c r="C30" s="113">
        <v>4.7187797902764537</v>
      </c>
      <c r="D30" s="115">
        <v>198</v>
      </c>
      <c r="E30" s="114">
        <v>235</v>
      </c>
      <c r="F30" s="114">
        <v>352</v>
      </c>
      <c r="G30" s="114">
        <v>178</v>
      </c>
      <c r="H30" s="140">
        <v>230</v>
      </c>
      <c r="I30" s="115">
        <v>-32</v>
      </c>
      <c r="J30" s="116">
        <v>-13.913043478260869</v>
      </c>
    </row>
    <row r="31" spans="1:15" s="110" customFormat="1" ht="24.95" customHeight="1" x14ac:dyDescent="0.2">
      <c r="A31" s="193" t="s">
        <v>167</v>
      </c>
      <c r="B31" s="199" t="s">
        <v>168</v>
      </c>
      <c r="C31" s="113">
        <v>3.1935176358436608</v>
      </c>
      <c r="D31" s="115">
        <v>134</v>
      </c>
      <c r="E31" s="114">
        <v>129</v>
      </c>
      <c r="F31" s="114">
        <v>183</v>
      </c>
      <c r="G31" s="114">
        <v>144</v>
      </c>
      <c r="H31" s="140">
        <v>141</v>
      </c>
      <c r="I31" s="115">
        <v>-7</v>
      </c>
      <c r="J31" s="116">
        <v>-4.9645390070921982</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2.8598665395614873</v>
      </c>
      <c r="D34" s="115">
        <v>120</v>
      </c>
      <c r="E34" s="114">
        <v>75</v>
      </c>
      <c r="F34" s="114">
        <v>206</v>
      </c>
      <c r="G34" s="114">
        <v>188</v>
      </c>
      <c r="H34" s="140">
        <v>125</v>
      </c>
      <c r="I34" s="115">
        <v>-5</v>
      </c>
      <c r="J34" s="116">
        <v>-4</v>
      </c>
    </row>
    <row r="35" spans="1:10" s="110" customFormat="1" ht="24.95" customHeight="1" x14ac:dyDescent="0.2">
      <c r="A35" s="292" t="s">
        <v>171</v>
      </c>
      <c r="B35" s="293" t="s">
        <v>172</v>
      </c>
      <c r="C35" s="113">
        <v>32.530981887511913</v>
      </c>
      <c r="D35" s="115">
        <v>1365</v>
      </c>
      <c r="E35" s="114">
        <v>831</v>
      </c>
      <c r="F35" s="114">
        <v>1493</v>
      </c>
      <c r="G35" s="114">
        <v>908</v>
      </c>
      <c r="H35" s="140">
        <v>1135</v>
      </c>
      <c r="I35" s="115">
        <v>230</v>
      </c>
      <c r="J35" s="116">
        <v>20.264317180616739</v>
      </c>
    </row>
    <row r="36" spans="1:10" s="110" customFormat="1" ht="24.95" customHeight="1" x14ac:dyDescent="0.2">
      <c r="A36" s="294" t="s">
        <v>173</v>
      </c>
      <c r="B36" s="295" t="s">
        <v>174</v>
      </c>
      <c r="C36" s="125">
        <v>64.609151572926592</v>
      </c>
      <c r="D36" s="143">
        <v>2711</v>
      </c>
      <c r="E36" s="144">
        <v>2230</v>
      </c>
      <c r="F36" s="144">
        <v>3266</v>
      </c>
      <c r="G36" s="144">
        <v>2492</v>
      </c>
      <c r="H36" s="145">
        <v>2526</v>
      </c>
      <c r="I36" s="143">
        <v>185</v>
      </c>
      <c r="J36" s="146">
        <v>7.3238321456848769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4196</v>
      </c>
      <c r="F11" s="264">
        <v>3136</v>
      </c>
      <c r="G11" s="264">
        <v>4965</v>
      </c>
      <c r="H11" s="264">
        <v>3588</v>
      </c>
      <c r="I11" s="265">
        <v>3786</v>
      </c>
      <c r="J11" s="263">
        <v>410</v>
      </c>
      <c r="K11" s="266">
        <v>10.829371368198627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30.86272640610105</v>
      </c>
      <c r="E13" s="115">
        <v>1295</v>
      </c>
      <c r="F13" s="114">
        <v>1125</v>
      </c>
      <c r="G13" s="114">
        <v>1554</v>
      </c>
      <c r="H13" s="114">
        <v>1189</v>
      </c>
      <c r="I13" s="140">
        <v>1136</v>
      </c>
      <c r="J13" s="115">
        <v>159</v>
      </c>
      <c r="K13" s="116">
        <v>13.996478873239436</v>
      </c>
    </row>
    <row r="14" spans="1:15" ht="15.95" customHeight="1" x14ac:dyDescent="0.2">
      <c r="A14" s="306" t="s">
        <v>230</v>
      </c>
      <c r="B14" s="307"/>
      <c r="C14" s="308"/>
      <c r="D14" s="113">
        <v>53.265014299332698</v>
      </c>
      <c r="E14" s="115">
        <v>2235</v>
      </c>
      <c r="F14" s="114">
        <v>1490</v>
      </c>
      <c r="G14" s="114">
        <v>2805</v>
      </c>
      <c r="H14" s="114">
        <v>1913</v>
      </c>
      <c r="I14" s="140">
        <v>2031</v>
      </c>
      <c r="J14" s="115">
        <v>204</v>
      </c>
      <c r="K14" s="116">
        <v>10.044313146233383</v>
      </c>
    </row>
    <row r="15" spans="1:15" ht="15.95" customHeight="1" x14ac:dyDescent="0.2">
      <c r="A15" s="306" t="s">
        <v>231</v>
      </c>
      <c r="B15" s="307"/>
      <c r="C15" s="308"/>
      <c r="D15" s="113">
        <v>8.3174451858913248</v>
      </c>
      <c r="E15" s="115">
        <v>349</v>
      </c>
      <c r="F15" s="114">
        <v>257</v>
      </c>
      <c r="G15" s="114">
        <v>317</v>
      </c>
      <c r="H15" s="114">
        <v>236</v>
      </c>
      <c r="I15" s="140">
        <v>319</v>
      </c>
      <c r="J15" s="115">
        <v>30</v>
      </c>
      <c r="K15" s="116">
        <v>9.4043887147335425</v>
      </c>
    </row>
    <row r="16" spans="1:15" ht="15.95" customHeight="1" x14ac:dyDescent="0.2">
      <c r="A16" s="306" t="s">
        <v>232</v>
      </c>
      <c r="B16" s="307"/>
      <c r="C16" s="308"/>
      <c r="D16" s="113">
        <v>7.5309818875119161</v>
      </c>
      <c r="E16" s="115">
        <v>316</v>
      </c>
      <c r="F16" s="114">
        <v>264</v>
      </c>
      <c r="G16" s="114">
        <v>286</v>
      </c>
      <c r="H16" s="114">
        <v>250</v>
      </c>
      <c r="I16" s="140">
        <v>298</v>
      </c>
      <c r="J16" s="115">
        <v>18</v>
      </c>
      <c r="K16" s="116">
        <v>6.0402684563758386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2.5738798856053382</v>
      </c>
      <c r="E18" s="115">
        <v>108</v>
      </c>
      <c r="F18" s="114">
        <v>82</v>
      </c>
      <c r="G18" s="114">
        <v>201</v>
      </c>
      <c r="H18" s="114">
        <v>175</v>
      </c>
      <c r="I18" s="140">
        <v>90</v>
      </c>
      <c r="J18" s="115">
        <v>18</v>
      </c>
      <c r="K18" s="116">
        <v>20</v>
      </c>
    </row>
    <row r="19" spans="1:11" ht="14.1" customHeight="1" x14ac:dyDescent="0.2">
      <c r="A19" s="306" t="s">
        <v>235</v>
      </c>
      <c r="B19" s="307" t="s">
        <v>236</v>
      </c>
      <c r="C19" s="308"/>
      <c r="D19" s="113">
        <v>2.311725452812202</v>
      </c>
      <c r="E19" s="115">
        <v>97</v>
      </c>
      <c r="F19" s="114">
        <v>70</v>
      </c>
      <c r="G19" s="114">
        <v>178</v>
      </c>
      <c r="H19" s="114">
        <v>170</v>
      </c>
      <c r="I19" s="140">
        <v>79</v>
      </c>
      <c r="J19" s="115">
        <v>18</v>
      </c>
      <c r="K19" s="116">
        <v>22.784810126582279</v>
      </c>
    </row>
    <row r="20" spans="1:11" ht="14.1" customHeight="1" x14ac:dyDescent="0.2">
      <c r="A20" s="306">
        <v>12</v>
      </c>
      <c r="B20" s="307" t="s">
        <v>237</v>
      </c>
      <c r="C20" s="308"/>
      <c r="D20" s="113">
        <v>1.4537654909437561</v>
      </c>
      <c r="E20" s="115">
        <v>61</v>
      </c>
      <c r="F20" s="114">
        <v>30</v>
      </c>
      <c r="G20" s="114">
        <v>92</v>
      </c>
      <c r="H20" s="114">
        <v>60</v>
      </c>
      <c r="I20" s="140">
        <v>59</v>
      </c>
      <c r="J20" s="115">
        <v>2</v>
      </c>
      <c r="K20" s="116">
        <v>3.3898305084745761</v>
      </c>
    </row>
    <row r="21" spans="1:11" ht="14.1" customHeight="1" x14ac:dyDescent="0.2">
      <c r="A21" s="306">
        <v>21</v>
      </c>
      <c r="B21" s="307" t="s">
        <v>238</v>
      </c>
      <c r="C21" s="308"/>
      <c r="D21" s="113">
        <v>0.83412774070543372</v>
      </c>
      <c r="E21" s="115">
        <v>35</v>
      </c>
      <c r="F21" s="114">
        <v>12</v>
      </c>
      <c r="G21" s="114">
        <v>16</v>
      </c>
      <c r="H21" s="114">
        <v>8</v>
      </c>
      <c r="I21" s="140">
        <v>13</v>
      </c>
      <c r="J21" s="115">
        <v>22</v>
      </c>
      <c r="K21" s="116">
        <v>169.23076923076923</v>
      </c>
    </row>
    <row r="22" spans="1:11" ht="14.1" customHeight="1" x14ac:dyDescent="0.2">
      <c r="A22" s="306">
        <v>22</v>
      </c>
      <c r="B22" s="307" t="s">
        <v>239</v>
      </c>
      <c r="C22" s="308"/>
      <c r="D22" s="113">
        <v>1.7874165872259296</v>
      </c>
      <c r="E22" s="115">
        <v>75</v>
      </c>
      <c r="F22" s="114">
        <v>60</v>
      </c>
      <c r="G22" s="114">
        <v>117</v>
      </c>
      <c r="H22" s="114">
        <v>75</v>
      </c>
      <c r="I22" s="140">
        <v>92</v>
      </c>
      <c r="J22" s="115">
        <v>-17</v>
      </c>
      <c r="K22" s="116">
        <v>-18.478260869565219</v>
      </c>
    </row>
    <row r="23" spans="1:11" ht="14.1" customHeight="1" x14ac:dyDescent="0.2">
      <c r="A23" s="306">
        <v>23</v>
      </c>
      <c r="B23" s="307" t="s">
        <v>240</v>
      </c>
      <c r="C23" s="308"/>
      <c r="D23" s="113">
        <v>1.2154432793136321</v>
      </c>
      <c r="E23" s="115">
        <v>51</v>
      </c>
      <c r="F23" s="114">
        <v>38</v>
      </c>
      <c r="G23" s="114">
        <v>57</v>
      </c>
      <c r="H23" s="114">
        <v>28</v>
      </c>
      <c r="I23" s="140">
        <v>18</v>
      </c>
      <c r="J23" s="115">
        <v>33</v>
      </c>
      <c r="K23" s="116">
        <v>183.33333333333334</v>
      </c>
    </row>
    <row r="24" spans="1:11" ht="14.1" customHeight="1" x14ac:dyDescent="0.2">
      <c r="A24" s="306">
        <v>24</v>
      </c>
      <c r="B24" s="307" t="s">
        <v>241</v>
      </c>
      <c r="C24" s="308"/>
      <c r="D24" s="113">
        <v>4.1468064823641564</v>
      </c>
      <c r="E24" s="115">
        <v>174</v>
      </c>
      <c r="F24" s="114">
        <v>83</v>
      </c>
      <c r="G24" s="114">
        <v>230</v>
      </c>
      <c r="H24" s="114">
        <v>111</v>
      </c>
      <c r="I24" s="140">
        <v>186</v>
      </c>
      <c r="J24" s="115">
        <v>-12</v>
      </c>
      <c r="K24" s="116">
        <v>-6.4516129032258061</v>
      </c>
    </row>
    <row r="25" spans="1:11" ht="14.1" customHeight="1" x14ac:dyDescent="0.2">
      <c r="A25" s="306">
        <v>25</v>
      </c>
      <c r="B25" s="307" t="s">
        <v>242</v>
      </c>
      <c r="C25" s="308"/>
      <c r="D25" s="113">
        <v>6.3632030505243087</v>
      </c>
      <c r="E25" s="115">
        <v>267</v>
      </c>
      <c r="F25" s="114">
        <v>118</v>
      </c>
      <c r="G25" s="114">
        <v>246</v>
      </c>
      <c r="H25" s="114">
        <v>131</v>
      </c>
      <c r="I25" s="140">
        <v>174</v>
      </c>
      <c r="J25" s="115">
        <v>93</v>
      </c>
      <c r="K25" s="116">
        <v>53.448275862068968</v>
      </c>
    </row>
    <row r="26" spans="1:11" ht="14.1" customHeight="1" x14ac:dyDescent="0.2">
      <c r="A26" s="306">
        <v>26</v>
      </c>
      <c r="B26" s="307" t="s">
        <v>243</v>
      </c>
      <c r="C26" s="308"/>
      <c r="D26" s="113">
        <v>3.9799809342230694</v>
      </c>
      <c r="E26" s="115">
        <v>167</v>
      </c>
      <c r="F26" s="114">
        <v>76</v>
      </c>
      <c r="G26" s="114">
        <v>242</v>
      </c>
      <c r="H26" s="114">
        <v>92</v>
      </c>
      <c r="I26" s="140">
        <v>160</v>
      </c>
      <c r="J26" s="115">
        <v>7</v>
      </c>
      <c r="K26" s="116">
        <v>4.375</v>
      </c>
    </row>
    <row r="27" spans="1:11" ht="14.1" customHeight="1" x14ac:dyDescent="0.2">
      <c r="A27" s="306">
        <v>27</v>
      </c>
      <c r="B27" s="307" t="s">
        <v>244</v>
      </c>
      <c r="C27" s="308"/>
      <c r="D27" s="113">
        <v>2.5500476644423262</v>
      </c>
      <c r="E27" s="115">
        <v>107</v>
      </c>
      <c r="F27" s="114">
        <v>74</v>
      </c>
      <c r="G27" s="114">
        <v>95</v>
      </c>
      <c r="H27" s="114">
        <v>70</v>
      </c>
      <c r="I27" s="140">
        <v>94</v>
      </c>
      <c r="J27" s="115">
        <v>13</v>
      </c>
      <c r="K27" s="116">
        <v>13.829787234042554</v>
      </c>
    </row>
    <row r="28" spans="1:11" ht="14.1" customHeight="1" x14ac:dyDescent="0.2">
      <c r="A28" s="306">
        <v>28</v>
      </c>
      <c r="B28" s="307" t="s">
        <v>245</v>
      </c>
      <c r="C28" s="308"/>
      <c r="D28" s="113">
        <v>1.3584366062917064</v>
      </c>
      <c r="E28" s="115">
        <v>57</v>
      </c>
      <c r="F28" s="114">
        <v>31</v>
      </c>
      <c r="G28" s="114">
        <v>30</v>
      </c>
      <c r="H28" s="114">
        <v>5</v>
      </c>
      <c r="I28" s="140">
        <v>20</v>
      </c>
      <c r="J28" s="115">
        <v>37</v>
      </c>
      <c r="K28" s="116">
        <v>185</v>
      </c>
    </row>
    <row r="29" spans="1:11" ht="14.1" customHeight="1" x14ac:dyDescent="0.2">
      <c r="A29" s="306">
        <v>29</v>
      </c>
      <c r="B29" s="307" t="s">
        <v>246</v>
      </c>
      <c r="C29" s="308"/>
      <c r="D29" s="113">
        <v>3.3365109628217349</v>
      </c>
      <c r="E29" s="115">
        <v>140</v>
      </c>
      <c r="F29" s="114">
        <v>113</v>
      </c>
      <c r="G29" s="114">
        <v>154</v>
      </c>
      <c r="H29" s="114">
        <v>142</v>
      </c>
      <c r="I29" s="140">
        <v>121</v>
      </c>
      <c r="J29" s="115">
        <v>19</v>
      </c>
      <c r="K29" s="116">
        <v>15.702479338842975</v>
      </c>
    </row>
    <row r="30" spans="1:11" ht="14.1" customHeight="1" x14ac:dyDescent="0.2">
      <c r="A30" s="306" t="s">
        <v>247</v>
      </c>
      <c r="B30" s="307" t="s">
        <v>248</v>
      </c>
      <c r="C30" s="308"/>
      <c r="D30" s="113">
        <v>1.572926596758818</v>
      </c>
      <c r="E30" s="115">
        <v>66</v>
      </c>
      <c r="F30" s="114" t="s">
        <v>513</v>
      </c>
      <c r="G30" s="114" t="s">
        <v>513</v>
      </c>
      <c r="H30" s="114">
        <v>41</v>
      </c>
      <c r="I30" s="140">
        <v>30</v>
      </c>
      <c r="J30" s="115">
        <v>36</v>
      </c>
      <c r="K30" s="116">
        <v>120</v>
      </c>
    </row>
    <row r="31" spans="1:11" ht="14.1" customHeight="1" x14ac:dyDescent="0.2">
      <c r="A31" s="306" t="s">
        <v>249</v>
      </c>
      <c r="B31" s="307" t="s">
        <v>250</v>
      </c>
      <c r="C31" s="308"/>
      <c r="D31" s="113">
        <v>1.6920877025738799</v>
      </c>
      <c r="E31" s="115">
        <v>71</v>
      </c>
      <c r="F31" s="114">
        <v>67</v>
      </c>
      <c r="G31" s="114">
        <v>89</v>
      </c>
      <c r="H31" s="114">
        <v>101</v>
      </c>
      <c r="I31" s="140">
        <v>91</v>
      </c>
      <c r="J31" s="115">
        <v>-20</v>
      </c>
      <c r="K31" s="116">
        <v>-21.978021978021978</v>
      </c>
    </row>
    <row r="32" spans="1:11" ht="14.1" customHeight="1" x14ac:dyDescent="0.2">
      <c r="A32" s="306">
        <v>31</v>
      </c>
      <c r="B32" s="307" t="s">
        <v>251</v>
      </c>
      <c r="C32" s="308"/>
      <c r="D32" s="113">
        <v>0.45281220209723544</v>
      </c>
      <c r="E32" s="115">
        <v>19</v>
      </c>
      <c r="F32" s="114">
        <v>24</v>
      </c>
      <c r="G32" s="114">
        <v>21</v>
      </c>
      <c r="H32" s="114">
        <v>15</v>
      </c>
      <c r="I32" s="140">
        <v>18</v>
      </c>
      <c r="J32" s="115">
        <v>1</v>
      </c>
      <c r="K32" s="116">
        <v>5.5555555555555554</v>
      </c>
    </row>
    <row r="33" spans="1:11" ht="14.1" customHeight="1" x14ac:dyDescent="0.2">
      <c r="A33" s="306">
        <v>32</v>
      </c>
      <c r="B33" s="307" t="s">
        <v>252</v>
      </c>
      <c r="C33" s="308"/>
      <c r="D33" s="113">
        <v>3.4318398474737846</v>
      </c>
      <c r="E33" s="115">
        <v>144</v>
      </c>
      <c r="F33" s="114">
        <v>95</v>
      </c>
      <c r="G33" s="114">
        <v>177</v>
      </c>
      <c r="H33" s="114">
        <v>157</v>
      </c>
      <c r="I33" s="140">
        <v>169</v>
      </c>
      <c r="J33" s="115">
        <v>-25</v>
      </c>
      <c r="K33" s="116">
        <v>-14.792899408284024</v>
      </c>
    </row>
    <row r="34" spans="1:11" ht="14.1" customHeight="1" x14ac:dyDescent="0.2">
      <c r="A34" s="306">
        <v>33</v>
      </c>
      <c r="B34" s="307" t="s">
        <v>253</v>
      </c>
      <c r="C34" s="308"/>
      <c r="D34" s="113">
        <v>1.5967588179218304</v>
      </c>
      <c r="E34" s="115">
        <v>67</v>
      </c>
      <c r="F34" s="114">
        <v>49</v>
      </c>
      <c r="G34" s="114">
        <v>125</v>
      </c>
      <c r="H34" s="114">
        <v>71</v>
      </c>
      <c r="I34" s="140">
        <v>80</v>
      </c>
      <c r="J34" s="115">
        <v>-13</v>
      </c>
      <c r="K34" s="116">
        <v>-16.25</v>
      </c>
    </row>
    <row r="35" spans="1:11" ht="14.1" customHeight="1" x14ac:dyDescent="0.2">
      <c r="A35" s="306">
        <v>34</v>
      </c>
      <c r="B35" s="307" t="s">
        <v>254</v>
      </c>
      <c r="C35" s="308"/>
      <c r="D35" s="113">
        <v>3.0266920877025738</v>
      </c>
      <c r="E35" s="115">
        <v>127</v>
      </c>
      <c r="F35" s="114">
        <v>46</v>
      </c>
      <c r="G35" s="114">
        <v>92</v>
      </c>
      <c r="H35" s="114">
        <v>74</v>
      </c>
      <c r="I35" s="140">
        <v>79</v>
      </c>
      <c r="J35" s="115">
        <v>48</v>
      </c>
      <c r="K35" s="116">
        <v>60.759493670886073</v>
      </c>
    </row>
    <row r="36" spans="1:11" ht="14.1" customHeight="1" x14ac:dyDescent="0.2">
      <c r="A36" s="306">
        <v>41</v>
      </c>
      <c r="B36" s="307" t="s">
        <v>255</v>
      </c>
      <c r="C36" s="308"/>
      <c r="D36" s="113">
        <v>0.47664442326024786</v>
      </c>
      <c r="E36" s="115">
        <v>20</v>
      </c>
      <c r="F36" s="114">
        <v>12</v>
      </c>
      <c r="G36" s="114">
        <v>22</v>
      </c>
      <c r="H36" s="114">
        <v>9</v>
      </c>
      <c r="I36" s="140">
        <v>14</v>
      </c>
      <c r="J36" s="115">
        <v>6</v>
      </c>
      <c r="K36" s="116">
        <v>42.857142857142854</v>
      </c>
    </row>
    <row r="37" spans="1:11" ht="14.1" customHeight="1" x14ac:dyDescent="0.2">
      <c r="A37" s="306">
        <v>42</v>
      </c>
      <c r="B37" s="307" t="s">
        <v>256</v>
      </c>
      <c r="C37" s="308"/>
      <c r="D37" s="113" t="s">
        <v>513</v>
      </c>
      <c r="E37" s="115" t="s">
        <v>513</v>
      </c>
      <c r="F37" s="114">
        <v>0</v>
      </c>
      <c r="G37" s="114">
        <v>10</v>
      </c>
      <c r="H37" s="114">
        <v>4</v>
      </c>
      <c r="I37" s="140">
        <v>7</v>
      </c>
      <c r="J37" s="115" t="s">
        <v>513</v>
      </c>
      <c r="K37" s="116" t="s">
        <v>513</v>
      </c>
    </row>
    <row r="38" spans="1:11" ht="14.1" customHeight="1" x14ac:dyDescent="0.2">
      <c r="A38" s="306">
        <v>43</v>
      </c>
      <c r="B38" s="307" t="s">
        <v>257</v>
      </c>
      <c r="C38" s="308"/>
      <c r="D38" s="113">
        <v>0.97712106768350815</v>
      </c>
      <c r="E38" s="115">
        <v>41</v>
      </c>
      <c r="F38" s="114">
        <v>21</v>
      </c>
      <c r="G38" s="114">
        <v>50</v>
      </c>
      <c r="H38" s="114">
        <v>25</v>
      </c>
      <c r="I38" s="140">
        <v>29</v>
      </c>
      <c r="J38" s="115">
        <v>12</v>
      </c>
      <c r="K38" s="116">
        <v>41.379310344827587</v>
      </c>
    </row>
    <row r="39" spans="1:11" ht="14.1" customHeight="1" x14ac:dyDescent="0.2">
      <c r="A39" s="306">
        <v>51</v>
      </c>
      <c r="B39" s="307" t="s">
        <v>258</v>
      </c>
      <c r="C39" s="308"/>
      <c r="D39" s="113">
        <v>6.1725452812202093</v>
      </c>
      <c r="E39" s="115">
        <v>259</v>
      </c>
      <c r="F39" s="114">
        <v>272</v>
      </c>
      <c r="G39" s="114">
        <v>304</v>
      </c>
      <c r="H39" s="114">
        <v>229</v>
      </c>
      <c r="I39" s="140">
        <v>223</v>
      </c>
      <c r="J39" s="115">
        <v>36</v>
      </c>
      <c r="K39" s="116">
        <v>16.143497757847534</v>
      </c>
    </row>
    <row r="40" spans="1:11" ht="14.1" customHeight="1" x14ac:dyDescent="0.2">
      <c r="A40" s="306" t="s">
        <v>259</v>
      </c>
      <c r="B40" s="307" t="s">
        <v>260</v>
      </c>
      <c r="C40" s="308"/>
      <c r="D40" s="113">
        <v>5.8150619637750243</v>
      </c>
      <c r="E40" s="115">
        <v>244</v>
      </c>
      <c r="F40" s="114">
        <v>255</v>
      </c>
      <c r="G40" s="114">
        <v>278</v>
      </c>
      <c r="H40" s="114">
        <v>212</v>
      </c>
      <c r="I40" s="140">
        <v>199</v>
      </c>
      <c r="J40" s="115">
        <v>45</v>
      </c>
      <c r="K40" s="116">
        <v>22.613065326633166</v>
      </c>
    </row>
    <row r="41" spans="1:11" ht="14.1" customHeight="1" x14ac:dyDescent="0.2">
      <c r="A41" s="306"/>
      <c r="B41" s="307" t="s">
        <v>261</v>
      </c>
      <c r="C41" s="308"/>
      <c r="D41" s="113">
        <v>4.4089609151572926</v>
      </c>
      <c r="E41" s="115">
        <v>185</v>
      </c>
      <c r="F41" s="114">
        <v>183</v>
      </c>
      <c r="G41" s="114">
        <v>209</v>
      </c>
      <c r="H41" s="114">
        <v>171</v>
      </c>
      <c r="I41" s="140">
        <v>152</v>
      </c>
      <c r="J41" s="115">
        <v>33</v>
      </c>
      <c r="K41" s="116">
        <v>21.710526315789473</v>
      </c>
    </row>
    <row r="42" spans="1:11" ht="14.1" customHeight="1" x14ac:dyDescent="0.2">
      <c r="A42" s="306">
        <v>52</v>
      </c>
      <c r="B42" s="307" t="s">
        <v>262</v>
      </c>
      <c r="C42" s="308"/>
      <c r="D42" s="113">
        <v>3.455672068636797</v>
      </c>
      <c r="E42" s="115">
        <v>145</v>
      </c>
      <c r="F42" s="114">
        <v>127</v>
      </c>
      <c r="G42" s="114">
        <v>134</v>
      </c>
      <c r="H42" s="114">
        <v>139</v>
      </c>
      <c r="I42" s="140">
        <v>128</v>
      </c>
      <c r="J42" s="115">
        <v>17</v>
      </c>
      <c r="K42" s="116">
        <v>13.28125</v>
      </c>
    </row>
    <row r="43" spans="1:11" ht="14.1" customHeight="1" x14ac:dyDescent="0.2">
      <c r="A43" s="306" t="s">
        <v>263</v>
      </c>
      <c r="B43" s="307" t="s">
        <v>264</v>
      </c>
      <c r="C43" s="308"/>
      <c r="D43" s="113">
        <v>2.9313632030505241</v>
      </c>
      <c r="E43" s="115">
        <v>123</v>
      </c>
      <c r="F43" s="114">
        <v>117</v>
      </c>
      <c r="G43" s="114">
        <v>119</v>
      </c>
      <c r="H43" s="114">
        <v>117</v>
      </c>
      <c r="I43" s="140">
        <v>120</v>
      </c>
      <c r="J43" s="115">
        <v>3</v>
      </c>
      <c r="K43" s="116">
        <v>2.5</v>
      </c>
    </row>
    <row r="44" spans="1:11" ht="14.1" customHeight="1" x14ac:dyDescent="0.2">
      <c r="A44" s="306">
        <v>53</v>
      </c>
      <c r="B44" s="307" t="s">
        <v>265</v>
      </c>
      <c r="C44" s="308"/>
      <c r="D44" s="113">
        <v>0.76263107721639656</v>
      </c>
      <c r="E44" s="115">
        <v>32</v>
      </c>
      <c r="F44" s="114">
        <v>18</v>
      </c>
      <c r="G44" s="114">
        <v>31</v>
      </c>
      <c r="H44" s="114">
        <v>41</v>
      </c>
      <c r="I44" s="140">
        <v>34</v>
      </c>
      <c r="J44" s="115">
        <v>-2</v>
      </c>
      <c r="K44" s="116">
        <v>-5.882352941176471</v>
      </c>
    </row>
    <row r="45" spans="1:11" ht="14.1" customHeight="1" x14ac:dyDescent="0.2">
      <c r="A45" s="306" t="s">
        <v>266</v>
      </c>
      <c r="B45" s="307" t="s">
        <v>267</v>
      </c>
      <c r="C45" s="308"/>
      <c r="D45" s="113">
        <v>0.6911344137273594</v>
      </c>
      <c r="E45" s="115">
        <v>29</v>
      </c>
      <c r="F45" s="114">
        <v>17</v>
      </c>
      <c r="G45" s="114">
        <v>31</v>
      </c>
      <c r="H45" s="114">
        <v>40</v>
      </c>
      <c r="I45" s="140">
        <v>34</v>
      </c>
      <c r="J45" s="115">
        <v>-5</v>
      </c>
      <c r="K45" s="116">
        <v>-14.705882352941176</v>
      </c>
    </row>
    <row r="46" spans="1:11" ht="14.1" customHeight="1" x14ac:dyDescent="0.2">
      <c r="A46" s="306">
        <v>54</v>
      </c>
      <c r="B46" s="307" t="s">
        <v>268</v>
      </c>
      <c r="C46" s="308"/>
      <c r="D46" s="113">
        <v>4.6949475691134417</v>
      </c>
      <c r="E46" s="115">
        <v>197</v>
      </c>
      <c r="F46" s="114">
        <v>179</v>
      </c>
      <c r="G46" s="114">
        <v>149</v>
      </c>
      <c r="H46" s="114">
        <v>168</v>
      </c>
      <c r="I46" s="140">
        <v>160</v>
      </c>
      <c r="J46" s="115">
        <v>37</v>
      </c>
      <c r="K46" s="116">
        <v>23.125</v>
      </c>
    </row>
    <row r="47" spans="1:11" ht="14.1" customHeight="1" x14ac:dyDescent="0.2">
      <c r="A47" s="306">
        <v>61</v>
      </c>
      <c r="B47" s="307" t="s">
        <v>269</v>
      </c>
      <c r="C47" s="308"/>
      <c r="D47" s="113">
        <v>1.8589132507149666</v>
      </c>
      <c r="E47" s="115">
        <v>78</v>
      </c>
      <c r="F47" s="114">
        <v>51</v>
      </c>
      <c r="G47" s="114">
        <v>92</v>
      </c>
      <c r="H47" s="114">
        <v>68</v>
      </c>
      <c r="I47" s="140">
        <v>94</v>
      </c>
      <c r="J47" s="115">
        <v>-16</v>
      </c>
      <c r="K47" s="116">
        <v>-17.021276595744681</v>
      </c>
    </row>
    <row r="48" spans="1:11" ht="14.1" customHeight="1" x14ac:dyDescent="0.2">
      <c r="A48" s="306">
        <v>62</v>
      </c>
      <c r="B48" s="307" t="s">
        <v>270</v>
      </c>
      <c r="C48" s="308"/>
      <c r="D48" s="113">
        <v>8.5319351763584361</v>
      </c>
      <c r="E48" s="115">
        <v>358</v>
      </c>
      <c r="F48" s="114">
        <v>327</v>
      </c>
      <c r="G48" s="114">
        <v>494</v>
      </c>
      <c r="H48" s="114">
        <v>577</v>
      </c>
      <c r="I48" s="140">
        <v>334</v>
      </c>
      <c r="J48" s="115">
        <v>24</v>
      </c>
      <c r="K48" s="116">
        <v>7.1856287425149699</v>
      </c>
    </row>
    <row r="49" spans="1:11" ht="14.1" customHeight="1" x14ac:dyDescent="0.2">
      <c r="A49" s="306">
        <v>63</v>
      </c>
      <c r="B49" s="307" t="s">
        <v>271</v>
      </c>
      <c r="C49" s="308"/>
      <c r="D49" s="113">
        <v>3.2173498570066732</v>
      </c>
      <c r="E49" s="115">
        <v>135</v>
      </c>
      <c r="F49" s="114">
        <v>136</v>
      </c>
      <c r="G49" s="114">
        <v>184</v>
      </c>
      <c r="H49" s="114">
        <v>175</v>
      </c>
      <c r="I49" s="140">
        <v>170</v>
      </c>
      <c r="J49" s="115">
        <v>-35</v>
      </c>
      <c r="K49" s="116">
        <v>-20.588235294117649</v>
      </c>
    </row>
    <row r="50" spans="1:11" ht="14.1" customHeight="1" x14ac:dyDescent="0.2">
      <c r="A50" s="306" t="s">
        <v>272</v>
      </c>
      <c r="B50" s="307" t="s">
        <v>273</v>
      </c>
      <c r="C50" s="308"/>
      <c r="D50" s="113">
        <v>0.71496663489037182</v>
      </c>
      <c r="E50" s="115">
        <v>30</v>
      </c>
      <c r="F50" s="114">
        <v>49</v>
      </c>
      <c r="G50" s="114">
        <v>71</v>
      </c>
      <c r="H50" s="114">
        <v>49</v>
      </c>
      <c r="I50" s="140">
        <v>49</v>
      </c>
      <c r="J50" s="115">
        <v>-19</v>
      </c>
      <c r="K50" s="116">
        <v>-38.775510204081634</v>
      </c>
    </row>
    <row r="51" spans="1:11" ht="14.1" customHeight="1" x14ac:dyDescent="0.2">
      <c r="A51" s="306" t="s">
        <v>274</v>
      </c>
      <c r="B51" s="307" t="s">
        <v>275</v>
      </c>
      <c r="C51" s="308"/>
      <c r="D51" s="113">
        <v>2.3832221163012393</v>
      </c>
      <c r="E51" s="115">
        <v>100</v>
      </c>
      <c r="F51" s="114">
        <v>77</v>
      </c>
      <c r="G51" s="114">
        <v>97</v>
      </c>
      <c r="H51" s="114">
        <v>120</v>
      </c>
      <c r="I51" s="140">
        <v>110</v>
      </c>
      <c r="J51" s="115">
        <v>-10</v>
      </c>
      <c r="K51" s="116">
        <v>-9.0909090909090917</v>
      </c>
    </row>
    <row r="52" spans="1:11" ht="14.1" customHeight="1" x14ac:dyDescent="0.2">
      <c r="A52" s="306">
        <v>71</v>
      </c>
      <c r="B52" s="307" t="s">
        <v>276</v>
      </c>
      <c r="C52" s="308"/>
      <c r="D52" s="113">
        <v>8.6272640610104858</v>
      </c>
      <c r="E52" s="115">
        <v>362</v>
      </c>
      <c r="F52" s="114">
        <v>239</v>
      </c>
      <c r="G52" s="114">
        <v>360</v>
      </c>
      <c r="H52" s="114">
        <v>276</v>
      </c>
      <c r="I52" s="140">
        <v>317</v>
      </c>
      <c r="J52" s="115">
        <v>45</v>
      </c>
      <c r="K52" s="116">
        <v>14.195583596214512</v>
      </c>
    </row>
    <row r="53" spans="1:11" ht="14.1" customHeight="1" x14ac:dyDescent="0.2">
      <c r="A53" s="306" t="s">
        <v>277</v>
      </c>
      <c r="B53" s="307" t="s">
        <v>278</v>
      </c>
      <c r="C53" s="308"/>
      <c r="D53" s="113">
        <v>3.1696854146806483</v>
      </c>
      <c r="E53" s="115">
        <v>133</v>
      </c>
      <c r="F53" s="114">
        <v>70</v>
      </c>
      <c r="G53" s="114">
        <v>165</v>
      </c>
      <c r="H53" s="114">
        <v>113</v>
      </c>
      <c r="I53" s="140">
        <v>84</v>
      </c>
      <c r="J53" s="115">
        <v>49</v>
      </c>
      <c r="K53" s="116">
        <v>58.333333333333336</v>
      </c>
    </row>
    <row r="54" spans="1:11" ht="14.1" customHeight="1" x14ac:dyDescent="0.2">
      <c r="A54" s="306" t="s">
        <v>279</v>
      </c>
      <c r="B54" s="307" t="s">
        <v>280</v>
      </c>
      <c r="C54" s="308"/>
      <c r="D54" s="113">
        <v>4.599618684461392</v>
      </c>
      <c r="E54" s="115">
        <v>193</v>
      </c>
      <c r="F54" s="114">
        <v>152</v>
      </c>
      <c r="G54" s="114">
        <v>173</v>
      </c>
      <c r="H54" s="114">
        <v>141</v>
      </c>
      <c r="I54" s="140">
        <v>206</v>
      </c>
      <c r="J54" s="115">
        <v>-13</v>
      </c>
      <c r="K54" s="116">
        <v>-6.3106796116504853</v>
      </c>
    </row>
    <row r="55" spans="1:11" ht="14.1" customHeight="1" x14ac:dyDescent="0.2">
      <c r="A55" s="306">
        <v>72</v>
      </c>
      <c r="B55" s="307" t="s">
        <v>281</v>
      </c>
      <c r="C55" s="308"/>
      <c r="D55" s="113">
        <v>1.2154432793136321</v>
      </c>
      <c r="E55" s="115">
        <v>51</v>
      </c>
      <c r="F55" s="114">
        <v>60</v>
      </c>
      <c r="G55" s="114">
        <v>79</v>
      </c>
      <c r="H55" s="114">
        <v>31</v>
      </c>
      <c r="I55" s="140">
        <v>53</v>
      </c>
      <c r="J55" s="115">
        <v>-2</v>
      </c>
      <c r="K55" s="116">
        <v>-3.7735849056603774</v>
      </c>
    </row>
    <row r="56" spans="1:11" ht="14.1" customHeight="1" x14ac:dyDescent="0.2">
      <c r="A56" s="306" t="s">
        <v>282</v>
      </c>
      <c r="B56" s="307" t="s">
        <v>283</v>
      </c>
      <c r="C56" s="308"/>
      <c r="D56" s="113">
        <v>0.35748331744518591</v>
      </c>
      <c r="E56" s="115">
        <v>15</v>
      </c>
      <c r="F56" s="114">
        <v>14</v>
      </c>
      <c r="G56" s="114">
        <v>29</v>
      </c>
      <c r="H56" s="114">
        <v>8</v>
      </c>
      <c r="I56" s="140">
        <v>16</v>
      </c>
      <c r="J56" s="115">
        <v>-1</v>
      </c>
      <c r="K56" s="116">
        <v>-6.25</v>
      </c>
    </row>
    <row r="57" spans="1:11" ht="14.1" customHeight="1" x14ac:dyDescent="0.2">
      <c r="A57" s="306" t="s">
        <v>284</v>
      </c>
      <c r="B57" s="307" t="s">
        <v>285</v>
      </c>
      <c r="C57" s="308"/>
      <c r="D57" s="113">
        <v>0.61963775023832224</v>
      </c>
      <c r="E57" s="115">
        <v>26</v>
      </c>
      <c r="F57" s="114">
        <v>32</v>
      </c>
      <c r="G57" s="114">
        <v>28</v>
      </c>
      <c r="H57" s="114">
        <v>14</v>
      </c>
      <c r="I57" s="140">
        <v>17</v>
      </c>
      <c r="J57" s="115">
        <v>9</v>
      </c>
      <c r="K57" s="116">
        <v>52.941176470588232</v>
      </c>
    </row>
    <row r="58" spans="1:11" ht="14.1" customHeight="1" x14ac:dyDescent="0.2">
      <c r="A58" s="306">
        <v>73</v>
      </c>
      <c r="B58" s="307" t="s">
        <v>286</v>
      </c>
      <c r="C58" s="308"/>
      <c r="D58" s="113">
        <v>1.6920877025738799</v>
      </c>
      <c r="E58" s="115">
        <v>71</v>
      </c>
      <c r="F58" s="114">
        <v>65</v>
      </c>
      <c r="G58" s="114">
        <v>116</v>
      </c>
      <c r="H58" s="114">
        <v>48</v>
      </c>
      <c r="I58" s="140">
        <v>81</v>
      </c>
      <c r="J58" s="115">
        <v>-10</v>
      </c>
      <c r="K58" s="116">
        <v>-12.345679012345679</v>
      </c>
    </row>
    <row r="59" spans="1:11" ht="14.1" customHeight="1" x14ac:dyDescent="0.2">
      <c r="A59" s="306" t="s">
        <v>287</v>
      </c>
      <c r="B59" s="307" t="s">
        <v>288</v>
      </c>
      <c r="C59" s="308"/>
      <c r="D59" s="113">
        <v>1.5014299332697807</v>
      </c>
      <c r="E59" s="115">
        <v>63</v>
      </c>
      <c r="F59" s="114">
        <v>40</v>
      </c>
      <c r="G59" s="114">
        <v>102</v>
      </c>
      <c r="H59" s="114">
        <v>45</v>
      </c>
      <c r="I59" s="140">
        <v>62</v>
      </c>
      <c r="J59" s="115">
        <v>1</v>
      </c>
      <c r="K59" s="116">
        <v>1.6129032258064515</v>
      </c>
    </row>
    <row r="60" spans="1:11" ht="14.1" customHeight="1" x14ac:dyDescent="0.2">
      <c r="A60" s="306">
        <v>81</v>
      </c>
      <c r="B60" s="307" t="s">
        <v>289</v>
      </c>
      <c r="C60" s="308"/>
      <c r="D60" s="113">
        <v>8.9847473784556726</v>
      </c>
      <c r="E60" s="115">
        <v>377</v>
      </c>
      <c r="F60" s="114">
        <v>305</v>
      </c>
      <c r="G60" s="114">
        <v>291</v>
      </c>
      <c r="H60" s="114">
        <v>234</v>
      </c>
      <c r="I60" s="140">
        <v>294</v>
      </c>
      <c r="J60" s="115">
        <v>83</v>
      </c>
      <c r="K60" s="116">
        <v>28.231292517006803</v>
      </c>
    </row>
    <row r="61" spans="1:11" ht="14.1" customHeight="1" x14ac:dyDescent="0.2">
      <c r="A61" s="306" t="s">
        <v>290</v>
      </c>
      <c r="B61" s="307" t="s">
        <v>291</v>
      </c>
      <c r="C61" s="308"/>
      <c r="D61" s="113">
        <v>2.1925643469971403</v>
      </c>
      <c r="E61" s="115">
        <v>92</v>
      </c>
      <c r="F61" s="114">
        <v>53</v>
      </c>
      <c r="G61" s="114">
        <v>114</v>
      </c>
      <c r="H61" s="114">
        <v>52</v>
      </c>
      <c r="I61" s="140">
        <v>101</v>
      </c>
      <c r="J61" s="115">
        <v>-9</v>
      </c>
      <c r="K61" s="116">
        <v>-8.9108910891089117</v>
      </c>
    </row>
    <row r="62" spans="1:11" ht="14.1" customHeight="1" x14ac:dyDescent="0.2">
      <c r="A62" s="306" t="s">
        <v>292</v>
      </c>
      <c r="B62" s="307" t="s">
        <v>293</v>
      </c>
      <c r="C62" s="308"/>
      <c r="D62" s="113">
        <v>3.6463298379408959</v>
      </c>
      <c r="E62" s="115">
        <v>153</v>
      </c>
      <c r="F62" s="114">
        <v>155</v>
      </c>
      <c r="G62" s="114">
        <v>104</v>
      </c>
      <c r="H62" s="114">
        <v>88</v>
      </c>
      <c r="I62" s="140">
        <v>89</v>
      </c>
      <c r="J62" s="115">
        <v>64</v>
      </c>
      <c r="K62" s="116">
        <v>71.910112359550567</v>
      </c>
    </row>
    <row r="63" spans="1:11" ht="14.1" customHeight="1" x14ac:dyDescent="0.2">
      <c r="A63" s="306"/>
      <c r="B63" s="307" t="s">
        <v>294</v>
      </c>
      <c r="C63" s="308"/>
      <c r="D63" s="113">
        <v>3.2650142993326976</v>
      </c>
      <c r="E63" s="115">
        <v>137</v>
      </c>
      <c r="F63" s="114">
        <v>130</v>
      </c>
      <c r="G63" s="114">
        <v>90</v>
      </c>
      <c r="H63" s="114">
        <v>74</v>
      </c>
      <c r="I63" s="140">
        <v>71</v>
      </c>
      <c r="J63" s="115">
        <v>66</v>
      </c>
      <c r="K63" s="116">
        <v>92.957746478873233</v>
      </c>
    </row>
    <row r="64" spans="1:11" ht="14.1" customHeight="1" x14ac:dyDescent="0.2">
      <c r="A64" s="306" t="s">
        <v>295</v>
      </c>
      <c r="B64" s="307" t="s">
        <v>296</v>
      </c>
      <c r="C64" s="308"/>
      <c r="D64" s="113">
        <v>1.3822688274547188</v>
      </c>
      <c r="E64" s="115">
        <v>58</v>
      </c>
      <c r="F64" s="114">
        <v>33</v>
      </c>
      <c r="G64" s="114">
        <v>30</v>
      </c>
      <c r="H64" s="114">
        <v>37</v>
      </c>
      <c r="I64" s="140">
        <v>44</v>
      </c>
      <c r="J64" s="115">
        <v>14</v>
      </c>
      <c r="K64" s="116">
        <v>31.818181818181817</v>
      </c>
    </row>
    <row r="65" spans="1:11" ht="14.1" customHeight="1" x14ac:dyDescent="0.2">
      <c r="A65" s="306" t="s">
        <v>297</v>
      </c>
      <c r="B65" s="307" t="s">
        <v>298</v>
      </c>
      <c r="C65" s="308"/>
      <c r="D65" s="113">
        <v>1.0486177311725453</v>
      </c>
      <c r="E65" s="115">
        <v>44</v>
      </c>
      <c r="F65" s="114">
        <v>39</v>
      </c>
      <c r="G65" s="114">
        <v>20</v>
      </c>
      <c r="H65" s="114">
        <v>34</v>
      </c>
      <c r="I65" s="140">
        <v>36</v>
      </c>
      <c r="J65" s="115">
        <v>8</v>
      </c>
      <c r="K65" s="116">
        <v>22.222222222222221</v>
      </c>
    </row>
    <row r="66" spans="1:11" ht="14.1" customHeight="1" x14ac:dyDescent="0.2">
      <c r="A66" s="306">
        <v>82</v>
      </c>
      <c r="B66" s="307" t="s">
        <v>299</v>
      </c>
      <c r="C66" s="308"/>
      <c r="D66" s="113">
        <v>2.9551954242135365</v>
      </c>
      <c r="E66" s="115">
        <v>124</v>
      </c>
      <c r="F66" s="114">
        <v>99</v>
      </c>
      <c r="G66" s="114">
        <v>215</v>
      </c>
      <c r="H66" s="114">
        <v>96</v>
      </c>
      <c r="I66" s="140">
        <v>127</v>
      </c>
      <c r="J66" s="115">
        <v>-3</v>
      </c>
      <c r="K66" s="116">
        <v>-2.3622047244094486</v>
      </c>
    </row>
    <row r="67" spans="1:11" ht="14.1" customHeight="1" x14ac:dyDescent="0.2">
      <c r="A67" s="306" t="s">
        <v>300</v>
      </c>
      <c r="B67" s="307" t="s">
        <v>301</v>
      </c>
      <c r="C67" s="308"/>
      <c r="D67" s="113">
        <v>1.6920877025738799</v>
      </c>
      <c r="E67" s="115">
        <v>71</v>
      </c>
      <c r="F67" s="114">
        <v>75</v>
      </c>
      <c r="G67" s="114">
        <v>176</v>
      </c>
      <c r="H67" s="114">
        <v>65</v>
      </c>
      <c r="I67" s="140">
        <v>82</v>
      </c>
      <c r="J67" s="115">
        <v>-11</v>
      </c>
      <c r="K67" s="116">
        <v>-13.414634146341463</v>
      </c>
    </row>
    <row r="68" spans="1:11" ht="14.1" customHeight="1" x14ac:dyDescent="0.2">
      <c r="A68" s="306" t="s">
        <v>302</v>
      </c>
      <c r="B68" s="307" t="s">
        <v>303</v>
      </c>
      <c r="C68" s="308"/>
      <c r="D68" s="113">
        <v>0.73879885605338413</v>
      </c>
      <c r="E68" s="115">
        <v>31</v>
      </c>
      <c r="F68" s="114">
        <v>16</v>
      </c>
      <c r="G68" s="114">
        <v>26</v>
      </c>
      <c r="H68" s="114">
        <v>20</v>
      </c>
      <c r="I68" s="140">
        <v>28</v>
      </c>
      <c r="J68" s="115">
        <v>3</v>
      </c>
      <c r="K68" s="116">
        <v>10.714285714285714</v>
      </c>
    </row>
    <row r="69" spans="1:11" ht="14.1" customHeight="1" x14ac:dyDescent="0.2">
      <c r="A69" s="306">
        <v>83</v>
      </c>
      <c r="B69" s="307" t="s">
        <v>304</v>
      </c>
      <c r="C69" s="308"/>
      <c r="D69" s="113">
        <v>5.6482364156339369</v>
      </c>
      <c r="E69" s="115">
        <v>237</v>
      </c>
      <c r="F69" s="114">
        <v>209</v>
      </c>
      <c r="G69" s="114">
        <v>405</v>
      </c>
      <c r="H69" s="114">
        <v>187</v>
      </c>
      <c r="I69" s="140">
        <v>240</v>
      </c>
      <c r="J69" s="115">
        <v>-3</v>
      </c>
      <c r="K69" s="116">
        <v>-1.25</v>
      </c>
    </row>
    <row r="70" spans="1:11" ht="14.1" customHeight="1" x14ac:dyDescent="0.2">
      <c r="A70" s="306" t="s">
        <v>305</v>
      </c>
      <c r="B70" s="307" t="s">
        <v>306</v>
      </c>
      <c r="C70" s="308"/>
      <c r="D70" s="113">
        <v>4.5281220209723543</v>
      </c>
      <c r="E70" s="115">
        <v>190</v>
      </c>
      <c r="F70" s="114">
        <v>172</v>
      </c>
      <c r="G70" s="114">
        <v>358</v>
      </c>
      <c r="H70" s="114">
        <v>156</v>
      </c>
      <c r="I70" s="140">
        <v>195</v>
      </c>
      <c r="J70" s="115">
        <v>-5</v>
      </c>
      <c r="K70" s="116">
        <v>-2.5641025641025643</v>
      </c>
    </row>
    <row r="71" spans="1:11" ht="14.1" customHeight="1" x14ac:dyDescent="0.2">
      <c r="A71" s="306"/>
      <c r="B71" s="307" t="s">
        <v>307</v>
      </c>
      <c r="C71" s="308"/>
      <c r="D71" s="113">
        <v>2.311725452812202</v>
      </c>
      <c r="E71" s="115">
        <v>97</v>
      </c>
      <c r="F71" s="114">
        <v>75</v>
      </c>
      <c r="G71" s="114">
        <v>262</v>
      </c>
      <c r="H71" s="114">
        <v>86</v>
      </c>
      <c r="I71" s="140">
        <v>125</v>
      </c>
      <c r="J71" s="115">
        <v>-28</v>
      </c>
      <c r="K71" s="116">
        <v>-22.4</v>
      </c>
    </row>
    <row r="72" spans="1:11" ht="14.1" customHeight="1" x14ac:dyDescent="0.2">
      <c r="A72" s="306">
        <v>84</v>
      </c>
      <c r="B72" s="307" t="s">
        <v>308</v>
      </c>
      <c r="C72" s="308"/>
      <c r="D72" s="113">
        <v>0.97712106768350815</v>
      </c>
      <c r="E72" s="115">
        <v>41</v>
      </c>
      <c r="F72" s="114">
        <v>30</v>
      </c>
      <c r="G72" s="114">
        <v>65</v>
      </c>
      <c r="H72" s="114">
        <v>20</v>
      </c>
      <c r="I72" s="140">
        <v>37</v>
      </c>
      <c r="J72" s="115">
        <v>4</v>
      </c>
      <c r="K72" s="116">
        <v>10.810810810810811</v>
      </c>
    </row>
    <row r="73" spans="1:11" ht="14.1" customHeight="1" x14ac:dyDescent="0.2">
      <c r="A73" s="306" t="s">
        <v>309</v>
      </c>
      <c r="B73" s="307" t="s">
        <v>310</v>
      </c>
      <c r="C73" s="308"/>
      <c r="D73" s="113">
        <v>0.50047664442326023</v>
      </c>
      <c r="E73" s="115">
        <v>21</v>
      </c>
      <c r="F73" s="114">
        <v>15</v>
      </c>
      <c r="G73" s="114">
        <v>34</v>
      </c>
      <c r="H73" s="114">
        <v>7</v>
      </c>
      <c r="I73" s="140">
        <v>21</v>
      </c>
      <c r="J73" s="115">
        <v>0</v>
      </c>
      <c r="K73" s="116">
        <v>0</v>
      </c>
    </row>
    <row r="74" spans="1:11" ht="14.1" customHeight="1" x14ac:dyDescent="0.2">
      <c r="A74" s="306" t="s">
        <v>311</v>
      </c>
      <c r="B74" s="307" t="s">
        <v>312</v>
      </c>
      <c r="C74" s="308"/>
      <c r="D74" s="113">
        <v>0.11916110581506197</v>
      </c>
      <c r="E74" s="115">
        <v>5</v>
      </c>
      <c r="F74" s="114">
        <v>7</v>
      </c>
      <c r="G74" s="114">
        <v>20</v>
      </c>
      <c r="H74" s="114" t="s">
        <v>513</v>
      </c>
      <c r="I74" s="140">
        <v>5</v>
      </c>
      <c r="J74" s="115">
        <v>0</v>
      </c>
      <c r="K74" s="116">
        <v>0</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0.19065776930409914</v>
      </c>
      <c r="E76" s="115">
        <v>8</v>
      </c>
      <c r="F76" s="114">
        <v>9</v>
      </c>
      <c r="G76" s="114">
        <v>9</v>
      </c>
      <c r="H76" s="114">
        <v>6</v>
      </c>
      <c r="I76" s="140">
        <v>9</v>
      </c>
      <c r="J76" s="115">
        <v>-1</v>
      </c>
      <c r="K76" s="116">
        <v>-11.111111111111111</v>
      </c>
    </row>
    <row r="77" spans="1:11" ht="14.1" customHeight="1" x14ac:dyDescent="0.2">
      <c r="A77" s="306">
        <v>92</v>
      </c>
      <c r="B77" s="307" t="s">
        <v>316</v>
      </c>
      <c r="C77" s="308"/>
      <c r="D77" s="113">
        <v>0.9294566253574833</v>
      </c>
      <c r="E77" s="115">
        <v>39</v>
      </c>
      <c r="F77" s="114">
        <v>34</v>
      </c>
      <c r="G77" s="114">
        <v>36</v>
      </c>
      <c r="H77" s="114">
        <v>29</v>
      </c>
      <c r="I77" s="140">
        <v>42</v>
      </c>
      <c r="J77" s="115">
        <v>-3</v>
      </c>
      <c r="K77" s="116">
        <v>-7.1428571428571432</v>
      </c>
    </row>
    <row r="78" spans="1:11" ht="14.1" customHeight="1" x14ac:dyDescent="0.2">
      <c r="A78" s="306">
        <v>93</v>
      </c>
      <c r="B78" s="307" t="s">
        <v>317</v>
      </c>
      <c r="C78" s="308"/>
      <c r="D78" s="113" t="s">
        <v>513</v>
      </c>
      <c r="E78" s="115" t="s">
        <v>513</v>
      </c>
      <c r="F78" s="114" t="s">
        <v>513</v>
      </c>
      <c r="G78" s="114">
        <v>14</v>
      </c>
      <c r="H78" s="114">
        <v>4</v>
      </c>
      <c r="I78" s="140">
        <v>12</v>
      </c>
      <c r="J78" s="115" t="s">
        <v>513</v>
      </c>
      <c r="K78" s="116" t="s">
        <v>513</v>
      </c>
    </row>
    <row r="79" spans="1:11" ht="14.1" customHeight="1" x14ac:dyDescent="0.2">
      <c r="A79" s="306">
        <v>94</v>
      </c>
      <c r="B79" s="307" t="s">
        <v>318</v>
      </c>
      <c r="C79" s="308"/>
      <c r="D79" s="113">
        <v>0.30981887511916112</v>
      </c>
      <c r="E79" s="115">
        <v>13</v>
      </c>
      <c r="F79" s="114">
        <v>7</v>
      </c>
      <c r="G79" s="114">
        <v>7</v>
      </c>
      <c r="H79" s="114">
        <v>8</v>
      </c>
      <c r="I79" s="140">
        <v>6</v>
      </c>
      <c r="J79" s="115">
        <v>7</v>
      </c>
      <c r="K79" s="116">
        <v>116.66666666666667</v>
      </c>
    </row>
    <row r="80" spans="1:11" ht="14.1" customHeight="1" x14ac:dyDescent="0.2">
      <c r="A80" s="306" t="s">
        <v>319</v>
      </c>
      <c r="B80" s="307" t="s">
        <v>320</v>
      </c>
      <c r="C80" s="308"/>
      <c r="D80" s="113">
        <v>0</v>
      </c>
      <c r="E80" s="115">
        <v>0</v>
      </c>
      <c r="F80" s="114" t="s">
        <v>513</v>
      </c>
      <c r="G80" s="114">
        <v>0</v>
      </c>
      <c r="H80" s="114">
        <v>0</v>
      </c>
      <c r="I80" s="140">
        <v>0</v>
      </c>
      <c r="J80" s="115">
        <v>0</v>
      </c>
      <c r="K80" s="116">
        <v>0</v>
      </c>
    </row>
    <row r="81" spans="1:11" ht="14.1" customHeight="1" x14ac:dyDescent="0.2">
      <c r="A81" s="310" t="s">
        <v>321</v>
      </c>
      <c r="B81" s="311" t="s">
        <v>333</v>
      </c>
      <c r="C81" s="312"/>
      <c r="D81" s="125" t="s">
        <v>513</v>
      </c>
      <c r="E81" s="143" t="s">
        <v>513</v>
      </c>
      <c r="F81" s="144">
        <v>0</v>
      </c>
      <c r="G81" s="144">
        <v>3</v>
      </c>
      <c r="H81" s="144">
        <v>0</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4028</v>
      </c>
      <c r="E11" s="114">
        <v>3492</v>
      </c>
      <c r="F11" s="114">
        <v>4287</v>
      </c>
      <c r="G11" s="114">
        <v>3296</v>
      </c>
      <c r="H11" s="140">
        <v>3873</v>
      </c>
      <c r="I11" s="115">
        <v>155</v>
      </c>
      <c r="J11" s="116">
        <v>4.0020655822359927</v>
      </c>
    </row>
    <row r="12" spans="1:15" s="110" customFormat="1" ht="24.95" customHeight="1" x14ac:dyDescent="0.2">
      <c r="A12" s="193" t="s">
        <v>132</v>
      </c>
      <c r="B12" s="194" t="s">
        <v>133</v>
      </c>
      <c r="C12" s="113">
        <v>1.365441906653426</v>
      </c>
      <c r="D12" s="115">
        <v>55</v>
      </c>
      <c r="E12" s="114">
        <v>201</v>
      </c>
      <c r="F12" s="114">
        <v>178</v>
      </c>
      <c r="G12" s="114">
        <v>130</v>
      </c>
      <c r="H12" s="140">
        <v>68</v>
      </c>
      <c r="I12" s="115">
        <v>-13</v>
      </c>
      <c r="J12" s="116">
        <v>-19.117647058823529</v>
      </c>
    </row>
    <row r="13" spans="1:15" s="110" customFormat="1" ht="24.95" customHeight="1" x14ac:dyDescent="0.2">
      <c r="A13" s="193" t="s">
        <v>134</v>
      </c>
      <c r="B13" s="199" t="s">
        <v>214</v>
      </c>
      <c r="C13" s="113">
        <v>0.39721946375372391</v>
      </c>
      <c r="D13" s="115">
        <v>16</v>
      </c>
      <c r="E13" s="114">
        <v>16</v>
      </c>
      <c r="F13" s="114">
        <v>14</v>
      </c>
      <c r="G13" s="114">
        <v>15</v>
      </c>
      <c r="H13" s="140">
        <v>21</v>
      </c>
      <c r="I13" s="115">
        <v>-5</v>
      </c>
      <c r="J13" s="116">
        <v>-23.80952380952381</v>
      </c>
    </row>
    <row r="14" spans="1:15" s="287" customFormat="1" ht="24.95" customHeight="1" x14ac:dyDescent="0.2">
      <c r="A14" s="193" t="s">
        <v>215</v>
      </c>
      <c r="B14" s="199" t="s">
        <v>137</v>
      </c>
      <c r="C14" s="113">
        <v>24.826216484607745</v>
      </c>
      <c r="D14" s="115">
        <v>1000</v>
      </c>
      <c r="E14" s="114">
        <v>730</v>
      </c>
      <c r="F14" s="114">
        <v>857</v>
      </c>
      <c r="G14" s="114">
        <v>632</v>
      </c>
      <c r="H14" s="140">
        <v>968</v>
      </c>
      <c r="I14" s="115">
        <v>32</v>
      </c>
      <c r="J14" s="116">
        <v>3.3057851239669422</v>
      </c>
      <c r="K14" s="110"/>
      <c r="L14" s="110"/>
      <c r="M14" s="110"/>
      <c r="N14" s="110"/>
      <c r="O14" s="110"/>
    </row>
    <row r="15" spans="1:15" s="110" customFormat="1" ht="24.95" customHeight="1" x14ac:dyDescent="0.2">
      <c r="A15" s="193" t="s">
        <v>216</v>
      </c>
      <c r="B15" s="199" t="s">
        <v>217</v>
      </c>
      <c r="C15" s="113">
        <v>5.2879841112214496</v>
      </c>
      <c r="D15" s="115">
        <v>213</v>
      </c>
      <c r="E15" s="114">
        <v>229</v>
      </c>
      <c r="F15" s="114">
        <v>196</v>
      </c>
      <c r="G15" s="114">
        <v>144</v>
      </c>
      <c r="H15" s="140">
        <v>200</v>
      </c>
      <c r="I15" s="115">
        <v>13</v>
      </c>
      <c r="J15" s="116">
        <v>6.5</v>
      </c>
    </row>
    <row r="16" spans="1:15" s="287" customFormat="1" ht="24.95" customHeight="1" x14ac:dyDescent="0.2">
      <c r="A16" s="193" t="s">
        <v>218</v>
      </c>
      <c r="B16" s="199" t="s">
        <v>141</v>
      </c>
      <c r="C16" s="113">
        <v>17.725918570009931</v>
      </c>
      <c r="D16" s="115">
        <v>714</v>
      </c>
      <c r="E16" s="114">
        <v>418</v>
      </c>
      <c r="F16" s="114">
        <v>541</v>
      </c>
      <c r="G16" s="114">
        <v>419</v>
      </c>
      <c r="H16" s="140">
        <v>645</v>
      </c>
      <c r="I16" s="115">
        <v>69</v>
      </c>
      <c r="J16" s="116">
        <v>10.697674418604651</v>
      </c>
      <c r="K16" s="110"/>
      <c r="L16" s="110"/>
      <c r="M16" s="110"/>
      <c r="N16" s="110"/>
      <c r="O16" s="110"/>
    </row>
    <row r="17" spans="1:15" s="110" customFormat="1" ht="24.95" customHeight="1" x14ac:dyDescent="0.2">
      <c r="A17" s="193" t="s">
        <v>142</v>
      </c>
      <c r="B17" s="199" t="s">
        <v>220</v>
      </c>
      <c r="C17" s="113">
        <v>1.8123138033763655</v>
      </c>
      <c r="D17" s="115">
        <v>73</v>
      </c>
      <c r="E17" s="114">
        <v>83</v>
      </c>
      <c r="F17" s="114">
        <v>120</v>
      </c>
      <c r="G17" s="114">
        <v>69</v>
      </c>
      <c r="H17" s="140">
        <v>123</v>
      </c>
      <c r="I17" s="115">
        <v>-50</v>
      </c>
      <c r="J17" s="116">
        <v>-40.650406504065039</v>
      </c>
    </row>
    <row r="18" spans="1:15" s="287" customFormat="1" ht="24.95" customHeight="1" x14ac:dyDescent="0.2">
      <c r="A18" s="201" t="s">
        <v>144</v>
      </c>
      <c r="B18" s="202" t="s">
        <v>145</v>
      </c>
      <c r="C18" s="113">
        <v>8.0188679245283012</v>
      </c>
      <c r="D18" s="115">
        <v>323</v>
      </c>
      <c r="E18" s="114">
        <v>255</v>
      </c>
      <c r="F18" s="114">
        <v>330</v>
      </c>
      <c r="G18" s="114">
        <v>246</v>
      </c>
      <c r="H18" s="140">
        <v>318</v>
      </c>
      <c r="I18" s="115">
        <v>5</v>
      </c>
      <c r="J18" s="116">
        <v>1.5723270440251573</v>
      </c>
      <c r="K18" s="110"/>
      <c r="L18" s="110"/>
      <c r="M18" s="110"/>
      <c r="N18" s="110"/>
      <c r="O18" s="110"/>
    </row>
    <row r="19" spans="1:15" s="110" customFormat="1" ht="24.95" customHeight="1" x14ac:dyDescent="0.2">
      <c r="A19" s="193" t="s">
        <v>146</v>
      </c>
      <c r="B19" s="199" t="s">
        <v>147</v>
      </c>
      <c r="C19" s="113">
        <v>15.392254220456802</v>
      </c>
      <c r="D19" s="115">
        <v>620</v>
      </c>
      <c r="E19" s="114">
        <v>512</v>
      </c>
      <c r="F19" s="114">
        <v>640</v>
      </c>
      <c r="G19" s="114">
        <v>660</v>
      </c>
      <c r="H19" s="140">
        <v>550</v>
      </c>
      <c r="I19" s="115">
        <v>70</v>
      </c>
      <c r="J19" s="116">
        <v>12.727272727272727</v>
      </c>
    </row>
    <row r="20" spans="1:15" s="287" customFormat="1" ht="24.95" customHeight="1" x14ac:dyDescent="0.2">
      <c r="A20" s="193" t="s">
        <v>148</v>
      </c>
      <c r="B20" s="199" t="s">
        <v>149</v>
      </c>
      <c r="C20" s="113">
        <v>3.9225422045680238</v>
      </c>
      <c r="D20" s="115">
        <v>158</v>
      </c>
      <c r="E20" s="114">
        <v>170</v>
      </c>
      <c r="F20" s="114">
        <v>168</v>
      </c>
      <c r="G20" s="114">
        <v>159</v>
      </c>
      <c r="H20" s="140">
        <v>178</v>
      </c>
      <c r="I20" s="115">
        <v>-20</v>
      </c>
      <c r="J20" s="116">
        <v>-11.235955056179776</v>
      </c>
      <c r="K20" s="110"/>
      <c r="L20" s="110"/>
      <c r="M20" s="110"/>
      <c r="N20" s="110"/>
      <c r="O20" s="110"/>
    </row>
    <row r="21" spans="1:15" s="110" customFormat="1" ht="24.95" customHeight="1" x14ac:dyDescent="0.2">
      <c r="A21" s="201" t="s">
        <v>150</v>
      </c>
      <c r="B21" s="202" t="s">
        <v>151</v>
      </c>
      <c r="C21" s="113">
        <v>6.2562065541211522</v>
      </c>
      <c r="D21" s="115">
        <v>252</v>
      </c>
      <c r="E21" s="114">
        <v>231</v>
      </c>
      <c r="F21" s="114">
        <v>226</v>
      </c>
      <c r="G21" s="114">
        <v>204</v>
      </c>
      <c r="H21" s="140">
        <v>235</v>
      </c>
      <c r="I21" s="115">
        <v>17</v>
      </c>
      <c r="J21" s="116">
        <v>7.2340425531914896</v>
      </c>
    </row>
    <row r="22" spans="1:15" s="110" customFormat="1" ht="24.95" customHeight="1" x14ac:dyDescent="0.2">
      <c r="A22" s="201" t="s">
        <v>152</v>
      </c>
      <c r="B22" s="199" t="s">
        <v>153</v>
      </c>
      <c r="C22" s="113">
        <v>1.2909632571996028</v>
      </c>
      <c r="D22" s="115">
        <v>52</v>
      </c>
      <c r="E22" s="114">
        <v>45</v>
      </c>
      <c r="F22" s="114">
        <v>53</v>
      </c>
      <c r="G22" s="114">
        <v>39</v>
      </c>
      <c r="H22" s="140">
        <v>61</v>
      </c>
      <c r="I22" s="115">
        <v>-9</v>
      </c>
      <c r="J22" s="116">
        <v>-14.754098360655737</v>
      </c>
    </row>
    <row r="23" spans="1:15" s="110" customFormat="1" ht="24.95" customHeight="1" x14ac:dyDescent="0.2">
      <c r="A23" s="193" t="s">
        <v>154</v>
      </c>
      <c r="B23" s="199" t="s">
        <v>155</v>
      </c>
      <c r="C23" s="113">
        <v>0.94339622641509435</v>
      </c>
      <c r="D23" s="115">
        <v>38</v>
      </c>
      <c r="E23" s="114">
        <v>33</v>
      </c>
      <c r="F23" s="114">
        <v>41</v>
      </c>
      <c r="G23" s="114">
        <v>30</v>
      </c>
      <c r="H23" s="140">
        <v>50</v>
      </c>
      <c r="I23" s="115">
        <v>-12</v>
      </c>
      <c r="J23" s="116">
        <v>-24</v>
      </c>
    </row>
    <row r="24" spans="1:15" s="110" customFormat="1" ht="24.95" customHeight="1" x14ac:dyDescent="0.2">
      <c r="A24" s="193" t="s">
        <v>156</v>
      </c>
      <c r="B24" s="199" t="s">
        <v>221</v>
      </c>
      <c r="C24" s="113">
        <v>3.8728897715988082</v>
      </c>
      <c r="D24" s="115">
        <v>156</v>
      </c>
      <c r="E24" s="114">
        <v>137</v>
      </c>
      <c r="F24" s="114">
        <v>213</v>
      </c>
      <c r="G24" s="114">
        <v>138</v>
      </c>
      <c r="H24" s="140">
        <v>168</v>
      </c>
      <c r="I24" s="115">
        <v>-12</v>
      </c>
      <c r="J24" s="116">
        <v>-7.1428571428571432</v>
      </c>
    </row>
    <row r="25" spans="1:15" s="110" customFormat="1" ht="24.95" customHeight="1" x14ac:dyDescent="0.2">
      <c r="A25" s="193" t="s">
        <v>222</v>
      </c>
      <c r="B25" s="204" t="s">
        <v>159</v>
      </c>
      <c r="C25" s="113">
        <v>6.0824230387288978</v>
      </c>
      <c r="D25" s="115">
        <v>245</v>
      </c>
      <c r="E25" s="114">
        <v>262</v>
      </c>
      <c r="F25" s="114">
        <v>279</v>
      </c>
      <c r="G25" s="114">
        <v>199</v>
      </c>
      <c r="H25" s="140">
        <v>203</v>
      </c>
      <c r="I25" s="115">
        <v>42</v>
      </c>
      <c r="J25" s="116">
        <v>20.689655172413794</v>
      </c>
    </row>
    <row r="26" spans="1:15" s="110" customFormat="1" ht="24.95" customHeight="1" x14ac:dyDescent="0.2">
      <c r="A26" s="201">
        <v>782.78300000000002</v>
      </c>
      <c r="B26" s="203" t="s">
        <v>160</v>
      </c>
      <c r="C26" s="113">
        <v>3.7735849056603774</v>
      </c>
      <c r="D26" s="115">
        <v>152</v>
      </c>
      <c r="E26" s="114">
        <v>185</v>
      </c>
      <c r="F26" s="114">
        <v>226</v>
      </c>
      <c r="G26" s="114">
        <v>151</v>
      </c>
      <c r="H26" s="140">
        <v>182</v>
      </c>
      <c r="I26" s="115">
        <v>-30</v>
      </c>
      <c r="J26" s="116">
        <v>-16.483516483516482</v>
      </c>
    </row>
    <row r="27" spans="1:15" s="110" customFormat="1" ht="24.95" customHeight="1" x14ac:dyDescent="0.2">
      <c r="A27" s="193" t="s">
        <v>161</v>
      </c>
      <c r="B27" s="199" t="s">
        <v>162</v>
      </c>
      <c r="C27" s="113">
        <v>2.8301886792452828</v>
      </c>
      <c r="D27" s="115">
        <v>114</v>
      </c>
      <c r="E27" s="114">
        <v>91</v>
      </c>
      <c r="F27" s="114">
        <v>155</v>
      </c>
      <c r="G27" s="114">
        <v>84</v>
      </c>
      <c r="H27" s="140">
        <v>121</v>
      </c>
      <c r="I27" s="115">
        <v>-7</v>
      </c>
      <c r="J27" s="116">
        <v>-5.785123966942149</v>
      </c>
    </row>
    <row r="28" spans="1:15" s="110" customFormat="1" ht="24.95" customHeight="1" x14ac:dyDescent="0.2">
      <c r="A28" s="193" t="s">
        <v>163</v>
      </c>
      <c r="B28" s="199" t="s">
        <v>164</v>
      </c>
      <c r="C28" s="113">
        <v>2.4826216484607744</v>
      </c>
      <c r="D28" s="115">
        <v>100</v>
      </c>
      <c r="E28" s="114">
        <v>75</v>
      </c>
      <c r="F28" s="114">
        <v>255</v>
      </c>
      <c r="G28" s="114">
        <v>100</v>
      </c>
      <c r="H28" s="140">
        <v>102</v>
      </c>
      <c r="I28" s="115">
        <v>-2</v>
      </c>
      <c r="J28" s="116">
        <v>-1.9607843137254901</v>
      </c>
    </row>
    <row r="29" spans="1:15" s="110" customFormat="1" ht="24.95" customHeight="1" x14ac:dyDescent="0.2">
      <c r="A29" s="193">
        <v>86</v>
      </c>
      <c r="B29" s="199" t="s">
        <v>165</v>
      </c>
      <c r="C29" s="113">
        <v>10.054617676266137</v>
      </c>
      <c r="D29" s="115">
        <v>405</v>
      </c>
      <c r="E29" s="114">
        <v>211</v>
      </c>
      <c r="F29" s="114">
        <v>238</v>
      </c>
      <c r="G29" s="114">
        <v>230</v>
      </c>
      <c r="H29" s="140">
        <v>276</v>
      </c>
      <c r="I29" s="115">
        <v>129</v>
      </c>
      <c r="J29" s="116">
        <v>46.739130434782609</v>
      </c>
    </row>
    <row r="30" spans="1:15" s="110" customFormat="1" ht="24.95" customHeight="1" x14ac:dyDescent="0.2">
      <c r="A30" s="193">
        <v>87.88</v>
      </c>
      <c r="B30" s="204" t="s">
        <v>166</v>
      </c>
      <c r="C30" s="113">
        <v>4.7666335650446872</v>
      </c>
      <c r="D30" s="115">
        <v>192</v>
      </c>
      <c r="E30" s="114">
        <v>212</v>
      </c>
      <c r="F30" s="114">
        <v>275</v>
      </c>
      <c r="G30" s="114">
        <v>179</v>
      </c>
      <c r="H30" s="140">
        <v>218</v>
      </c>
      <c r="I30" s="115">
        <v>-26</v>
      </c>
      <c r="J30" s="116">
        <v>-11.926605504587156</v>
      </c>
    </row>
    <row r="31" spans="1:15" s="110" customFormat="1" ht="24.95" customHeight="1" x14ac:dyDescent="0.2">
      <c r="A31" s="193" t="s">
        <v>167</v>
      </c>
      <c r="B31" s="199" t="s">
        <v>168</v>
      </c>
      <c r="C31" s="113">
        <v>3.7239324726911618</v>
      </c>
      <c r="D31" s="115">
        <v>150</v>
      </c>
      <c r="E31" s="114">
        <v>126</v>
      </c>
      <c r="F31" s="114">
        <v>139</v>
      </c>
      <c r="G31" s="114">
        <v>100</v>
      </c>
      <c r="H31" s="140">
        <v>154</v>
      </c>
      <c r="I31" s="115">
        <v>-4</v>
      </c>
      <c r="J31" s="116">
        <v>-2.5974025974025974</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1.365441906653426</v>
      </c>
      <c r="D34" s="115">
        <v>55</v>
      </c>
      <c r="E34" s="114">
        <v>201</v>
      </c>
      <c r="F34" s="114">
        <v>178</v>
      </c>
      <c r="G34" s="114">
        <v>130</v>
      </c>
      <c r="H34" s="140">
        <v>68</v>
      </c>
      <c r="I34" s="115">
        <v>-13</v>
      </c>
      <c r="J34" s="116">
        <v>-19.117647058823529</v>
      </c>
    </row>
    <row r="35" spans="1:10" s="110" customFormat="1" ht="24.95" customHeight="1" x14ac:dyDescent="0.2">
      <c r="A35" s="292" t="s">
        <v>171</v>
      </c>
      <c r="B35" s="293" t="s">
        <v>172</v>
      </c>
      <c r="C35" s="113">
        <v>33.242303872889771</v>
      </c>
      <c r="D35" s="115">
        <v>1339</v>
      </c>
      <c r="E35" s="114">
        <v>1001</v>
      </c>
      <c r="F35" s="114">
        <v>1201</v>
      </c>
      <c r="G35" s="114">
        <v>893</v>
      </c>
      <c r="H35" s="140">
        <v>1307</v>
      </c>
      <c r="I35" s="115">
        <v>32</v>
      </c>
      <c r="J35" s="116">
        <v>2.4483550114766639</v>
      </c>
    </row>
    <row r="36" spans="1:10" s="110" customFormat="1" ht="24.95" customHeight="1" x14ac:dyDescent="0.2">
      <c r="A36" s="294" t="s">
        <v>173</v>
      </c>
      <c r="B36" s="295" t="s">
        <v>174</v>
      </c>
      <c r="C36" s="125">
        <v>65.392254220456806</v>
      </c>
      <c r="D36" s="143">
        <v>2634</v>
      </c>
      <c r="E36" s="144">
        <v>2290</v>
      </c>
      <c r="F36" s="144">
        <v>2908</v>
      </c>
      <c r="G36" s="144">
        <v>2273</v>
      </c>
      <c r="H36" s="145">
        <v>2498</v>
      </c>
      <c r="I36" s="143">
        <v>136</v>
      </c>
      <c r="J36" s="146">
        <v>5.4443554843875104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4028</v>
      </c>
      <c r="F11" s="264">
        <v>3492</v>
      </c>
      <c r="G11" s="264">
        <v>4287</v>
      </c>
      <c r="H11" s="264">
        <v>3296</v>
      </c>
      <c r="I11" s="265">
        <v>3873</v>
      </c>
      <c r="J11" s="263">
        <v>155</v>
      </c>
      <c r="K11" s="266">
        <v>4.0020655822359927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27.755710029791459</v>
      </c>
      <c r="E13" s="115">
        <v>1118</v>
      </c>
      <c r="F13" s="114">
        <v>1312</v>
      </c>
      <c r="G13" s="114">
        <v>1451</v>
      </c>
      <c r="H13" s="114">
        <v>982</v>
      </c>
      <c r="I13" s="140">
        <v>1024</v>
      </c>
      <c r="J13" s="115">
        <v>94</v>
      </c>
      <c r="K13" s="116">
        <v>9.1796875</v>
      </c>
    </row>
    <row r="14" spans="1:17" ht="15.95" customHeight="1" x14ac:dyDescent="0.2">
      <c r="A14" s="306" t="s">
        <v>230</v>
      </c>
      <c r="B14" s="307"/>
      <c r="C14" s="308"/>
      <c r="D14" s="113">
        <v>56.901688182720953</v>
      </c>
      <c r="E14" s="115">
        <v>2292</v>
      </c>
      <c r="F14" s="114">
        <v>1714</v>
      </c>
      <c r="G14" s="114">
        <v>2263</v>
      </c>
      <c r="H14" s="114">
        <v>1846</v>
      </c>
      <c r="I14" s="140">
        <v>2280</v>
      </c>
      <c r="J14" s="115">
        <v>12</v>
      </c>
      <c r="K14" s="116">
        <v>0.52631578947368418</v>
      </c>
    </row>
    <row r="15" spans="1:17" ht="15.95" customHeight="1" x14ac:dyDescent="0.2">
      <c r="A15" s="306" t="s">
        <v>231</v>
      </c>
      <c r="B15" s="307"/>
      <c r="C15" s="308"/>
      <c r="D15" s="113">
        <v>7.7209533267130093</v>
      </c>
      <c r="E15" s="115">
        <v>311</v>
      </c>
      <c r="F15" s="114">
        <v>271</v>
      </c>
      <c r="G15" s="114">
        <v>268</v>
      </c>
      <c r="H15" s="114">
        <v>224</v>
      </c>
      <c r="I15" s="140">
        <v>311</v>
      </c>
      <c r="J15" s="115">
        <v>0</v>
      </c>
      <c r="K15" s="116">
        <v>0</v>
      </c>
    </row>
    <row r="16" spans="1:17" ht="15.95" customHeight="1" x14ac:dyDescent="0.2">
      <c r="A16" s="306" t="s">
        <v>232</v>
      </c>
      <c r="B16" s="307"/>
      <c r="C16" s="308"/>
      <c r="D16" s="113">
        <v>7.621648460774578</v>
      </c>
      <c r="E16" s="115">
        <v>307</v>
      </c>
      <c r="F16" s="114">
        <v>194</v>
      </c>
      <c r="G16" s="114">
        <v>305</v>
      </c>
      <c r="H16" s="114">
        <v>243</v>
      </c>
      <c r="I16" s="140">
        <v>257</v>
      </c>
      <c r="J16" s="115">
        <v>50</v>
      </c>
      <c r="K16" s="116">
        <v>19.455252918287936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1.8867924528301887</v>
      </c>
      <c r="E18" s="115">
        <v>76</v>
      </c>
      <c r="F18" s="114">
        <v>193</v>
      </c>
      <c r="G18" s="114">
        <v>166</v>
      </c>
      <c r="H18" s="114">
        <v>113</v>
      </c>
      <c r="I18" s="140">
        <v>62</v>
      </c>
      <c r="J18" s="115">
        <v>14</v>
      </c>
      <c r="K18" s="116">
        <v>22.580645161290324</v>
      </c>
    </row>
    <row r="19" spans="1:11" ht="14.1" customHeight="1" x14ac:dyDescent="0.2">
      <c r="A19" s="306" t="s">
        <v>235</v>
      </c>
      <c r="B19" s="307" t="s">
        <v>236</v>
      </c>
      <c r="C19" s="308"/>
      <c r="D19" s="113">
        <v>1.2413108242303872</v>
      </c>
      <c r="E19" s="115">
        <v>50</v>
      </c>
      <c r="F19" s="114">
        <v>183</v>
      </c>
      <c r="G19" s="114">
        <v>151</v>
      </c>
      <c r="H19" s="114">
        <v>106</v>
      </c>
      <c r="I19" s="140">
        <v>51</v>
      </c>
      <c r="J19" s="115">
        <v>-1</v>
      </c>
      <c r="K19" s="116">
        <v>-1.9607843137254901</v>
      </c>
    </row>
    <row r="20" spans="1:11" ht="14.1" customHeight="1" x14ac:dyDescent="0.2">
      <c r="A20" s="306">
        <v>12</v>
      </c>
      <c r="B20" s="307" t="s">
        <v>237</v>
      </c>
      <c r="C20" s="308"/>
      <c r="D20" s="113">
        <v>1.3157894736842106</v>
      </c>
      <c r="E20" s="115">
        <v>53</v>
      </c>
      <c r="F20" s="114">
        <v>56</v>
      </c>
      <c r="G20" s="114">
        <v>78</v>
      </c>
      <c r="H20" s="114">
        <v>42</v>
      </c>
      <c r="I20" s="140">
        <v>44</v>
      </c>
      <c r="J20" s="115">
        <v>9</v>
      </c>
      <c r="K20" s="116">
        <v>20.454545454545453</v>
      </c>
    </row>
    <row r="21" spans="1:11" ht="14.1" customHeight="1" x14ac:dyDescent="0.2">
      <c r="A21" s="306">
        <v>21</v>
      </c>
      <c r="B21" s="307" t="s">
        <v>238</v>
      </c>
      <c r="C21" s="308"/>
      <c r="D21" s="113">
        <v>0.69513406156901691</v>
      </c>
      <c r="E21" s="115">
        <v>28</v>
      </c>
      <c r="F21" s="114">
        <v>10</v>
      </c>
      <c r="G21" s="114">
        <v>14</v>
      </c>
      <c r="H21" s="114">
        <v>6</v>
      </c>
      <c r="I21" s="140">
        <v>10</v>
      </c>
      <c r="J21" s="115">
        <v>18</v>
      </c>
      <c r="K21" s="116">
        <v>180</v>
      </c>
    </row>
    <row r="22" spans="1:11" ht="14.1" customHeight="1" x14ac:dyDescent="0.2">
      <c r="A22" s="306">
        <v>22</v>
      </c>
      <c r="B22" s="307" t="s">
        <v>239</v>
      </c>
      <c r="C22" s="308"/>
      <c r="D22" s="113">
        <v>2.0357497517378351</v>
      </c>
      <c r="E22" s="115">
        <v>82</v>
      </c>
      <c r="F22" s="114">
        <v>84</v>
      </c>
      <c r="G22" s="114">
        <v>103</v>
      </c>
      <c r="H22" s="114">
        <v>82</v>
      </c>
      <c r="I22" s="140">
        <v>87</v>
      </c>
      <c r="J22" s="115">
        <v>-5</v>
      </c>
      <c r="K22" s="116">
        <v>-5.7471264367816088</v>
      </c>
    </row>
    <row r="23" spans="1:11" ht="14.1" customHeight="1" x14ac:dyDescent="0.2">
      <c r="A23" s="306">
        <v>23</v>
      </c>
      <c r="B23" s="307" t="s">
        <v>240</v>
      </c>
      <c r="C23" s="308"/>
      <c r="D23" s="113">
        <v>1.0427010923535254</v>
      </c>
      <c r="E23" s="115">
        <v>42</v>
      </c>
      <c r="F23" s="114">
        <v>40</v>
      </c>
      <c r="G23" s="114">
        <v>36</v>
      </c>
      <c r="H23" s="114">
        <v>20</v>
      </c>
      <c r="I23" s="140">
        <v>31</v>
      </c>
      <c r="J23" s="115">
        <v>11</v>
      </c>
      <c r="K23" s="116">
        <v>35.483870967741936</v>
      </c>
    </row>
    <row r="24" spans="1:11" ht="14.1" customHeight="1" x14ac:dyDescent="0.2">
      <c r="A24" s="306">
        <v>24</v>
      </c>
      <c r="B24" s="307" t="s">
        <v>241</v>
      </c>
      <c r="C24" s="308"/>
      <c r="D24" s="113">
        <v>4.9404170804369416</v>
      </c>
      <c r="E24" s="115">
        <v>199</v>
      </c>
      <c r="F24" s="114">
        <v>156</v>
      </c>
      <c r="G24" s="114">
        <v>163</v>
      </c>
      <c r="H24" s="114">
        <v>126</v>
      </c>
      <c r="I24" s="140">
        <v>241</v>
      </c>
      <c r="J24" s="115">
        <v>-42</v>
      </c>
      <c r="K24" s="116">
        <v>-17.427385892116181</v>
      </c>
    </row>
    <row r="25" spans="1:11" ht="14.1" customHeight="1" x14ac:dyDescent="0.2">
      <c r="A25" s="306">
        <v>25</v>
      </c>
      <c r="B25" s="307" t="s">
        <v>242</v>
      </c>
      <c r="C25" s="308"/>
      <c r="D25" s="113">
        <v>6.1072492552135058</v>
      </c>
      <c r="E25" s="115">
        <v>246</v>
      </c>
      <c r="F25" s="114">
        <v>118</v>
      </c>
      <c r="G25" s="114">
        <v>161</v>
      </c>
      <c r="H25" s="114">
        <v>163</v>
      </c>
      <c r="I25" s="140">
        <v>219</v>
      </c>
      <c r="J25" s="115">
        <v>27</v>
      </c>
      <c r="K25" s="116">
        <v>12.328767123287671</v>
      </c>
    </row>
    <row r="26" spans="1:11" ht="14.1" customHeight="1" x14ac:dyDescent="0.2">
      <c r="A26" s="306">
        <v>26</v>
      </c>
      <c r="B26" s="307" t="s">
        <v>243</v>
      </c>
      <c r="C26" s="308"/>
      <c r="D26" s="113">
        <v>4.2452830188679247</v>
      </c>
      <c r="E26" s="115">
        <v>171</v>
      </c>
      <c r="F26" s="114">
        <v>123</v>
      </c>
      <c r="G26" s="114">
        <v>188</v>
      </c>
      <c r="H26" s="114">
        <v>103</v>
      </c>
      <c r="I26" s="140">
        <v>198</v>
      </c>
      <c r="J26" s="115">
        <v>-27</v>
      </c>
      <c r="K26" s="116">
        <v>-13.636363636363637</v>
      </c>
    </row>
    <row r="27" spans="1:11" ht="14.1" customHeight="1" x14ac:dyDescent="0.2">
      <c r="A27" s="306">
        <v>27</v>
      </c>
      <c r="B27" s="307" t="s">
        <v>244</v>
      </c>
      <c r="C27" s="308"/>
      <c r="D27" s="113">
        <v>2.53227408142999</v>
      </c>
      <c r="E27" s="115">
        <v>102</v>
      </c>
      <c r="F27" s="114">
        <v>71</v>
      </c>
      <c r="G27" s="114">
        <v>73</v>
      </c>
      <c r="H27" s="114">
        <v>64</v>
      </c>
      <c r="I27" s="140">
        <v>100</v>
      </c>
      <c r="J27" s="115">
        <v>2</v>
      </c>
      <c r="K27" s="116">
        <v>2</v>
      </c>
    </row>
    <row r="28" spans="1:11" ht="14.1" customHeight="1" x14ac:dyDescent="0.2">
      <c r="A28" s="306">
        <v>28</v>
      </c>
      <c r="B28" s="307" t="s">
        <v>245</v>
      </c>
      <c r="C28" s="308"/>
      <c r="D28" s="113">
        <v>0.74478649453823242</v>
      </c>
      <c r="E28" s="115">
        <v>30</v>
      </c>
      <c r="F28" s="114">
        <v>22</v>
      </c>
      <c r="G28" s="114">
        <v>14</v>
      </c>
      <c r="H28" s="114">
        <v>13</v>
      </c>
      <c r="I28" s="140">
        <v>41</v>
      </c>
      <c r="J28" s="115">
        <v>-11</v>
      </c>
      <c r="K28" s="116">
        <v>-26.829268292682926</v>
      </c>
    </row>
    <row r="29" spans="1:11" ht="14.1" customHeight="1" x14ac:dyDescent="0.2">
      <c r="A29" s="306">
        <v>29</v>
      </c>
      <c r="B29" s="307" t="s">
        <v>246</v>
      </c>
      <c r="C29" s="308"/>
      <c r="D29" s="113">
        <v>3.798411122144985</v>
      </c>
      <c r="E29" s="115">
        <v>153</v>
      </c>
      <c r="F29" s="114">
        <v>123</v>
      </c>
      <c r="G29" s="114">
        <v>144</v>
      </c>
      <c r="H29" s="114">
        <v>113</v>
      </c>
      <c r="I29" s="140">
        <v>117</v>
      </c>
      <c r="J29" s="115">
        <v>36</v>
      </c>
      <c r="K29" s="116">
        <v>30.76923076923077</v>
      </c>
    </row>
    <row r="30" spans="1:11" ht="14.1" customHeight="1" x14ac:dyDescent="0.2">
      <c r="A30" s="306" t="s">
        <v>247</v>
      </c>
      <c r="B30" s="307" t="s">
        <v>248</v>
      </c>
      <c r="C30" s="308"/>
      <c r="D30" s="113" t="s">
        <v>513</v>
      </c>
      <c r="E30" s="115" t="s">
        <v>513</v>
      </c>
      <c r="F30" s="114" t="s">
        <v>513</v>
      </c>
      <c r="G30" s="114">
        <v>55</v>
      </c>
      <c r="H30" s="114">
        <v>41</v>
      </c>
      <c r="I30" s="140">
        <v>28</v>
      </c>
      <c r="J30" s="115" t="s">
        <v>513</v>
      </c>
      <c r="K30" s="116" t="s">
        <v>513</v>
      </c>
    </row>
    <row r="31" spans="1:11" ht="14.1" customHeight="1" x14ac:dyDescent="0.2">
      <c r="A31" s="306" t="s">
        <v>249</v>
      </c>
      <c r="B31" s="307" t="s">
        <v>250</v>
      </c>
      <c r="C31" s="308"/>
      <c r="D31" s="113">
        <v>2.2840119165839128</v>
      </c>
      <c r="E31" s="115">
        <v>92</v>
      </c>
      <c r="F31" s="114">
        <v>78</v>
      </c>
      <c r="G31" s="114">
        <v>86</v>
      </c>
      <c r="H31" s="114">
        <v>72</v>
      </c>
      <c r="I31" s="140">
        <v>89</v>
      </c>
      <c r="J31" s="115">
        <v>3</v>
      </c>
      <c r="K31" s="116">
        <v>3.3707865168539324</v>
      </c>
    </row>
    <row r="32" spans="1:11" ht="14.1" customHeight="1" x14ac:dyDescent="0.2">
      <c r="A32" s="306">
        <v>31</v>
      </c>
      <c r="B32" s="307" t="s">
        <v>251</v>
      </c>
      <c r="C32" s="308"/>
      <c r="D32" s="113">
        <v>0.49652432969215493</v>
      </c>
      <c r="E32" s="115">
        <v>20</v>
      </c>
      <c r="F32" s="114">
        <v>9</v>
      </c>
      <c r="G32" s="114">
        <v>20</v>
      </c>
      <c r="H32" s="114">
        <v>25</v>
      </c>
      <c r="I32" s="140">
        <v>21</v>
      </c>
      <c r="J32" s="115">
        <v>-1</v>
      </c>
      <c r="K32" s="116">
        <v>-4.7619047619047619</v>
      </c>
    </row>
    <row r="33" spans="1:11" ht="14.1" customHeight="1" x14ac:dyDescent="0.2">
      <c r="A33" s="306">
        <v>32</v>
      </c>
      <c r="B33" s="307" t="s">
        <v>252</v>
      </c>
      <c r="C33" s="308"/>
      <c r="D33" s="113">
        <v>3.1777557100297913</v>
      </c>
      <c r="E33" s="115">
        <v>128</v>
      </c>
      <c r="F33" s="114">
        <v>155</v>
      </c>
      <c r="G33" s="114">
        <v>155</v>
      </c>
      <c r="H33" s="114">
        <v>116</v>
      </c>
      <c r="I33" s="140">
        <v>127</v>
      </c>
      <c r="J33" s="115">
        <v>1</v>
      </c>
      <c r="K33" s="116">
        <v>0.78740157480314965</v>
      </c>
    </row>
    <row r="34" spans="1:11" ht="14.1" customHeight="1" x14ac:dyDescent="0.2">
      <c r="A34" s="306">
        <v>33</v>
      </c>
      <c r="B34" s="307" t="s">
        <v>253</v>
      </c>
      <c r="C34" s="308"/>
      <c r="D34" s="113">
        <v>1.2413108242303872</v>
      </c>
      <c r="E34" s="115">
        <v>50</v>
      </c>
      <c r="F34" s="114">
        <v>69</v>
      </c>
      <c r="G34" s="114">
        <v>114</v>
      </c>
      <c r="H34" s="114">
        <v>66</v>
      </c>
      <c r="I34" s="140">
        <v>74</v>
      </c>
      <c r="J34" s="115">
        <v>-24</v>
      </c>
      <c r="K34" s="116">
        <v>-32.432432432432435</v>
      </c>
    </row>
    <row r="35" spans="1:11" ht="14.1" customHeight="1" x14ac:dyDescent="0.2">
      <c r="A35" s="306">
        <v>34</v>
      </c>
      <c r="B35" s="307" t="s">
        <v>254</v>
      </c>
      <c r="C35" s="308"/>
      <c r="D35" s="113">
        <v>3.0784508440913605</v>
      </c>
      <c r="E35" s="115">
        <v>124</v>
      </c>
      <c r="F35" s="114">
        <v>58</v>
      </c>
      <c r="G35" s="114">
        <v>89</v>
      </c>
      <c r="H35" s="114">
        <v>67</v>
      </c>
      <c r="I35" s="140">
        <v>94</v>
      </c>
      <c r="J35" s="115">
        <v>30</v>
      </c>
      <c r="K35" s="116">
        <v>31.914893617021278</v>
      </c>
    </row>
    <row r="36" spans="1:11" ht="14.1" customHeight="1" x14ac:dyDescent="0.2">
      <c r="A36" s="306">
        <v>41</v>
      </c>
      <c r="B36" s="307" t="s">
        <v>255</v>
      </c>
      <c r="C36" s="308"/>
      <c r="D36" s="113">
        <v>0.27308838133068519</v>
      </c>
      <c r="E36" s="115">
        <v>11</v>
      </c>
      <c r="F36" s="114">
        <v>13</v>
      </c>
      <c r="G36" s="114">
        <v>16</v>
      </c>
      <c r="H36" s="114">
        <v>12</v>
      </c>
      <c r="I36" s="140">
        <v>15</v>
      </c>
      <c r="J36" s="115">
        <v>-4</v>
      </c>
      <c r="K36" s="116">
        <v>-26.666666666666668</v>
      </c>
    </row>
    <row r="37" spans="1:11" ht="14.1" customHeight="1" x14ac:dyDescent="0.2">
      <c r="A37" s="306">
        <v>42</v>
      </c>
      <c r="B37" s="307" t="s">
        <v>256</v>
      </c>
      <c r="C37" s="308"/>
      <c r="D37" s="113" t="s">
        <v>513</v>
      </c>
      <c r="E37" s="115" t="s">
        <v>513</v>
      </c>
      <c r="F37" s="114" t="s">
        <v>513</v>
      </c>
      <c r="G37" s="114">
        <v>7</v>
      </c>
      <c r="H37" s="114">
        <v>8</v>
      </c>
      <c r="I37" s="140">
        <v>5</v>
      </c>
      <c r="J37" s="115" t="s">
        <v>513</v>
      </c>
      <c r="K37" s="116" t="s">
        <v>513</v>
      </c>
    </row>
    <row r="38" spans="1:11" ht="14.1" customHeight="1" x14ac:dyDescent="0.2">
      <c r="A38" s="306">
        <v>43</v>
      </c>
      <c r="B38" s="307" t="s">
        <v>257</v>
      </c>
      <c r="C38" s="308"/>
      <c r="D38" s="113">
        <v>1.067527308838133</v>
      </c>
      <c r="E38" s="115">
        <v>43</v>
      </c>
      <c r="F38" s="114">
        <v>20</v>
      </c>
      <c r="G38" s="114">
        <v>38</v>
      </c>
      <c r="H38" s="114">
        <v>17</v>
      </c>
      <c r="I38" s="140">
        <v>26</v>
      </c>
      <c r="J38" s="115">
        <v>17</v>
      </c>
      <c r="K38" s="116">
        <v>65.384615384615387</v>
      </c>
    </row>
    <row r="39" spans="1:11" ht="14.1" customHeight="1" x14ac:dyDescent="0.2">
      <c r="A39" s="306">
        <v>51</v>
      </c>
      <c r="B39" s="307" t="s">
        <v>258</v>
      </c>
      <c r="C39" s="308"/>
      <c r="D39" s="113">
        <v>5.6603773584905657</v>
      </c>
      <c r="E39" s="115">
        <v>228</v>
      </c>
      <c r="F39" s="114">
        <v>281</v>
      </c>
      <c r="G39" s="114">
        <v>277</v>
      </c>
      <c r="H39" s="114">
        <v>213</v>
      </c>
      <c r="I39" s="140">
        <v>218</v>
      </c>
      <c r="J39" s="115">
        <v>10</v>
      </c>
      <c r="K39" s="116">
        <v>4.5871559633027523</v>
      </c>
    </row>
    <row r="40" spans="1:11" ht="14.1" customHeight="1" x14ac:dyDescent="0.2">
      <c r="A40" s="306" t="s">
        <v>259</v>
      </c>
      <c r="B40" s="307" t="s">
        <v>260</v>
      </c>
      <c r="C40" s="308"/>
      <c r="D40" s="113">
        <v>5.2135054617676264</v>
      </c>
      <c r="E40" s="115">
        <v>210</v>
      </c>
      <c r="F40" s="114">
        <v>262</v>
      </c>
      <c r="G40" s="114">
        <v>259</v>
      </c>
      <c r="H40" s="114">
        <v>198</v>
      </c>
      <c r="I40" s="140">
        <v>200</v>
      </c>
      <c r="J40" s="115">
        <v>10</v>
      </c>
      <c r="K40" s="116">
        <v>5</v>
      </c>
    </row>
    <row r="41" spans="1:11" ht="14.1" customHeight="1" x14ac:dyDescent="0.2">
      <c r="A41" s="306"/>
      <c r="B41" s="307" t="s">
        <v>261</v>
      </c>
      <c r="C41" s="308"/>
      <c r="D41" s="113">
        <v>3.9473684210526314</v>
      </c>
      <c r="E41" s="115">
        <v>159</v>
      </c>
      <c r="F41" s="114">
        <v>202</v>
      </c>
      <c r="G41" s="114">
        <v>196</v>
      </c>
      <c r="H41" s="114">
        <v>148</v>
      </c>
      <c r="I41" s="140">
        <v>141</v>
      </c>
      <c r="J41" s="115">
        <v>18</v>
      </c>
      <c r="K41" s="116">
        <v>12.76595744680851</v>
      </c>
    </row>
    <row r="42" spans="1:11" ht="14.1" customHeight="1" x14ac:dyDescent="0.2">
      <c r="A42" s="306">
        <v>52</v>
      </c>
      <c r="B42" s="307" t="s">
        <v>262</v>
      </c>
      <c r="C42" s="308"/>
      <c r="D42" s="113">
        <v>3.7487586891757698</v>
      </c>
      <c r="E42" s="115">
        <v>151</v>
      </c>
      <c r="F42" s="114">
        <v>126</v>
      </c>
      <c r="G42" s="114">
        <v>138</v>
      </c>
      <c r="H42" s="114">
        <v>142</v>
      </c>
      <c r="I42" s="140">
        <v>150</v>
      </c>
      <c r="J42" s="115">
        <v>1</v>
      </c>
      <c r="K42" s="116">
        <v>0.66666666666666663</v>
      </c>
    </row>
    <row r="43" spans="1:11" ht="14.1" customHeight="1" x14ac:dyDescent="0.2">
      <c r="A43" s="306" t="s">
        <v>263</v>
      </c>
      <c r="B43" s="307" t="s">
        <v>264</v>
      </c>
      <c r="C43" s="308"/>
      <c r="D43" s="113">
        <v>3.3267130089374382</v>
      </c>
      <c r="E43" s="115">
        <v>134</v>
      </c>
      <c r="F43" s="114">
        <v>101</v>
      </c>
      <c r="G43" s="114">
        <v>124</v>
      </c>
      <c r="H43" s="114">
        <v>130</v>
      </c>
      <c r="I43" s="140">
        <v>136</v>
      </c>
      <c r="J43" s="115">
        <v>-2</v>
      </c>
      <c r="K43" s="116">
        <v>-1.4705882352941178</v>
      </c>
    </row>
    <row r="44" spans="1:11" ht="14.1" customHeight="1" x14ac:dyDescent="0.2">
      <c r="A44" s="306">
        <v>53</v>
      </c>
      <c r="B44" s="307" t="s">
        <v>265</v>
      </c>
      <c r="C44" s="308"/>
      <c r="D44" s="113">
        <v>0.5710029791459782</v>
      </c>
      <c r="E44" s="115">
        <v>23</v>
      </c>
      <c r="F44" s="114">
        <v>29</v>
      </c>
      <c r="G44" s="114">
        <v>40</v>
      </c>
      <c r="H44" s="114">
        <v>31</v>
      </c>
      <c r="I44" s="140">
        <v>22</v>
      </c>
      <c r="J44" s="115">
        <v>1</v>
      </c>
      <c r="K44" s="116">
        <v>4.5454545454545459</v>
      </c>
    </row>
    <row r="45" spans="1:11" ht="14.1" customHeight="1" x14ac:dyDescent="0.2">
      <c r="A45" s="306" t="s">
        <v>266</v>
      </c>
      <c r="B45" s="307" t="s">
        <v>267</v>
      </c>
      <c r="C45" s="308"/>
      <c r="D45" s="113">
        <v>0.52135054617676269</v>
      </c>
      <c r="E45" s="115">
        <v>21</v>
      </c>
      <c r="F45" s="114">
        <v>29</v>
      </c>
      <c r="G45" s="114">
        <v>39</v>
      </c>
      <c r="H45" s="114">
        <v>31</v>
      </c>
      <c r="I45" s="140">
        <v>21</v>
      </c>
      <c r="J45" s="115">
        <v>0</v>
      </c>
      <c r="K45" s="116">
        <v>0</v>
      </c>
    </row>
    <row r="46" spans="1:11" ht="14.1" customHeight="1" x14ac:dyDescent="0.2">
      <c r="A46" s="306">
        <v>54</v>
      </c>
      <c r="B46" s="307" t="s">
        <v>268</v>
      </c>
      <c r="C46" s="308"/>
      <c r="D46" s="113">
        <v>4.0466732869910622</v>
      </c>
      <c r="E46" s="115">
        <v>163</v>
      </c>
      <c r="F46" s="114">
        <v>182</v>
      </c>
      <c r="G46" s="114">
        <v>149</v>
      </c>
      <c r="H46" s="114">
        <v>140</v>
      </c>
      <c r="I46" s="140">
        <v>178</v>
      </c>
      <c r="J46" s="115">
        <v>-15</v>
      </c>
      <c r="K46" s="116">
        <v>-8.4269662921348321</v>
      </c>
    </row>
    <row r="47" spans="1:11" ht="14.1" customHeight="1" x14ac:dyDescent="0.2">
      <c r="A47" s="306">
        <v>61</v>
      </c>
      <c r="B47" s="307" t="s">
        <v>269</v>
      </c>
      <c r="C47" s="308"/>
      <c r="D47" s="113">
        <v>1.6881827209533267</v>
      </c>
      <c r="E47" s="115">
        <v>68</v>
      </c>
      <c r="F47" s="114">
        <v>52</v>
      </c>
      <c r="G47" s="114">
        <v>83</v>
      </c>
      <c r="H47" s="114">
        <v>84</v>
      </c>
      <c r="I47" s="140">
        <v>99</v>
      </c>
      <c r="J47" s="115">
        <v>-31</v>
      </c>
      <c r="K47" s="116">
        <v>-31.313131313131311</v>
      </c>
    </row>
    <row r="48" spans="1:11" ht="14.1" customHeight="1" x14ac:dyDescent="0.2">
      <c r="A48" s="306">
        <v>62</v>
      </c>
      <c r="B48" s="307" t="s">
        <v>270</v>
      </c>
      <c r="C48" s="308"/>
      <c r="D48" s="113">
        <v>9.6077457795431975</v>
      </c>
      <c r="E48" s="115">
        <v>387</v>
      </c>
      <c r="F48" s="114">
        <v>370</v>
      </c>
      <c r="G48" s="114">
        <v>483</v>
      </c>
      <c r="H48" s="114">
        <v>429</v>
      </c>
      <c r="I48" s="140">
        <v>337</v>
      </c>
      <c r="J48" s="115">
        <v>50</v>
      </c>
      <c r="K48" s="116">
        <v>14.836795252225519</v>
      </c>
    </row>
    <row r="49" spans="1:11" ht="14.1" customHeight="1" x14ac:dyDescent="0.2">
      <c r="A49" s="306">
        <v>63</v>
      </c>
      <c r="B49" s="307" t="s">
        <v>271</v>
      </c>
      <c r="C49" s="308"/>
      <c r="D49" s="113">
        <v>4.2204568023833167</v>
      </c>
      <c r="E49" s="115">
        <v>170</v>
      </c>
      <c r="F49" s="114">
        <v>153</v>
      </c>
      <c r="G49" s="114">
        <v>174</v>
      </c>
      <c r="H49" s="114">
        <v>144</v>
      </c>
      <c r="I49" s="140">
        <v>170</v>
      </c>
      <c r="J49" s="115">
        <v>0</v>
      </c>
      <c r="K49" s="116">
        <v>0</v>
      </c>
    </row>
    <row r="50" spans="1:11" ht="14.1" customHeight="1" x14ac:dyDescent="0.2">
      <c r="A50" s="306" t="s">
        <v>272</v>
      </c>
      <c r="B50" s="307" t="s">
        <v>273</v>
      </c>
      <c r="C50" s="308"/>
      <c r="D50" s="113">
        <v>1.4399205561072492</v>
      </c>
      <c r="E50" s="115">
        <v>58</v>
      </c>
      <c r="F50" s="114">
        <v>46</v>
      </c>
      <c r="G50" s="114">
        <v>45</v>
      </c>
      <c r="H50" s="114">
        <v>44</v>
      </c>
      <c r="I50" s="140">
        <v>46</v>
      </c>
      <c r="J50" s="115">
        <v>12</v>
      </c>
      <c r="K50" s="116">
        <v>26.086956521739129</v>
      </c>
    </row>
    <row r="51" spans="1:11" ht="14.1" customHeight="1" x14ac:dyDescent="0.2">
      <c r="A51" s="306" t="s">
        <v>274</v>
      </c>
      <c r="B51" s="307" t="s">
        <v>275</v>
      </c>
      <c r="C51" s="308"/>
      <c r="D51" s="113">
        <v>2.5074478649453824</v>
      </c>
      <c r="E51" s="115">
        <v>101</v>
      </c>
      <c r="F51" s="114">
        <v>94</v>
      </c>
      <c r="G51" s="114">
        <v>114</v>
      </c>
      <c r="H51" s="114">
        <v>90</v>
      </c>
      <c r="I51" s="140">
        <v>112</v>
      </c>
      <c r="J51" s="115">
        <v>-11</v>
      </c>
      <c r="K51" s="116">
        <v>-9.8214285714285712</v>
      </c>
    </row>
    <row r="52" spans="1:11" ht="14.1" customHeight="1" x14ac:dyDescent="0.2">
      <c r="A52" s="306">
        <v>71</v>
      </c>
      <c r="B52" s="307" t="s">
        <v>276</v>
      </c>
      <c r="C52" s="308"/>
      <c r="D52" s="113">
        <v>8.8877855014895726</v>
      </c>
      <c r="E52" s="115">
        <v>358</v>
      </c>
      <c r="F52" s="114">
        <v>258</v>
      </c>
      <c r="G52" s="114">
        <v>339</v>
      </c>
      <c r="H52" s="114">
        <v>285</v>
      </c>
      <c r="I52" s="140">
        <v>315</v>
      </c>
      <c r="J52" s="115">
        <v>43</v>
      </c>
      <c r="K52" s="116">
        <v>13.65079365079365</v>
      </c>
    </row>
    <row r="53" spans="1:11" ht="14.1" customHeight="1" x14ac:dyDescent="0.2">
      <c r="A53" s="306" t="s">
        <v>277</v>
      </c>
      <c r="B53" s="307" t="s">
        <v>278</v>
      </c>
      <c r="C53" s="308"/>
      <c r="D53" s="113">
        <v>2.8301886792452828</v>
      </c>
      <c r="E53" s="115">
        <v>114</v>
      </c>
      <c r="F53" s="114">
        <v>87</v>
      </c>
      <c r="G53" s="114">
        <v>125</v>
      </c>
      <c r="H53" s="114">
        <v>114</v>
      </c>
      <c r="I53" s="140">
        <v>98</v>
      </c>
      <c r="J53" s="115">
        <v>16</v>
      </c>
      <c r="K53" s="116">
        <v>16.326530612244898</v>
      </c>
    </row>
    <row r="54" spans="1:11" ht="14.1" customHeight="1" x14ac:dyDescent="0.2">
      <c r="A54" s="306" t="s">
        <v>279</v>
      </c>
      <c r="B54" s="307" t="s">
        <v>280</v>
      </c>
      <c r="C54" s="308"/>
      <c r="D54" s="113">
        <v>5.436941410129096</v>
      </c>
      <c r="E54" s="115">
        <v>219</v>
      </c>
      <c r="F54" s="114">
        <v>152</v>
      </c>
      <c r="G54" s="114">
        <v>175</v>
      </c>
      <c r="H54" s="114">
        <v>151</v>
      </c>
      <c r="I54" s="140">
        <v>189</v>
      </c>
      <c r="J54" s="115">
        <v>30</v>
      </c>
      <c r="K54" s="116">
        <v>15.873015873015873</v>
      </c>
    </row>
    <row r="55" spans="1:11" ht="14.1" customHeight="1" x14ac:dyDescent="0.2">
      <c r="A55" s="306">
        <v>72</v>
      </c>
      <c r="B55" s="307" t="s">
        <v>281</v>
      </c>
      <c r="C55" s="308"/>
      <c r="D55" s="113">
        <v>1.464746772591857</v>
      </c>
      <c r="E55" s="115">
        <v>59</v>
      </c>
      <c r="F55" s="114">
        <v>70</v>
      </c>
      <c r="G55" s="114">
        <v>65</v>
      </c>
      <c r="H55" s="114">
        <v>53</v>
      </c>
      <c r="I55" s="140">
        <v>77</v>
      </c>
      <c r="J55" s="115">
        <v>-18</v>
      </c>
      <c r="K55" s="116">
        <v>-23.376623376623378</v>
      </c>
    </row>
    <row r="56" spans="1:11" ht="14.1" customHeight="1" x14ac:dyDescent="0.2">
      <c r="A56" s="306" t="s">
        <v>282</v>
      </c>
      <c r="B56" s="307" t="s">
        <v>283</v>
      </c>
      <c r="C56" s="308"/>
      <c r="D56" s="113">
        <v>0.74478649453823242</v>
      </c>
      <c r="E56" s="115">
        <v>30</v>
      </c>
      <c r="F56" s="114">
        <v>29</v>
      </c>
      <c r="G56" s="114">
        <v>32</v>
      </c>
      <c r="H56" s="114">
        <v>23</v>
      </c>
      <c r="I56" s="140">
        <v>40</v>
      </c>
      <c r="J56" s="115">
        <v>-10</v>
      </c>
      <c r="K56" s="116">
        <v>-25</v>
      </c>
    </row>
    <row r="57" spans="1:11" ht="14.1" customHeight="1" x14ac:dyDescent="0.2">
      <c r="A57" s="306" t="s">
        <v>284</v>
      </c>
      <c r="B57" s="307" t="s">
        <v>285</v>
      </c>
      <c r="C57" s="308"/>
      <c r="D57" s="113">
        <v>0.39721946375372391</v>
      </c>
      <c r="E57" s="115">
        <v>16</v>
      </c>
      <c r="F57" s="114">
        <v>22</v>
      </c>
      <c r="G57" s="114">
        <v>16</v>
      </c>
      <c r="H57" s="114">
        <v>20</v>
      </c>
      <c r="I57" s="140">
        <v>11</v>
      </c>
      <c r="J57" s="115">
        <v>5</v>
      </c>
      <c r="K57" s="116">
        <v>45.454545454545453</v>
      </c>
    </row>
    <row r="58" spans="1:11" ht="14.1" customHeight="1" x14ac:dyDescent="0.2">
      <c r="A58" s="306">
        <v>73</v>
      </c>
      <c r="B58" s="307" t="s">
        <v>286</v>
      </c>
      <c r="C58" s="308"/>
      <c r="D58" s="113">
        <v>1.5143992055610724</v>
      </c>
      <c r="E58" s="115">
        <v>61</v>
      </c>
      <c r="F58" s="114">
        <v>66</v>
      </c>
      <c r="G58" s="114">
        <v>63</v>
      </c>
      <c r="H58" s="114">
        <v>45</v>
      </c>
      <c r="I58" s="140">
        <v>77</v>
      </c>
      <c r="J58" s="115">
        <v>-16</v>
      </c>
      <c r="K58" s="116">
        <v>-20.779220779220779</v>
      </c>
    </row>
    <row r="59" spans="1:11" ht="14.1" customHeight="1" x14ac:dyDescent="0.2">
      <c r="A59" s="306" t="s">
        <v>287</v>
      </c>
      <c r="B59" s="307" t="s">
        <v>288</v>
      </c>
      <c r="C59" s="308"/>
      <c r="D59" s="113">
        <v>1.266137040714995</v>
      </c>
      <c r="E59" s="115">
        <v>51</v>
      </c>
      <c r="F59" s="114">
        <v>47</v>
      </c>
      <c r="G59" s="114">
        <v>57</v>
      </c>
      <c r="H59" s="114">
        <v>36</v>
      </c>
      <c r="I59" s="140">
        <v>57</v>
      </c>
      <c r="J59" s="115">
        <v>-6</v>
      </c>
      <c r="K59" s="116">
        <v>-10.526315789473685</v>
      </c>
    </row>
    <row r="60" spans="1:11" ht="14.1" customHeight="1" x14ac:dyDescent="0.2">
      <c r="A60" s="306">
        <v>81</v>
      </c>
      <c r="B60" s="307" t="s">
        <v>289</v>
      </c>
      <c r="C60" s="308"/>
      <c r="D60" s="113">
        <v>9.2601787487586886</v>
      </c>
      <c r="E60" s="115">
        <v>373</v>
      </c>
      <c r="F60" s="114">
        <v>223</v>
      </c>
      <c r="G60" s="114">
        <v>244</v>
      </c>
      <c r="H60" s="114">
        <v>242</v>
      </c>
      <c r="I60" s="140">
        <v>292</v>
      </c>
      <c r="J60" s="115">
        <v>81</v>
      </c>
      <c r="K60" s="116">
        <v>27.739726027397261</v>
      </c>
    </row>
    <row r="61" spans="1:11" ht="14.1" customHeight="1" x14ac:dyDescent="0.2">
      <c r="A61" s="306" t="s">
        <v>290</v>
      </c>
      <c r="B61" s="307" t="s">
        <v>291</v>
      </c>
      <c r="C61" s="308"/>
      <c r="D61" s="113">
        <v>2.4826216484607744</v>
      </c>
      <c r="E61" s="115">
        <v>100</v>
      </c>
      <c r="F61" s="114">
        <v>58</v>
      </c>
      <c r="G61" s="114">
        <v>78</v>
      </c>
      <c r="H61" s="114">
        <v>67</v>
      </c>
      <c r="I61" s="140">
        <v>100</v>
      </c>
      <c r="J61" s="115">
        <v>0</v>
      </c>
      <c r="K61" s="116">
        <v>0</v>
      </c>
    </row>
    <row r="62" spans="1:11" ht="14.1" customHeight="1" x14ac:dyDescent="0.2">
      <c r="A62" s="306" t="s">
        <v>292</v>
      </c>
      <c r="B62" s="307" t="s">
        <v>293</v>
      </c>
      <c r="C62" s="308"/>
      <c r="D62" s="113">
        <v>3.5501489572989078</v>
      </c>
      <c r="E62" s="115">
        <v>143</v>
      </c>
      <c r="F62" s="114">
        <v>108</v>
      </c>
      <c r="G62" s="114">
        <v>92</v>
      </c>
      <c r="H62" s="114">
        <v>96</v>
      </c>
      <c r="I62" s="140">
        <v>95</v>
      </c>
      <c r="J62" s="115">
        <v>48</v>
      </c>
      <c r="K62" s="116">
        <v>50.526315789473685</v>
      </c>
    </row>
    <row r="63" spans="1:11" ht="14.1" customHeight="1" x14ac:dyDescent="0.2">
      <c r="A63" s="306"/>
      <c r="B63" s="307" t="s">
        <v>294</v>
      </c>
      <c r="C63" s="308"/>
      <c r="D63" s="113">
        <v>3.2025819265143993</v>
      </c>
      <c r="E63" s="115">
        <v>129</v>
      </c>
      <c r="F63" s="114">
        <v>92</v>
      </c>
      <c r="G63" s="114">
        <v>86</v>
      </c>
      <c r="H63" s="114">
        <v>86</v>
      </c>
      <c r="I63" s="140">
        <v>85</v>
      </c>
      <c r="J63" s="115">
        <v>44</v>
      </c>
      <c r="K63" s="116">
        <v>51.764705882352942</v>
      </c>
    </row>
    <row r="64" spans="1:11" ht="14.1" customHeight="1" x14ac:dyDescent="0.2">
      <c r="A64" s="306" t="s">
        <v>295</v>
      </c>
      <c r="B64" s="307" t="s">
        <v>296</v>
      </c>
      <c r="C64" s="308"/>
      <c r="D64" s="113">
        <v>1.2164846077457796</v>
      </c>
      <c r="E64" s="115">
        <v>49</v>
      </c>
      <c r="F64" s="114">
        <v>15</v>
      </c>
      <c r="G64" s="114">
        <v>30</v>
      </c>
      <c r="H64" s="114">
        <v>41</v>
      </c>
      <c r="I64" s="140">
        <v>34</v>
      </c>
      <c r="J64" s="115">
        <v>15</v>
      </c>
      <c r="K64" s="116">
        <v>44.117647058823529</v>
      </c>
    </row>
    <row r="65" spans="1:11" ht="14.1" customHeight="1" x14ac:dyDescent="0.2">
      <c r="A65" s="306" t="s">
        <v>297</v>
      </c>
      <c r="B65" s="307" t="s">
        <v>298</v>
      </c>
      <c r="C65" s="308"/>
      <c r="D65" s="113">
        <v>1.1171797418073486</v>
      </c>
      <c r="E65" s="115">
        <v>45</v>
      </c>
      <c r="F65" s="114">
        <v>22</v>
      </c>
      <c r="G65" s="114">
        <v>26</v>
      </c>
      <c r="H65" s="114">
        <v>21</v>
      </c>
      <c r="I65" s="140">
        <v>32</v>
      </c>
      <c r="J65" s="115">
        <v>13</v>
      </c>
      <c r="K65" s="116">
        <v>40.625</v>
      </c>
    </row>
    <row r="66" spans="1:11" ht="14.1" customHeight="1" x14ac:dyDescent="0.2">
      <c r="A66" s="306">
        <v>82</v>
      </c>
      <c r="B66" s="307" t="s">
        <v>299</v>
      </c>
      <c r="C66" s="308"/>
      <c r="D66" s="113">
        <v>3.4011916583912614</v>
      </c>
      <c r="E66" s="115">
        <v>137</v>
      </c>
      <c r="F66" s="114">
        <v>106</v>
      </c>
      <c r="G66" s="114">
        <v>147</v>
      </c>
      <c r="H66" s="114">
        <v>80</v>
      </c>
      <c r="I66" s="140">
        <v>119</v>
      </c>
      <c r="J66" s="115">
        <v>18</v>
      </c>
      <c r="K66" s="116">
        <v>15.126050420168067</v>
      </c>
    </row>
    <row r="67" spans="1:11" ht="14.1" customHeight="1" x14ac:dyDescent="0.2">
      <c r="A67" s="306" t="s">
        <v>300</v>
      </c>
      <c r="B67" s="307" t="s">
        <v>301</v>
      </c>
      <c r="C67" s="308"/>
      <c r="D67" s="113">
        <v>1.9364448857994041</v>
      </c>
      <c r="E67" s="115">
        <v>78</v>
      </c>
      <c r="F67" s="114">
        <v>78</v>
      </c>
      <c r="G67" s="114">
        <v>105</v>
      </c>
      <c r="H67" s="114">
        <v>49</v>
      </c>
      <c r="I67" s="140">
        <v>71</v>
      </c>
      <c r="J67" s="115">
        <v>7</v>
      </c>
      <c r="K67" s="116">
        <v>9.8591549295774641</v>
      </c>
    </row>
    <row r="68" spans="1:11" ht="14.1" customHeight="1" x14ac:dyDescent="0.2">
      <c r="A68" s="306" t="s">
        <v>302</v>
      </c>
      <c r="B68" s="307" t="s">
        <v>303</v>
      </c>
      <c r="C68" s="308"/>
      <c r="D68" s="113">
        <v>0.91857000993048654</v>
      </c>
      <c r="E68" s="115">
        <v>37</v>
      </c>
      <c r="F68" s="114">
        <v>22</v>
      </c>
      <c r="G68" s="114">
        <v>25</v>
      </c>
      <c r="H68" s="114">
        <v>17</v>
      </c>
      <c r="I68" s="140">
        <v>31</v>
      </c>
      <c r="J68" s="115">
        <v>6</v>
      </c>
      <c r="K68" s="116">
        <v>19.35483870967742</v>
      </c>
    </row>
    <row r="69" spans="1:11" ht="14.1" customHeight="1" x14ac:dyDescent="0.2">
      <c r="A69" s="306">
        <v>83</v>
      </c>
      <c r="B69" s="307" t="s">
        <v>304</v>
      </c>
      <c r="C69" s="308"/>
      <c r="D69" s="113">
        <v>5.1638530287984112</v>
      </c>
      <c r="E69" s="115">
        <v>208</v>
      </c>
      <c r="F69" s="114">
        <v>181</v>
      </c>
      <c r="G69" s="114">
        <v>351</v>
      </c>
      <c r="H69" s="114">
        <v>183</v>
      </c>
      <c r="I69" s="140">
        <v>220</v>
      </c>
      <c r="J69" s="115">
        <v>-12</v>
      </c>
      <c r="K69" s="116">
        <v>-5.4545454545454541</v>
      </c>
    </row>
    <row r="70" spans="1:11" ht="14.1" customHeight="1" x14ac:dyDescent="0.2">
      <c r="A70" s="306" t="s">
        <v>305</v>
      </c>
      <c r="B70" s="307" t="s">
        <v>306</v>
      </c>
      <c r="C70" s="308"/>
      <c r="D70" s="113">
        <v>4.2949354518371399</v>
      </c>
      <c r="E70" s="115">
        <v>173</v>
      </c>
      <c r="F70" s="114">
        <v>144</v>
      </c>
      <c r="G70" s="114">
        <v>314</v>
      </c>
      <c r="H70" s="114">
        <v>146</v>
      </c>
      <c r="I70" s="140">
        <v>190</v>
      </c>
      <c r="J70" s="115">
        <v>-17</v>
      </c>
      <c r="K70" s="116">
        <v>-8.9473684210526319</v>
      </c>
    </row>
    <row r="71" spans="1:11" ht="14.1" customHeight="1" x14ac:dyDescent="0.2">
      <c r="A71" s="306"/>
      <c r="B71" s="307" t="s">
        <v>307</v>
      </c>
      <c r="C71" s="308"/>
      <c r="D71" s="113">
        <v>2.2343594836146972</v>
      </c>
      <c r="E71" s="115">
        <v>90</v>
      </c>
      <c r="F71" s="114">
        <v>64</v>
      </c>
      <c r="G71" s="114">
        <v>192</v>
      </c>
      <c r="H71" s="114">
        <v>75</v>
      </c>
      <c r="I71" s="140">
        <v>108</v>
      </c>
      <c r="J71" s="115">
        <v>-18</v>
      </c>
      <c r="K71" s="116">
        <v>-16.666666666666668</v>
      </c>
    </row>
    <row r="72" spans="1:11" ht="14.1" customHeight="1" x14ac:dyDescent="0.2">
      <c r="A72" s="306">
        <v>84</v>
      </c>
      <c r="B72" s="307" t="s">
        <v>308</v>
      </c>
      <c r="C72" s="308"/>
      <c r="D72" s="113">
        <v>0.54617676266137039</v>
      </c>
      <c r="E72" s="115">
        <v>22</v>
      </c>
      <c r="F72" s="114">
        <v>33</v>
      </c>
      <c r="G72" s="114">
        <v>94</v>
      </c>
      <c r="H72" s="114">
        <v>21</v>
      </c>
      <c r="I72" s="140">
        <v>18</v>
      </c>
      <c r="J72" s="115">
        <v>4</v>
      </c>
      <c r="K72" s="116">
        <v>22.222222222222221</v>
      </c>
    </row>
    <row r="73" spans="1:11" ht="14.1" customHeight="1" x14ac:dyDescent="0.2">
      <c r="A73" s="306" t="s">
        <v>309</v>
      </c>
      <c r="B73" s="307" t="s">
        <v>310</v>
      </c>
      <c r="C73" s="308"/>
      <c r="D73" s="113">
        <v>0.14895729890764647</v>
      </c>
      <c r="E73" s="115">
        <v>6</v>
      </c>
      <c r="F73" s="114">
        <v>14</v>
      </c>
      <c r="G73" s="114">
        <v>53</v>
      </c>
      <c r="H73" s="114">
        <v>10</v>
      </c>
      <c r="I73" s="140">
        <v>10</v>
      </c>
      <c r="J73" s="115">
        <v>-4</v>
      </c>
      <c r="K73" s="116">
        <v>-40</v>
      </c>
    </row>
    <row r="74" spans="1:11" ht="14.1" customHeight="1" x14ac:dyDescent="0.2">
      <c r="A74" s="306" t="s">
        <v>311</v>
      </c>
      <c r="B74" s="307" t="s">
        <v>312</v>
      </c>
      <c r="C74" s="308"/>
      <c r="D74" s="113">
        <v>9.9304865938430978E-2</v>
      </c>
      <c r="E74" s="115">
        <v>4</v>
      </c>
      <c r="F74" s="114">
        <v>4</v>
      </c>
      <c r="G74" s="114">
        <v>29</v>
      </c>
      <c r="H74" s="114" t="s">
        <v>513</v>
      </c>
      <c r="I74" s="140">
        <v>3</v>
      </c>
      <c r="J74" s="115">
        <v>1</v>
      </c>
      <c r="K74" s="116">
        <v>33.333333333333336</v>
      </c>
    </row>
    <row r="75" spans="1:11" ht="14.1" customHeight="1" x14ac:dyDescent="0.2">
      <c r="A75" s="306" t="s">
        <v>313</v>
      </c>
      <c r="B75" s="307" t="s">
        <v>314</v>
      </c>
      <c r="C75" s="308"/>
      <c r="D75" s="113" t="s">
        <v>513</v>
      </c>
      <c r="E75" s="115" t="s">
        <v>513</v>
      </c>
      <c r="F75" s="114" t="s">
        <v>513</v>
      </c>
      <c r="G75" s="114" t="s">
        <v>513</v>
      </c>
      <c r="H75" s="114" t="s">
        <v>513</v>
      </c>
      <c r="I75" s="140">
        <v>0</v>
      </c>
      <c r="J75" s="115" t="s">
        <v>513</v>
      </c>
      <c r="K75" s="116" t="s">
        <v>513</v>
      </c>
    </row>
    <row r="76" spans="1:11" ht="14.1" customHeight="1" x14ac:dyDescent="0.2">
      <c r="A76" s="306">
        <v>91</v>
      </c>
      <c r="B76" s="307" t="s">
        <v>315</v>
      </c>
      <c r="C76" s="308"/>
      <c r="D76" s="113">
        <v>0.24826216484607747</v>
      </c>
      <c r="E76" s="115">
        <v>10</v>
      </c>
      <c r="F76" s="114">
        <v>5</v>
      </c>
      <c r="G76" s="114">
        <v>4</v>
      </c>
      <c r="H76" s="114">
        <v>6</v>
      </c>
      <c r="I76" s="140">
        <v>4</v>
      </c>
      <c r="J76" s="115">
        <v>6</v>
      </c>
      <c r="K76" s="116">
        <v>150</v>
      </c>
    </row>
    <row r="77" spans="1:11" ht="14.1" customHeight="1" x14ac:dyDescent="0.2">
      <c r="A77" s="306">
        <v>92</v>
      </c>
      <c r="B77" s="307" t="s">
        <v>316</v>
      </c>
      <c r="C77" s="308"/>
      <c r="D77" s="113">
        <v>0.69513406156901691</v>
      </c>
      <c r="E77" s="115">
        <v>28</v>
      </c>
      <c r="F77" s="114">
        <v>31</v>
      </c>
      <c r="G77" s="114">
        <v>38</v>
      </c>
      <c r="H77" s="114">
        <v>30</v>
      </c>
      <c r="I77" s="140">
        <v>37</v>
      </c>
      <c r="J77" s="115">
        <v>-9</v>
      </c>
      <c r="K77" s="116">
        <v>-24.324324324324323</v>
      </c>
    </row>
    <row r="78" spans="1:11" ht="14.1" customHeight="1" x14ac:dyDescent="0.2">
      <c r="A78" s="306">
        <v>93</v>
      </c>
      <c r="B78" s="307" t="s">
        <v>317</v>
      </c>
      <c r="C78" s="308"/>
      <c r="D78" s="113" t="s">
        <v>513</v>
      </c>
      <c r="E78" s="115" t="s">
        <v>513</v>
      </c>
      <c r="F78" s="114">
        <v>3</v>
      </c>
      <c r="G78" s="114">
        <v>11</v>
      </c>
      <c r="H78" s="114">
        <v>9</v>
      </c>
      <c r="I78" s="140">
        <v>17</v>
      </c>
      <c r="J78" s="115" t="s">
        <v>513</v>
      </c>
      <c r="K78" s="116" t="s">
        <v>513</v>
      </c>
    </row>
    <row r="79" spans="1:11" ht="14.1" customHeight="1" x14ac:dyDescent="0.2">
      <c r="A79" s="306">
        <v>94</v>
      </c>
      <c r="B79" s="307" t="s">
        <v>318</v>
      </c>
      <c r="C79" s="308"/>
      <c r="D79" s="113">
        <v>0.39721946375372391</v>
      </c>
      <c r="E79" s="115">
        <v>16</v>
      </c>
      <c r="F79" s="114">
        <v>0</v>
      </c>
      <c r="G79" s="114">
        <v>8</v>
      </c>
      <c r="H79" s="114" t="s">
        <v>513</v>
      </c>
      <c r="I79" s="140">
        <v>10</v>
      </c>
      <c r="J79" s="115">
        <v>6</v>
      </c>
      <c r="K79" s="116">
        <v>60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t="s">
        <v>513</v>
      </c>
      <c r="G81" s="144">
        <v>0</v>
      </c>
      <c r="H81" s="144" t="s">
        <v>513</v>
      </c>
      <c r="I81" s="145" t="s">
        <v>513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41939</v>
      </c>
      <c r="C10" s="114">
        <v>22287</v>
      </c>
      <c r="D10" s="114">
        <v>19652</v>
      </c>
      <c r="E10" s="114">
        <v>32885</v>
      </c>
      <c r="F10" s="114">
        <v>8948</v>
      </c>
      <c r="G10" s="114">
        <v>5083</v>
      </c>
      <c r="H10" s="114">
        <v>11366</v>
      </c>
      <c r="I10" s="115">
        <v>14541</v>
      </c>
      <c r="J10" s="114">
        <v>9184</v>
      </c>
      <c r="K10" s="114">
        <v>5357</v>
      </c>
      <c r="L10" s="423">
        <v>3029</v>
      </c>
      <c r="M10" s="424">
        <v>3011</v>
      </c>
    </row>
    <row r="11" spans="1:13" ht="11.1" customHeight="1" x14ac:dyDescent="0.2">
      <c r="A11" s="422" t="s">
        <v>387</v>
      </c>
      <c r="B11" s="115">
        <v>42449</v>
      </c>
      <c r="C11" s="114">
        <v>22606</v>
      </c>
      <c r="D11" s="114">
        <v>19843</v>
      </c>
      <c r="E11" s="114">
        <v>33216</v>
      </c>
      <c r="F11" s="114">
        <v>9124</v>
      </c>
      <c r="G11" s="114">
        <v>5082</v>
      </c>
      <c r="H11" s="114">
        <v>11569</v>
      </c>
      <c r="I11" s="115">
        <v>15040</v>
      </c>
      <c r="J11" s="114">
        <v>9489</v>
      </c>
      <c r="K11" s="114">
        <v>5551</v>
      </c>
      <c r="L11" s="423">
        <v>2539</v>
      </c>
      <c r="M11" s="424">
        <v>2090</v>
      </c>
    </row>
    <row r="12" spans="1:13" ht="11.1" customHeight="1" x14ac:dyDescent="0.2">
      <c r="A12" s="422" t="s">
        <v>388</v>
      </c>
      <c r="B12" s="115">
        <v>43384</v>
      </c>
      <c r="C12" s="114">
        <v>23175</v>
      </c>
      <c r="D12" s="114">
        <v>20209</v>
      </c>
      <c r="E12" s="114">
        <v>34008</v>
      </c>
      <c r="F12" s="114">
        <v>9258</v>
      </c>
      <c r="G12" s="114">
        <v>5566</v>
      </c>
      <c r="H12" s="114">
        <v>11811</v>
      </c>
      <c r="I12" s="115">
        <v>15291</v>
      </c>
      <c r="J12" s="114">
        <v>9505</v>
      </c>
      <c r="K12" s="114">
        <v>5786</v>
      </c>
      <c r="L12" s="423">
        <v>4522</v>
      </c>
      <c r="M12" s="424">
        <v>3723</v>
      </c>
    </row>
    <row r="13" spans="1:13" s="110" customFormat="1" ht="11.1" customHeight="1" x14ac:dyDescent="0.2">
      <c r="A13" s="422" t="s">
        <v>389</v>
      </c>
      <c r="B13" s="115">
        <v>43265</v>
      </c>
      <c r="C13" s="114">
        <v>22986</v>
      </c>
      <c r="D13" s="114">
        <v>20279</v>
      </c>
      <c r="E13" s="114">
        <v>33785</v>
      </c>
      <c r="F13" s="114">
        <v>9364</v>
      </c>
      <c r="G13" s="114">
        <v>5372</v>
      </c>
      <c r="H13" s="114">
        <v>11976</v>
      </c>
      <c r="I13" s="115">
        <v>15161</v>
      </c>
      <c r="J13" s="114">
        <v>9419</v>
      </c>
      <c r="K13" s="114">
        <v>5742</v>
      </c>
      <c r="L13" s="423">
        <v>2482</v>
      </c>
      <c r="M13" s="424">
        <v>2713</v>
      </c>
    </row>
    <row r="14" spans="1:13" ht="15" customHeight="1" x14ac:dyDescent="0.2">
      <c r="A14" s="422" t="s">
        <v>390</v>
      </c>
      <c r="B14" s="115">
        <v>43579</v>
      </c>
      <c r="C14" s="114">
        <v>23115</v>
      </c>
      <c r="D14" s="114">
        <v>20464</v>
      </c>
      <c r="E14" s="114">
        <v>32151</v>
      </c>
      <c r="F14" s="114">
        <v>11321</v>
      </c>
      <c r="G14" s="114">
        <v>5214</v>
      </c>
      <c r="H14" s="114">
        <v>12290</v>
      </c>
      <c r="I14" s="115">
        <v>15168</v>
      </c>
      <c r="J14" s="114">
        <v>9408</v>
      </c>
      <c r="K14" s="114">
        <v>5760</v>
      </c>
      <c r="L14" s="423">
        <v>3167</v>
      </c>
      <c r="M14" s="424">
        <v>2877</v>
      </c>
    </row>
    <row r="15" spans="1:13" ht="11.1" customHeight="1" x14ac:dyDescent="0.2">
      <c r="A15" s="422" t="s">
        <v>387</v>
      </c>
      <c r="B15" s="115">
        <v>43867</v>
      </c>
      <c r="C15" s="114">
        <v>23206</v>
      </c>
      <c r="D15" s="114">
        <v>20661</v>
      </c>
      <c r="E15" s="114">
        <v>32056</v>
      </c>
      <c r="F15" s="114">
        <v>11706</v>
      </c>
      <c r="G15" s="114">
        <v>5117</v>
      </c>
      <c r="H15" s="114">
        <v>12530</v>
      </c>
      <c r="I15" s="115">
        <v>15611</v>
      </c>
      <c r="J15" s="114">
        <v>9685</v>
      </c>
      <c r="K15" s="114">
        <v>5926</v>
      </c>
      <c r="L15" s="423">
        <v>2890</v>
      </c>
      <c r="M15" s="424">
        <v>2356</v>
      </c>
    </row>
    <row r="16" spans="1:13" ht="11.1" customHeight="1" x14ac:dyDescent="0.2">
      <c r="A16" s="422" t="s">
        <v>388</v>
      </c>
      <c r="B16" s="115">
        <v>45219</v>
      </c>
      <c r="C16" s="114">
        <v>24130</v>
      </c>
      <c r="D16" s="114">
        <v>21089</v>
      </c>
      <c r="E16" s="114">
        <v>33124</v>
      </c>
      <c r="F16" s="114">
        <v>11990</v>
      </c>
      <c r="G16" s="114">
        <v>5613</v>
      </c>
      <c r="H16" s="114">
        <v>12879</v>
      </c>
      <c r="I16" s="115">
        <v>15624</v>
      </c>
      <c r="J16" s="114">
        <v>9596</v>
      </c>
      <c r="K16" s="114">
        <v>6028</v>
      </c>
      <c r="L16" s="423">
        <v>4359</v>
      </c>
      <c r="M16" s="424">
        <v>3507</v>
      </c>
    </row>
    <row r="17" spans="1:13" s="110" customFormat="1" ht="11.1" customHeight="1" x14ac:dyDescent="0.2">
      <c r="A17" s="422" t="s">
        <v>389</v>
      </c>
      <c r="B17" s="115">
        <v>44932</v>
      </c>
      <c r="C17" s="114">
        <v>23899</v>
      </c>
      <c r="D17" s="114">
        <v>21033</v>
      </c>
      <c r="E17" s="114">
        <v>32907</v>
      </c>
      <c r="F17" s="114">
        <v>12006</v>
      </c>
      <c r="G17" s="114">
        <v>5444</v>
      </c>
      <c r="H17" s="114">
        <v>13026</v>
      </c>
      <c r="I17" s="115">
        <v>15594</v>
      </c>
      <c r="J17" s="114">
        <v>9593</v>
      </c>
      <c r="K17" s="114">
        <v>6001</v>
      </c>
      <c r="L17" s="423">
        <v>2433</v>
      </c>
      <c r="M17" s="424">
        <v>2816</v>
      </c>
    </row>
    <row r="18" spans="1:13" ht="15" customHeight="1" x14ac:dyDescent="0.2">
      <c r="A18" s="422" t="s">
        <v>391</v>
      </c>
      <c r="B18" s="115">
        <v>45334</v>
      </c>
      <c r="C18" s="114">
        <v>24014</v>
      </c>
      <c r="D18" s="114">
        <v>21320</v>
      </c>
      <c r="E18" s="114">
        <v>32821</v>
      </c>
      <c r="F18" s="114">
        <v>12487</v>
      </c>
      <c r="G18" s="114">
        <v>5335</v>
      </c>
      <c r="H18" s="114">
        <v>13298</v>
      </c>
      <c r="I18" s="115">
        <v>15561</v>
      </c>
      <c r="J18" s="114">
        <v>9561</v>
      </c>
      <c r="K18" s="114">
        <v>6000</v>
      </c>
      <c r="L18" s="423">
        <v>3440</v>
      </c>
      <c r="M18" s="424">
        <v>3129</v>
      </c>
    </row>
    <row r="19" spans="1:13" ht="11.1" customHeight="1" x14ac:dyDescent="0.2">
      <c r="A19" s="422" t="s">
        <v>387</v>
      </c>
      <c r="B19" s="115">
        <v>45510</v>
      </c>
      <c r="C19" s="114">
        <v>24100</v>
      </c>
      <c r="D19" s="114">
        <v>21410</v>
      </c>
      <c r="E19" s="114">
        <v>32823</v>
      </c>
      <c r="F19" s="114">
        <v>12660</v>
      </c>
      <c r="G19" s="114">
        <v>5197</v>
      </c>
      <c r="H19" s="114">
        <v>13491</v>
      </c>
      <c r="I19" s="115">
        <v>16127</v>
      </c>
      <c r="J19" s="114">
        <v>9900</v>
      </c>
      <c r="K19" s="114">
        <v>6227</v>
      </c>
      <c r="L19" s="423">
        <v>2714</v>
      </c>
      <c r="M19" s="424">
        <v>2581</v>
      </c>
    </row>
    <row r="20" spans="1:13" ht="11.1" customHeight="1" x14ac:dyDescent="0.2">
      <c r="A20" s="422" t="s">
        <v>388</v>
      </c>
      <c r="B20" s="115">
        <v>46268</v>
      </c>
      <c r="C20" s="114">
        <v>24547</v>
      </c>
      <c r="D20" s="114">
        <v>21721</v>
      </c>
      <c r="E20" s="114">
        <v>33501</v>
      </c>
      <c r="F20" s="114">
        <v>12749</v>
      </c>
      <c r="G20" s="114">
        <v>5616</v>
      </c>
      <c r="H20" s="114">
        <v>13729</v>
      </c>
      <c r="I20" s="115">
        <v>16288</v>
      </c>
      <c r="J20" s="114">
        <v>9834</v>
      </c>
      <c r="K20" s="114">
        <v>6454</v>
      </c>
      <c r="L20" s="423">
        <v>4257</v>
      </c>
      <c r="M20" s="424">
        <v>3652</v>
      </c>
    </row>
    <row r="21" spans="1:13" s="110" customFormat="1" ht="11.1" customHeight="1" x14ac:dyDescent="0.2">
      <c r="A21" s="422" t="s">
        <v>389</v>
      </c>
      <c r="B21" s="115">
        <v>46091</v>
      </c>
      <c r="C21" s="114">
        <v>24319</v>
      </c>
      <c r="D21" s="114">
        <v>21772</v>
      </c>
      <c r="E21" s="114">
        <v>33291</v>
      </c>
      <c r="F21" s="114">
        <v>12797</v>
      </c>
      <c r="G21" s="114">
        <v>5484</v>
      </c>
      <c r="H21" s="114">
        <v>13865</v>
      </c>
      <c r="I21" s="115">
        <v>16139</v>
      </c>
      <c r="J21" s="114">
        <v>9678</v>
      </c>
      <c r="K21" s="114">
        <v>6461</v>
      </c>
      <c r="L21" s="423">
        <v>2420</v>
      </c>
      <c r="M21" s="424">
        <v>2789</v>
      </c>
    </row>
    <row r="22" spans="1:13" ht="15" customHeight="1" x14ac:dyDescent="0.2">
      <c r="A22" s="422" t="s">
        <v>392</v>
      </c>
      <c r="B22" s="115">
        <v>45980</v>
      </c>
      <c r="C22" s="114">
        <v>24251</v>
      </c>
      <c r="D22" s="114">
        <v>21729</v>
      </c>
      <c r="E22" s="114">
        <v>33133</v>
      </c>
      <c r="F22" s="114">
        <v>12837</v>
      </c>
      <c r="G22" s="114">
        <v>5264</v>
      </c>
      <c r="H22" s="114">
        <v>14001</v>
      </c>
      <c r="I22" s="115">
        <v>16080</v>
      </c>
      <c r="J22" s="114">
        <v>9705</v>
      </c>
      <c r="K22" s="114">
        <v>6375</v>
      </c>
      <c r="L22" s="423">
        <v>3295</v>
      </c>
      <c r="M22" s="424">
        <v>3438</v>
      </c>
    </row>
    <row r="23" spans="1:13" ht="11.1" customHeight="1" x14ac:dyDescent="0.2">
      <c r="A23" s="422" t="s">
        <v>387</v>
      </c>
      <c r="B23" s="115">
        <v>46203</v>
      </c>
      <c r="C23" s="114">
        <v>24446</v>
      </c>
      <c r="D23" s="114">
        <v>21757</v>
      </c>
      <c r="E23" s="114">
        <v>33247</v>
      </c>
      <c r="F23" s="114">
        <v>12941</v>
      </c>
      <c r="G23" s="114">
        <v>5158</v>
      </c>
      <c r="H23" s="114">
        <v>14245</v>
      </c>
      <c r="I23" s="115">
        <v>16351</v>
      </c>
      <c r="J23" s="114">
        <v>9899</v>
      </c>
      <c r="K23" s="114">
        <v>6452</v>
      </c>
      <c r="L23" s="423">
        <v>2445</v>
      </c>
      <c r="M23" s="424">
        <v>2238</v>
      </c>
    </row>
    <row r="24" spans="1:13" ht="11.1" customHeight="1" x14ac:dyDescent="0.2">
      <c r="A24" s="422" t="s">
        <v>388</v>
      </c>
      <c r="B24" s="115">
        <v>46988</v>
      </c>
      <c r="C24" s="114">
        <v>24942</v>
      </c>
      <c r="D24" s="114">
        <v>22046</v>
      </c>
      <c r="E24" s="114">
        <v>33753</v>
      </c>
      <c r="F24" s="114">
        <v>13121</v>
      </c>
      <c r="G24" s="114">
        <v>5586</v>
      </c>
      <c r="H24" s="114">
        <v>14479</v>
      </c>
      <c r="I24" s="115">
        <v>16789</v>
      </c>
      <c r="J24" s="114">
        <v>10104</v>
      </c>
      <c r="K24" s="114">
        <v>6685</v>
      </c>
      <c r="L24" s="423">
        <v>4278</v>
      </c>
      <c r="M24" s="424">
        <v>3751</v>
      </c>
    </row>
    <row r="25" spans="1:13" s="110" customFormat="1" ht="11.1" customHeight="1" x14ac:dyDescent="0.2">
      <c r="A25" s="422" t="s">
        <v>389</v>
      </c>
      <c r="B25" s="115">
        <v>46816</v>
      </c>
      <c r="C25" s="114">
        <v>24713</v>
      </c>
      <c r="D25" s="114">
        <v>22103</v>
      </c>
      <c r="E25" s="114">
        <v>33469</v>
      </c>
      <c r="F25" s="114">
        <v>13235</v>
      </c>
      <c r="G25" s="114">
        <v>5435</v>
      </c>
      <c r="H25" s="114">
        <v>14629</v>
      </c>
      <c r="I25" s="115">
        <v>16769</v>
      </c>
      <c r="J25" s="114">
        <v>10155</v>
      </c>
      <c r="K25" s="114">
        <v>6614</v>
      </c>
      <c r="L25" s="423">
        <v>2418</v>
      </c>
      <c r="M25" s="424">
        <v>2696</v>
      </c>
    </row>
    <row r="26" spans="1:13" ht="15" customHeight="1" x14ac:dyDescent="0.2">
      <c r="A26" s="422" t="s">
        <v>393</v>
      </c>
      <c r="B26" s="115">
        <v>46876</v>
      </c>
      <c r="C26" s="114">
        <v>24716</v>
      </c>
      <c r="D26" s="114">
        <v>22160</v>
      </c>
      <c r="E26" s="114">
        <v>33434</v>
      </c>
      <c r="F26" s="114">
        <v>13332</v>
      </c>
      <c r="G26" s="114">
        <v>5259</v>
      </c>
      <c r="H26" s="114">
        <v>14863</v>
      </c>
      <c r="I26" s="115">
        <v>16819</v>
      </c>
      <c r="J26" s="114">
        <v>10220</v>
      </c>
      <c r="K26" s="114">
        <v>6599</v>
      </c>
      <c r="L26" s="423">
        <v>3065</v>
      </c>
      <c r="M26" s="424">
        <v>3021</v>
      </c>
    </row>
    <row r="27" spans="1:13" ht="11.1" customHeight="1" x14ac:dyDescent="0.2">
      <c r="A27" s="422" t="s">
        <v>387</v>
      </c>
      <c r="B27" s="115">
        <v>47258</v>
      </c>
      <c r="C27" s="114">
        <v>25005</v>
      </c>
      <c r="D27" s="114">
        <v>22253</v>
      </c>
      <c r="E27" s="114">
        <v>33628</v>
      </c>
      <c r="F27" s="114">
        <v>13518</v>
      </c>
      <c r="G27" s="114">
        <v>5173</v>
      </c>
      <c r="H27" s="114">
        <v>15076</v>
      </c>
      <c r="I27" s="115">
        <v>17442</v>
      </c>
      <c r="J27" s="114">
        <v>10598</v>
      </c>
      <c r="K27" s="114">
        <v>6844</v>
      </c>
      <c r="L27" s="423">
        <v>2826</v>
      </c>
      <c r="M27" s="424">
        <v>2491</v>
      </c>
    </row>
    <row r="28" spans="1:13" ht="11.1" customHeight="1" x14ac:dyDescent="0.2">
      <c r="A28" s="422" t="s">
        <v>388</v>
      </c>
      <c r="B28" s="115">
        <v>48089</v>
      </c>
      <c r="C28" s="114">
        <v>25449</v>
      </c>
      <c r="D28" s="114">
        <v>22640</v>
      </c>
      <c r="E28" s="114">
        <v>34463</v>
      </c>
      <c r="F28" s="114">
        <v>13612</v>
      </c>
      <c r="G28" s="114">
        <v>5582</v>
      </c>
      <c r="H28" s="114">
        <v>15306</v>
      </c>
      <c r="I28" s="115">
        <v>17600</v>
      </c>
      <c r="J28" s="114">
        <v>10541</v>
      </c>
      <c r="K28" s="114">
        <v>7059</v>
      </c>
      <c r="L28" s="423">
        <v>4443</v>
      </c>
      <c r="M28" s="424">
        <v>3735</v>
      </c>
    </row>
    <row r="29" spans="1:13" s="110" customFormat="1" ht="11.1" customHeight="1" x14ac:dyDescent="0.2">
      <c r="A29" s="422" t="s">
        <v>389</v>
      </c>
      <c r="B29" s="115">
        <v>47775</v>
      </c>
      <c r="C29" s="114">
        <v>25179</v>
      </c>
      <c r="D29" s="114">
        <v>22596</v>
      </c>
      <c r="E29" s="114">
        <v>34107</v>
      </c>
      <c r="F29" s="114">
        <v>13667</v>
      </c>
      <c r="G29" s="114">
        <v>5421</v>
      </c>
      <c r="H29" s="114">
        <v>15387</v>
      </c>
      <c r="I29" s="115">
        <v>17468</v>
      </c>
      <c r="J29" s="114">
        <v>10482</v>
      </c>
      <c r="K29" s="114">
        <v>6986</v>
      </c>
      <c r="L29" s="423">
        <v>2520</v>
      </c>
      <c r="M29" s="424">
        <v>2884</v>
      </c>
    </row>
    <row r="30" spans="1:13" ht="15" customHeight="1" x14ac:dyDescent="0.2">
      <c r="A30" s="422" t="s">
        <v>394</v>
      </c>
      <c r="B30" s="115">
        <v>47886</v>
      </c>
      <c r="C30" s="114">
        <v>25220</v>
      </c>
      <c r="D30" s="114">
        <v>22666</v>
      </c>
      <c r="E30" s="114">
        <v>34031</v>
      </c>
      <c r="F30" s="114">
        <v>13854</v>
      </c>
      <c r="G30" s="114">
        <v>5218</v>
      </c>
      <c r="H30" s="114">
        <v>15569</v>
      </c>
      <c r="I30" s="115">
        <v>17048</v>
      </c>
      <c r="J30" s="114">
        <v>10280</v>
      </c>
      <c r="K30" s="114">
        <v>6768</v>
      </c>
      <c r="L30" s="423">
        <v>3520</v>
      </c>
      <c r="M30" s="424">
        <v>3333</v>
      </c>
    </row>
    <row r="31" spans="1:13" ht="11.1" customHeight="1" x14ac:dyDescent="0.2">
      <c r="A31" s="422" t="s">
        <v>387</v>
      </c>
      <c r="B31" s="115">
        <v>48318</v>
      </c>
      <c r="C31" s="114">
        <v>25501</v>
      </c>
      <c r="D31" s="114">
        <v>22817</v>
      </c>
      <c r="E31" s="114">
        <v>34256</v>
      </c>
      <c r="F31" s="114">
        <v>14061</v>
      </c>
      <c r="G31" s="114">
        <v>5156</v>
      </c>
      <c r="H31" s="114">
        <v>15753</v>
      </c>
      <c r="I31" s="115">
        <v>17330</v>
      </c>
      <c r="J31" s="114">
        <v>10406</v>
      </c>
      <c r="K31" s="114">
        <v>6924</v>
      </c>
      <c r="L31" s="423">
        <v>2973</v>
      </c>
      <c r="M31" s="424">
        <v>2650</v>
      </c>
    </row>
    <row r="32" spans="1:13" ht="11.1" customHeight="1" x14ac:dyDescent="0.2">
      <c r="A32" s="422" t="s">
        <v>388</v>
      </c>
      <c r="B32" s="115">
        <v>49256</v>
      </c>
      <c r="C32" s="114">
        <v>26085</v>
      </c>
      <c r="D32" s="114">
        <v>23171</v>
      </c>
      <c r="E32" s="114">
        <v>34996</v>
      </c>
      <c r="F32" s="114">
        <v>14260</v>
      </c>
      <c r="G32" s="114">
        <v>5650</v>
      </c>
      <c r="H32" s="114">
        <v>15992</v>
      </c>
      <c r="I32" s="115">
        <v>17597</v>
      </c>
      <c r="J32" s="114">
        <v>10369</v>
      </c>
      <c r="K32" s="114">
        <v>7228</v>
      </c>
      <c r="L32" s="423">
        <v>5045</v>
      </c>
      <c r="M32" s="424">
        <v>4294</v>
      </c>
    </row>
    <row r="33" spans="1:13" s="110" customFormat="1" ht="11.1" customHeight="1" x14ac:dyDescent="0.2">
      <c r="A33" s="422" t="s">
        <v>389</v>
      </c>
      <c r="B33" s="115">
        <v>49076</v>
      </c>
      <c r="C33" s="114">
        <v>25952</v>
      </c>
      <c r="D33" s="114">
        <v>23124</v>
      </c>
      <c r="E33" s="114">
        <v>34680</v>
      </c>
      <c r="F33" s="114">
        <v>14396</v>
      </c>
      <c r="G33" s="114">
        <v>5486</v>
      </c>
      <c r="H33" s="114">
        <v>16044</v>
      </c>
      <c r="I33" s="115">
        <v>17452</v>
      </c>
      <c r="J33" s="114">
        <v>10354</v>
      </c>
      <c r="K33" s="114">
        <v>7098</v>
      </c>
      <c r="L33" s="423">
        <v>2803</v>
      </c>
      <c r="M33" s="424">
        <v>2910</v>
      </c>
    </row>
    <row r="34" spans="1:13" ht="15" customHeight="1" x14ac:dyDescent="0.2">
      <c r="A34" s="422" t="s">
        <v>395</v>
      </c>
      <c r="B34" s="115">
        <v>49447</v>
      </c>
      <c r="C34" s="114">
        <v>26136</v>
      </c>
      <c r="D34" s="114">
        <v>23311</v>
      </c>
      <c r="E34" s="114">
        <v>34825</v>
      </c>
      <c r="F34" s="114">
        <v>14622</v>
      </c>
      <c r="G34" s="114">
        <v>5341</v>
      </c>
      <c r="H34" s="114">
        <v>16282</v>
      </c>
      <c r="I34" s="115">
        <v>17306</v>
      </c>
      <c r="J34" s="114">
        <v>10240</v>
      </c>
      <c r="K34" s="114">
        <v>7066</v>
      </c>
      <c r="L34" s="423">
        <v>3608</v>
      </c>
      <c r="M34" s="424">
        <v>3230</v>
      </c>
    </row>
    <row r="35" spans="1:13" ht="11.1" customHeight="1" x14ac:dyDescent="0.2">
      <c r="A35" s="422" t="s">
        <v>387</v>
      </c>
      <c r="B35" s="115">
        <v>49849</v>
      </c>
      <c r="C35" s="114">
        <v>26416</v>
      </c>
      <c r="D35" s="114">
        <v>23433</v>
      </c>
      <c r="E35" s="114">
        <v>35018</v>
      </c>
      <c r="F35" s="114">
        <v>14831</v>
      </c>
      <c r="G35" s="114">
        <v>5230</v>
      </c>
      <c r="H35" s="114">
        <v>16483</v>
      </c>
      <c r="I35" s="115">
        <v>17840</v>
      </c>
      <c r="J35" s="114">
        <v>10480</v>
      </c>
      <c r="K35" s="114">
        <v>7360</v>
      </c>
      <c r="L35" s="423">
        <v>3029</v>
      </c>
      <c r="M35" s="424">
        <v>2652</v>
      </c>
    </row>
    <row r="36" spans="1:13" ht="11.1" customHeight="1" x14ac:dyDescent="0.2">
      <c r="A36" s="422" t="s">
        <v>388</v>
      </c>
      <c r="B36" s="115">
        <v>50560</v>
      </c>
      <c r="C36" s="114">
        <v>26754</v>
      </c>
      <c r="D36" s="114">
        <v>23806</v>
      </c>
      <c r="E36" s="114">
        <v>35563</v>
      </c>
      <c r="F36" s="114">
        <v>14997</v>
      </c>
      <c r="G36" s="114">
        <v>5708</v>
      </c>
      <c r="H36" s="114">
        <v>16681</v>
      </c>
      <c r="I36" s="115">
        <v>17896</v>
      </c>
      <c r="J36" s="114">
        <v>10298</v>
      </c>
      <c r="K36" s="114">
        <v>7598</v>
      </c>
      <c r="L36" s="423">
        <v>4575</v>
      </c>
      <c r="M36" s="424">
        <v>3865</v>
      </c>
    </row>
    <row r="37" spans="1:13" s="110" customFormat="1" ht="11.1" customHeight="1" x14ac:dyDescent="0.2">
      <c r="A37" s="422" t="s">
        <v>389</v>
      </c>
      <c r="B37" s="115">
        <v>50509</v>
      </c>
      <c r="C37" s="114">
        <v>26658</v>
      </c>
      <c r="D37" s="114">
        <v>23851</v>
      </c>
      <c r="E37" s="114">
        <v>35348</v>
      </c>
      <c r="F37" s="114">
        <v>15161</v>
      </c>
      <c r="G37" s="114">
        <v>5578</v>
      </c>
      <c r="H37" s="114">
        <v>16823</v>
      </c>
      <c r="I37" s="115">
        <v>17727</v>
      </c>
      <c r="J37" s="114">
        <v>10176</v>
      </c>
      <c r="K37" s="114">
        <v>7551</v>
      </c>
      <c r="L37" s="423">
        <v>2944</v>
      </c>
      <c r="M37" s="424">
        <v>3033</v>
      </c>
    </row>
    <row r="38" spans="1:13" ht="15" customHeight="1" x14ac:dyDescent="0.2">
      <c r="A38" s="425" t="s">
        <v>396</v>
      </c>
      <c r="B38" s="115">
        <v>50850</v>
      </c>
      <c r="C38" s="114">
        <v>26979</v>
      </c>
      <c r="D38" s="114">
        <v>23871</v>
      </c>
      <c r="E38" s="114">
        <v>35564</v>
      </c>
      <c r="F38" s="114">
        <v>15286</v>
      </c>
      <c r="G38" s="114">
        <v>5424</v>
      </c>
      <c r="H38" s="114">
        <v>17014</v>
      </c>
      <c r="I38" s="115">
        <v>17644</v>
      </c>
      <c r="J38" s="114">
        <v>10086</v>
      </c>
      <c r="K38" s="114">
        <v>7558</v>
      </c>
      <c r="L38" s="423">
        <v>3445</v>
      </c>
      <c r="M38" s="424">
        <v>3179</v>
      </c>
    </row>
    <row r="39" spans="1:13" ht="11.1" customHeight="1" x14ac:dyDescent="0.2">
      <c r="A39" s="422" t="s">
        <v>387</v>
      </c>
      <c r="B39" s="115">
        <v>51124</v>
      </c>
      <c r="C39" s="114">
        <v>27197</v>
      </c>
      <c r="D39" s="114">
        <v>23927</v>
      </c>
      <c r="E39" s="114">
        <v>35672</v>
      </c>
      <c r="F39" s="114">
        <v>15452</v>
      </c>
      <c r="G39" s="114">
        <v>5331</v>
      </c>
      <c r="H39" s="114">
        <v>17288</v>
      </c>
      <c r="I39" s="115">
        <v>18059</v>
      </c>
      <c r="J39" s="114">
        <v>10353</v>
      </c>
      <c r="K39" s="114">
        <v>7706</v>
      </c>
      <c r="L39" s="423">
        <v>3127</v>
      </c>
      <c r="M39" s="424">
        <v>2735</v>
      </c>
    </row>
    <row r="40" spans="1:13" ht="11.1" customHeight="1" x14ac:dyDescent="0.2">
      <c r="A40" s="425" t="s">
        <v>388</v>
      </c>
      <c r="B40" s="115">
        <v>52047</v>
      </c>
      <c r="C40" s="114">
        <v>27851</v>
      </c>
      <c r="D40" s="114">
        <v>24196</v>
      </c>
      <c r="E40" s="114">
        <v>36544</v>
      </c>
      <c r="F40" s="114">
        <v>15503</v>
      </c>
      <c r="G40" s="114">
        <v>5809</v>
      </c>
      <c r="H40" s="114">
        <v>17528</v>
      </c>
      <c r="I40" s="115">
        <v>18085</v>
      </c>
      <c r="J40" s="114">
        <v>10102</v>
      </c>
      <c r="K40" s="114">
        <v>7983</v>
      </c>
      <c r="L40" s="423">
        <v>4856</v>
      </c>
      <c r="M40" s="424">
        <v>4090</v>
      </c>
    </row>
    <row r="41" spans="1:13" s="110" customFormat="1" ht="11.1" customHeight="1" x14ac:dyDescent="0.2">
      <c r="A41" s="422" t="s">
        <v>389</v>
      </c>
      <c r="B41" s="115">
        <v>52002</v>
      </c>
      <c r="C41" s="114">
        <v>27789</v>
      </c>
      <c r="D41" s="114">
        <v>24213</v>
      </c>
      <c r="E41" s="114">
        <v>36410</v>
      </c>
      <c r="F41" s="114">
        <v>15592</v>
      </c>
      <c r="G41" s="114">
        <v>5685</v>
      </c>
      <c r="H41" s="114">
        <v>17667</v>
      </c>
      <c r="I41" s="115">
        <v>18014</v>
      </c>
      <c r="J41" s="114">
        <v>10052</v>
      </c>
      <c r="K41" s="114">
        <v>7962</v>
      </c>
      <c r="L41" s="423">
        <v>3145</v>
      </c>
      <c r="M41" s="424">
        <v>3302</v>
      </c>
    </row>
    <row r="42" spans="1:13" ht="15" customHeight="1" x14ac:dyDescent="0.2">
      <c r="A42" s="422" t="s">
        <v>397</v>
      </c>
      <c r="B42" s="115">
        <v>52335</v>
      </c>
      <c r="C42" s="114">
        <v>27993</v>
      </c>
      <c r="D42" s="114">
        <v>24342</v>
      </c>
      <c r="E42" s="114">
        <v>36504</v>
      </c>
      <c r="F42" s="114">
        <v>15831</v>
      </c>
      <c r="G42" s="114">
        <v>5511</v>
      </c>
      <c r="H42" s="114">
        <v>17900</v>
      </c>
      <c r="I42" s="115">
        <v>17960</v>
      </c>
      <c r="J42" s="114">
        <v>9990</v>
      </c>
      <c r="K42" s="114">
        <v>7970</v>
      </c>
      <c r="L42" s="423">
        <v>3901</v>
      </c>
      <c r="M42" s="424">
        <v>3821</v>
      </c>
    </row>
    <row r="43" spans="1:13" ht="11.1" customHeight="1" x14ac:dyDescent="0.2">
      <c r="A43" s="422" t="s">
        <v>387</v>
      </c>
      <c r="B43" s="115">
        <v>52580</v>
      </c>
      <c r="C43" s="114">
        <v>28166</v>
      </c>
      <c r="D43" s="114">
        <v>24414</v>
      </c>
      <c r="E43" s="114">
        <v>36575</v>
      </c>
      <c r="F43" s="114">
        <v>16005</v>
      </c>
      <c r="G43" s="114">
        <v>5425</v>
      </c>
      <c r="H43" s="114">
        <v>18138</v>
      </c>
      <c r="I43" s="115">
        <v>18407</v>
      </c>
      <c r="J43" s="114">
        <v>10173</v>
      </c>
      <c r="K43" s="114">
        <v>8234</v>
      </c>
      <c r="L43" s="423">
        <v>3265</v>
      </c>
      <c r="M43" s="424">
        <v>3096</v>
      </c>
    </row>
    <row r="44" spans="1:13" ht="11.1" customHeight="1" x14ac:dyDescent="0.2">
      <c r="A44" s="422" t="s">
        <v>388</v>
      </c>
      <c r="B44" s="115">
        <v>53394</v>
      </c>
      <c r="C44" s="114">
        <v>28636</v>
      </c>
      <c r="D44" s="114">
        <v>24758</v>
      </c>
      <c r="E44" s="114">
        <v>37347</v>
      </c>
      <c r="F44" s="114">
        <v>16047</v>
      </c>
      <c r="G44" s="114">
        <v>5912</v>
      </c>
      <c r="H44" s="114">
        <v>18315</v>
      </c>
      <c r="I44" s="115">
        <v>18384</v>
      </c>
      <c r="J44" s="114">
        <v>9956</v>
      </c>
      <c r="K44" s="114">
        <v>8428</v>
      </c>
      <c r="L44" s="423">
        <v>4995</v>
      </c>
      <c r="M44" s="424">
        <v>4395</v>
      </c>
    </row>
    <row r="45" spans="1:13" s="110" customFormat="1" ht="11.1" customHeight="1" x14ac:dyDescent="0.2">
      <c r="A45" s="422" t="s">
        <v>389</v>
      </c>
      <c r="B45" s="115">
        <v>53381</v>
      </c>
      <c r="C45" s="114">
        <v>28614</v>
      </c>
      <c r="D45" s="114">
        <v>24767</v>
      </c>
      <c r="E45" s="114">
        <v>37317</v>
      </c>
      <c r="F45" s="114">
        <v>16064</v>
      </c>
      <c r="G45" s="114">
        <v>5768</v>
      </c>
      <c r="H45" s="114">
        <v>18348</v>
      </c>
      <c r="I45" s="115">
        <v>18343</v>
      </c>
      <c r="J45" s="114">
        <v>9976</v>
      </c>
      <c r="K45" s="114">
        <v>8367</v>
      </c>
      <c r="L45" s="423">
        <v>3088</v>
      </c>
      <c r="M45" s="424">
        <v>3292</v>
      </c>
    </row>
    <row r="46" spans="1:13" ht="15" customHeight="1" x14ac:dyDescent="0.2">
      <c r="A46" s="422" t="s">
        <v>398</v>
      </c>
      <c r="B46" s="115">
        <v>53346</v>
      </c>
      <c r="C46" s="114">
        <v>28516</v>
      </c>
      <c r="D46" s="114">
        <v>24830</v>
      </c>
      <c r="E46" s="114">
        <v>37133</v>
      </c>
      <c r="F46" s="114">
        <v>16213</v>
      </c>
      <c r="G46" s="114">
        <v>5590</v>
      </c>
      <c r="H46" s="114">
        <v>18386</v>
      </c>
      <c r="I46" s="115">
        <v>17764</v>
      </c>
      <c r="J46" s="114">
        <v>9609</v>
      </c>
      <c r="K46" s="114">
        <v>8155</v>
      </c>
      <c r="L46" s="423">
        <v>3786</v>
      </c>
      <c r="M46" s="424">
        <v>3873</v>
      </c>
    </row>
    <row r="47" spans="1:13" ht="11.1" customHeight="1" x14ac:dyDescent="0.2">
      <c r="A47" s="422" t="s">
        <v>387</v>
      </c>
      <c r="B47" s="115">
        <v>53730</v>
      </c>
      <c r="C47" s="114">
        <v>28706</v>
      </c>
      <c r="D47" s="114">
        <v>25024</v>
      </c>
      <c r="E47" s="114">
        <v>37250</v>
      </c>
      <c r="F47" s="114">
        <v>16480</v>
      </c>
      <c r="G47" s="114">
        <v>5550</v>
      </c>
      <c r="H47" s="114">
        <v>18616</v>
      </c>
      <c r="I47" s="115">
        <v>18312</v>
      </c>
      <c r="J47" s="114">
        <v>9863</v>
      </c>
      <c r="K47" s="114">
        <v>8449</v>
      </c>
      <c r="L47" s="423">
        <v>3588</v>
      </c>
      <c r="M47" s="424">
        <v>3296</v>
      </c>
    </row>
    <row r="48" spans="1:13" ht="11.1" customHeight="1" x14ac:dyDescent="0.2">
      <c r="A48" s="422" t="s">
        <v>388</v>
      </c>
      <c r="B48" s="115">
        <v>54482</v>
      </c>
      <c r="C48" s="114">
        <v>29156</v>
      </c>
      <c r="D48" s="114">
        <v>25326</v>
      </c>
      <c r="E48" s="114">
        <v>37864</v>
      </c>
      <c r="F48" s="114">
        <v>16618</v>
      </c>
      <c r="G48" s="114">
        <v>6002</v>
      </c>
      <c r="H48" s="114">
        <v>18792</v>
      </c>
      <c r="I48" s="115">
        <v>18325</v>
      </c>
      <c r="J48" s="114">
        <v>9635</v>
      </c>
      <c r="K48" s="114">
        <v>8690</v>
      </c>
      <c r="L48" s="423">
        <v>4965</v>
      </c>
      <c r="M48" s="424">
        <v>4287</v>
      </c>
    </row>
    <row r="49" spans="1:17" s="110" customFormat="1" ht="11.1" customHeight="1" x14ac:dyDescent="0.2">
      <c r="A49" s="422" t="s">
        <v>389</v>
      </c>
      <c r="B49" s="115">
        <v>54148</v>
      </c>
      <c r="C49" s="114">
        <v>28901</v>
      </c>
      <c r="D49" s="114">
        <v>25247</v>
      </c>
      <c r="E49" s="114">
        <v>37442</v>
      </c>
      <c r="F49" s="114">
        <v>16706</v>
      </c>
      <c r="G49" s="114">
        <v>5798</v>
      </c>
      <c r="H49" s="114">
        <v>18826</v>
      </c>
      <c r="I49" s="115">
        <v>18091</v>
      </c>
      <c r="J49" s="114">
        <v>9579</v>
      </c>
      <c r="K49" s="114">
        <v>8512</v>
      </c>
      <c r="L49" s="423">
        <v>3136</v>
      </c>
      <c r="M49" s="424">
        <v>3492</v>
      </c>
    </row>
    <row r="50" spans="1:17" ht="15" customHeight="1" x14ac:dyDescent="0.2">
      <c r="A50" s="422" t="s">
        <v>399</v>
      </c>
      <c r="B50" s="143">
        <v>54443</v>
      </c>
      <c r="C50" s="144">
        <v>29126</v>
      </c>
      <c r="D50" s="144">
        <v>25317</v>
      </c>
      <c r="E50" s="144">
        <v>37580</v>
      </c>
      <c r="F50" s="144">
        <v>16863</v>
      </c>
      <c r="G50" s="144">
        <v>5694</v>
      </c>
      <c r="H50" s="144">
        <v>19022</v>
      </c>
      <c r="I50" s="143">
        <v>17457</v>
      </c>
      <c r="J50" s="144">
        <v>9295</v>
      </c>
      <c r="K50" s="144">
        <v>8162</v>
      </c>
      <c r="L50" s="426">
        <v>4196</v>
      </c>
      <c r="M50" s="427">
        <v>4028</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2.0563866081805573</v>
      </c>
      <c r="C6" s="480">
        <f>'Tabelle 3.3'!J11</f>
        <v>-1.7282143661337537</v>
      </c>
      <c r="D6" s="481">
        <f t="shared" ref="D6:E9" si="0">IF(OR(AND(B6&gt;=-50,B6&lt;=50),ISNUMBER(B6)=FALSE),B6,"")</f>
        <v>2.0563866081805573</v>
      </c>
      <c r="E6" s="481">
        <f t="shared" si="0"/>
        <v>-1.7282143661337537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2.0563866081805573</v>
      </c>
      <c r="C14" s="480">
        <f>'Tabelle 3.3'!J11</f>
        <v>-1.7282143661337537</v>
      </c>
      <c r="D14" s="481">
        <f>IF(OR(AND(B14&gt;=-50,B14&lt;=50),ISNUMBER(B14)=FALSE),B14,"")</f>
        <v>2.0563866081805573</v>
      </c>
      <c r="E14" s="481">
        <f>IF(OR(AND(C14&gt;=-50,C14&lt;=50),ISNUMBER(C14)=FALSE),C14,"")</f>
        <v>-1.7282143661337537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3.9164490861618799</v>
      </c>
      <c r="C15" s="480">
        <f>'Tabelle 3.3'!J12</f>
        <v>1.0416666666666667</v>
      </c>
      <c r="D15" s="481">
        <f t="shared" ref="D15:E45" si="3">IF(OR(AND(B15&gt;=-50,B15&lt;=50),ISNUMBER(B15)=FALSE),B15,"")</f>
        <v>3.9164490861618799</v>
      </c>
      <c r="E15" s="481">
        <f t="shared" si="3"/>
        <v>1.0416666666666667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12.600536193029491</v>
      </c>
      <c r="C16" s="480">
        <f>'Tabelle 3.3'!J13</f>
        <v>3.6144578313253013</v>
      </c>
      <c r="D16" s="481">
        <f t="shared" si="3"/>
        <v>12.600536193029491</v>
      </c>
      <c r="E16" s="481">
        <f t="shared" si="3"/>
        <v>3.6144578313253013</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-0.58986077160165795</v>
      </c>
      <c r="C17" s="480">
        <f>'Tabelle 3.3'!J14</f>
        <v>-7.0697674418604652</v>
      </c>
      <c r="D17" s="481">
        <f t="shared" si="3"/>
        <v>-0.58986077160165795</v>
      </c>
      <c r="E17" s="481">
        <f t="shared" si="3"/>
        <v>-7.0697674418604652</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1.2395580706009162</v>
      </c>
      <c r="C18" s="480">
        <f>'Tabelle 3.3'!J15</f>
        <v>-10.267379679144385</v>
      </c>
      <c r="D18" s="481">
        <f t="shared" si="3"/>
        <v>1.2395580706009162</v>
      </c>
      <c r="E18" s="481">
        <f t="shared" si="3"/>
        <v>-10.267379679144385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-1.3451892384860922</v>
      </c>
      <c r="C19" s="480">
        <f>'Tabelle 3.3'!J16</f>
        <v>-3.5069075451647183</v>
      </c>
      <c r="D19" s="481">
        <f t="shared" si="3"/>
        <v>-1.3451892384860922</v>
      </c>
      <c r="E19" s="481">
        <f t="shared" si="3"/>
        <v>-3.5069075451647183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1.026167265264238</v>
      </c>
      <c r="C20" s="480">
        <f>'Tabelle 3.3'!J17</f>
        <v>-8.3941605839416056</v>
      </c>
      <c r="D20" s="481">
        <f t="shared" si="3"/>
        <v>1.026167265264238</v>
      </c>
      <c r="E20" s="481">
        <f t="shared" si="3"/>
        <v>-8.3941605839416056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3.1327084361124813</v>
      </c>
      <c r="C21" s="480">
        <f>'Tabelle 3.3'!J18</f>
        <v>3.7305699481865284</v>
      </c>
      <c r="D21" s="481">
        <f t="shared" si="3"/>
        <v>3.1327084361124813</v>
      </c>
      <c r="E21" s="481">
        <f t="shared" si="3"/>
        <v>3.7305699481865284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-7.4404761904761904E-2</v>
      </c>
      <c r="C22" s="480">
        <f>'Tabelle 3.3'!J19</f>
        <v>0.43010752688172044</v>
      </c>
      <c r="D22" s="481">
        <f t="shared" si="3"/>
        <v>-7.4404761904761904E-2</v>
      </c>
      <c r="E22" s="481">
        <f t="shared" si="3"/>
        <v>0.43010752688172044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2.3742227247032224</v>
      </c>
      <c r="C23" s="480">
        <f>'Tabelle 3.3'!J20</f>
        <v>-6.309148264984227</v>
      </c>
      <c r="D23" s="481">
        <f t="shared" si="3"/>
        <v>2.3742227247032224</v>
      </c>
      <c r="E23" s="481">
        <f t="shared" si="3"/>
        <v>-6.309148264984227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2.1693491952414274</v>
      </c>
      <c r="C24" s="480">
        <f>'Tabelle 3.3'!J21</f>
        <v>-11.608881963381378</v>
      </c>
      <c r="D24" s="481">
        <f t="shared" si="3"/>
        <v>2.1693491952414274</v>
      </c>
      <c r="E24" s="481">
        <f t="shared" si="3"/>
        <v>-11.608881963381378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v>
      </c>
      <c r="C25" s="480">
        <f>'Tabelle 3.3'!J22</f>
        <v>-17.721518987341771</v>
      </c>
      <c r="D25" s="481">
        <f t="shared" si="3"/>
        <v>0</v>
      </c>
      <c r="E25" s="481">
        <f t="shared" si="3"/>
        <v>-17.721518987341771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0.19960079840319361</v>
      </c>
      <c r="C26" s="480">
        <f>'Tabelle 3.3'!J23</f>
        <v>-0.42918454935622319</v>
      </c>
      <c r="D26" s="481">
        <f t="shared" si="3"/>
        <v>0.19960079840319361</v>
      </c>
      <c r="E26" s="481">
        <f t="shared" si="3"/>
        <v>-0.42918454935622319</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14.009216589861751</v>
      </c>
      <c r="C27" s="480">
        <f>'Tabelle 3.3'!J24</f>
        <v>13.358419567262464</v>
      </c>
      <c r="D27" s="481">
        <f t="shared" si="3"/>
        <v>14.009216589861751</v>
      </c>
      <c r="E27" s="481">
        <f t="shared" si="3"/>
        <v>13.358419567262464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5.064027939464494</v>
      </c>
      <c r="C28" s="480">
        <f>'Tabelle 3.3'!J25</f>
        <v>-0.84257206208425717</v>
      </c>
      <c r="D28" s="481">
        <f t="shared" si="3"/>
        <v>5.064027939464494</v>
      </c>
      <c r="E28" s="481">
        <f t="shared" si="3"/>
        <v>-0.84257206208425717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5.9322033898305087</v>
      </c>
      <c r="C29" s="480">
        <f>'Tabelle 3.3'!J26</f>
        <v>13.235294117647058</v>
      </c>
      <c r="D29" s="481">
        <f t="shared" si="3"/>
        <v>5.9322033898305087</v>
      </c>
      <c r="E29" s="481">
        <f t="shared" si="3"/>
        <v>13.235294117647058</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3.10496118798515</v>
      </c>
      <c r="C30" s="480">
        <f>'Tabelle 3.3'!J27</f>
        <v>-0.24154589371980675</v>
      </c>
      <c r="D30" s="481">
        <f t="shared" si="3"/>
        <v>3.10496118798515</v>
      </c>
      <c r="E30" s="481">
        <f t="shared" si="3"/>
        <v>-0.24154589371980675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1.0923535253227408</v>
      </c>
      <c r="C31" s="480">
        <f>'Tabelle 3.3'!J28</f>
        <v>2.6217228464419478</v>
      </c>
      <c r="D31" s="481">
        <f t="shared" si="3"/>
        <v>1.0923535253227408</v>
      </c>
      <c r="E31" s="481">
        <f t="shared" si="3"/>
        <v>2.6217228464419478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3.9784221173297372</v>
      </c>
      <c r="C32" s="480">
        <f>'Tabelle 3.3'!J29</f>
        <v>4.0404040404040407</v>
      </c>
      <c r="D32" s="481">
        <f t="shared" si="3"/>
        <v>3.9784221173297372</v>
      </c>
      <c r="E32" s="481">
        <f t="shared" si="3"/>
        <v>4.0404040404040407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5.2289938694554632</v>
      </c>
      <c r="C33" s="480">
        <f>'Tabelle 3.3'!J30</f>
        <v>3.1088082901554404</v>
      </c>
      <c r="D33" s="481">
        <f t="shared" si="3"/>
        <v>5.2289938694554632</v>
      </c>
      <c r="E33" s="481">
        <f t="shared" si="3"/>
        <v>3.1088082901554404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5.027322404371585</v>
      </c>
      <c r="C34" s="480">
        <f>'Tabelle 3.3'!J31</f>
        <v>-1.3714285714285714</v>
      </c>
      <c r="D34" s="481">
        <f t="shared" si="3"/>
        <v>5.027322404371585</v>
      </c>
      <c r="E34" s="481">
        <f t="shared" si="3"/>
        <v>-1.3714285714285714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3.9164490861618799</v>
      </c>
      <c r="C37" s="480">
        <f>'Tabelle 3.3'!J34</f>
        <v>1.0416666666666667</v>
      </c>
      <c r="D37" s="481">
        <f t="shared" si="3"/>
        <v>3.9164490861618799</v>
      </c>
      <c r="E37" s="481">
        <f t="shared" si="3"/>
        <v>1.0416666666666667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0.27102602710260271</v>
      </c>
      <c r="C38" s="480">
        <f>'Tabelle 3.3'!J35</f>
        <v>-3.5334584115071919</v>
      </c>
      <c r="D38" s="481">
        <f t="shared" si="3"/>
        <v>0.27102602710260271</v>
      </c>
      <c r="E38" s="481">
        <f t="shared" si="3"/>
        <v>-3.5334584115071919</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3.4222835414072752</v>
      </c>
      <c r="C39" s="480">
        <f>'Tabelle 3.3'!J36</f>
        <v>-1.3797450623336602</v>
      </c>
      <c r="D39" s="481">
        <f t="shared" si="3"/>
        <v>3.4222835414072752</v>
      </c>
      <c r="E39" s="481">
        <f t="shared" si="3"/>
        <v>-1.3797450623336602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3.4222835414072752</v>
      </c>
      <c r="C45" s="480">
        <f>'Tabelle 3.3'!J36</f>
        <v>-1.3797450623336602</v>
      </c>
      <c r="D45" s="481">
        <f t="shared" si="3"/>
        <v>3.4222835414072752</v>
      </c>
      <c r="E45" s="481">
        <f t="shared" si="3"/>
        <v>-1.3797450623336602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46876</v>
      </c>
      <c r="C51" s="487">
        <v>10220</v>
      </c>
      <c r="D51" s="487">
        <v>6599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47258</v>
      </c>
      <c r="C52" s="487">
        <v>10598</v>
      </c>
      <c r="D52" s="487">
        <v>6844</v>
      </c>
      <c r="E52" s="488">
        <f t="shared" ref="E52:G70" si="11">IF($A$51=37802,IF(COUNTBLANK(B$51:B$70)&gt;0,#N/A,B52/B$51*100),IF(COUNTBLANK(B$51:B$75)&gt;0,#N/A,B52/B$51*100))</f>
        <v>100.81491594845977</v>
      </c>
      <c r="F52" s="488">
        <f t="shared" si="11"/>
        <v>103.69863013698631</v>
      </c>
      <c r="G52" s="488">
        <f t="shared" si="11"/>
        <v>103.71268373996061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48089</v>
      </c>
      <c r="C53" s="487">
        <v>10541</v>
      </c>
      <c r="D53" s="487">
        <v>7059</v>
      </c>
      <c r="E53" s="488">
        <f t="shared" si="11"/>
        <v>102.58767812953324</v>
      </c>
      <c r="F53" s="488">
        <f t="shared" si="11"/>
        <v>103.14090019569471</v>
      </c>
      <c r="G53" s="488">
        <f t="shared" si="11"/>
        <v>106.97075314441582</v>
      </c>
      <c r="H53" s="489">
        <f>IF(ISERROR(L53)=TRUE,IF(MONTH(A53)=MONTH(MAX(A$51:A$75)),A53,""),"")</f>
        <v>41883</v>
      </c>
      <c r="I53" s="488">
        <f t="shared" si="12"/>
        <v>102.58767812953324</v>
      </c>
      <c r="J53" s="488">
        <f t="shared" si="10"/>
        <v>103.14090019569471</v>
      </c>
      <c r="K53" s="488">
        <f t="shared" si="10"/>
        <v>106.97075314441582</v>
      </c>
      <c r="L53" s="488" t="e">
        <f t="shared" si="13"/>
        <v>#N/A</v>
      </c>
    </row>
    <row r="54" spans="1:14" ht="15" customHeight="1" x14ac:dyDescent="0.2">
      <c r="A54" s="490" t="s">
        <v>462</v>
      </c>
      <c r="B54" s="487">
        <v>47775</v>
      </c>
      <c r="C54" s="487">
        <v>10482</v>
      </c>
      <c r="D54" s="487">
        <v>6986</v>
      </c>
      <c r="E54" s="488">
        <f t="shared" si="11"/>
        <v>101.91782575305059</v>
      </c>
      <c r="F54" s="488">
        <f t="shared" si="11"/>
        <v>102.56360078277886</v>
      </c>
      <c r="G54" s="488">
        <f t="shared" si="11"/>
        <v>105.86452492801939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47886</v>
      </c>
      <c r="C55" s="487">
        <v>10280</v>
      </c>
      <c r="D55" s="487">
        <v>6768</v>
      </c>
      <c r="E55" s="488">
        <f t="shared" si="11"/>
        <v>102.15462070142505</v>
      </c>
      <c r="F55" s="488">
        <f t="shared" si="11"/>
        <v>100.587084148728</v>
      </c>
      <c r="G55" s="488">
        <f t="shared" si="11"/>
        <v>102.56099409001365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48318</v>
      </c>
      <c r="C56" s="487">
        <v>10406</v>
      </c>
      <c r="D56" s="487">
        <v>6924</v>
      </c>
      <c r="E56" s="488">
        <f t="shared" si="11"/>
        <v>103.07620104104447</v>
      </c>
      <c r="F56" s="488">
        <f t="shared" si="11"/>
        <v>101.81996086105676</v>
      </c>
      <c r="G56" s="488">
        <f t="shared" si="11"/>
        <v>104.92498863464161</v>
      </c>
      <c r="H56" s="489" t="str">
        <f t="shared" si="14"/>
        <v/>
      </c>
      <c r="I56" s="488" t="str">
        <f t="shared" si="12"/>
        <v/>
      </c>
      <c r="J56" s="488" t="str">
        <f t="shared" si="10"/>
        <v/>
      </c>
      <c r="K56" s="488" t="str">
        <f t="shared" si="10"/>
        <v/>
      </c>
      <c r="L56" s="488" t="e">
        <f t="shared" si="13"/>
        <v>#N/A</v>
      </c>
    </row>
    <row r="57" spans="1:14" ht="15" customHeight="1" x14ac:dyDescent="0.2">
      <c r="A57" s="490">
        <v>42248</v>
      </c>
      <c r="B57" s="487">
        <v>49256</v>
      </c>
      <c r="C57" s="487">
        <v>10369</v>
      </c>
      <c r="D57" s="487">
        <v>7228</v>
      </c>
      <c r="E57" s="488">
        <f t="shared" si="11"/>
        <v>105.07722501919959</v>
      </c>
      <c r="F57" s="488">
        <f t="shared" si="11"/>
        <v>101.45792563600781</v>
      </c>
      <c r="G57" s="488">
        <f t="shared" si="11"/>
        <v>109.53174723442946</v>
      </c>
      <c r="H57" s="489">
        <f t="shared" si="14"/>
        <v>42248</v>
      </c>
      <c r="I57" s="488">
        <f t="shared" si="12"/>
        <v>105.07722501919959</v>
      </c>
      <c r="J57" s="488">
        <f t="shared" si="10"/>
        <v>101.45792563600781</v>
      </c>
      <c r="K57" s="488">
        <f t="shared" si="10"/>
        <v>109.53174723442946</v>
      </c>
      <c r="L57" s="488" t="e">
        <f t="shared" si="13"/>
        <v>#N/A</v>
      </c>
    </row>
    <row r="58" spans="1:14" ht="15" customHeight="1" x14ac:dyDescent="0.2">
      <c r="A58" s="490" t="s">
        <v>465</v>
      </c>
      <c r="B58" s="487">
        <v>49076</v>
      </c>
      <c r="C58" s="487">
        <v>10354</v>
      </c>
      <c r="D58" s="487">
        <v>7098</v>
      </c>
      <c r="E58" s="488">
        <f t="shared" si="11"/>
        <v>104.69323321102483</v>
      </c>
      <c r="F58" s="488">
        <f t="shared" si="11"/>
        <v>101.31115459882582</v>
      </c>
      <c r="G58" s="488">
        <f t="shared" si="11"/>
        <v>107.56175178057281</v>
      </c>
      <c r="H58" s="489" t="str">
        <f t="shared" si="14"/>
        <v/>
      </c>
      <c r="I58" s="488" t="str">
        <f t="shared" si="12"/>
        <v/>
      </c>
      <c r="J58" s="488" t="str">
        <f t="shared" si="10"/>
        <v/>
      </c>
      <c r="K58" s="488" t="str">
        <f t="shared" si="10"/>
        <v/>
      </c>
      <c r="L58" s="488" t="e">
        <f t="shared" si="13"/>
        <v>#N/A</v>
      </c>
    </row>
    <row r="59" spans="1:14" ht="15" customHeight="1" x14ac:dyDescent="0.2">
      <c r="A59" s="490" t="s">
        <v>466</v>
      </c>
      <c r="B59" s="487">
        <v>49447</v>
      </c>
      <c r="C59" s="487">
        <v>10240</v>
      </c>
      <c r="D59" s="487">
        <v>7066</v>
      </c>
      <c r="E59" s="488">
        <f t="shared" si="11"/>
        <v>105.48468299342947</v>
      </c>
      <c r="F59" s="488">
        <f t="shared" si="11"/>
        <v>100.19569471624266</v>
      </c>
      <c r="G59" s="488">
        <f t="shared" si="11"/>
        <v>107.07682982270042</v>
      </c>
      <c r="H59" s="489" t="str">
        <f t="shared" si="14"/>
        <v/>
      </c>
      <c r="I59" s="488" t="str">
        <f t="shared" si="12"/>
        <v/>
      </c>
      <c r="J59" s="488" t="str">
        <f t="shared" si="10"/>
        <v/>
      </c>
      <c r="K59" s="488" t="str">
        <f t="shared" si="10"/>
        <v/>
      </c>
      <c r="L59" s="488" t="e">
        <f t="shared" si="13"/>
        <v>#N/A</v>
      </c>
    </row>
    <row r="60" spans="1:14" ht="15" customHeight="1" x14ac:dyDescent="0.2">
      <c r="A60" s="490" t="s">
        <v>467</v>
      </c>
      <c r="B60" s="487">
        <v>49849</v>
      </c>
      <c r="C60" s="487">
        <v>10480</v>
      </c>
      <c r="D60" s="487">
        <v>7360</v>
      </c>
      <c r="E60" s="488">
        <f t="shared" si="11"/>
        <v>106.34226469835311</v>
      </c>
      <c r="F60" s="488">
        <f t="shared" si="11"/>
        <v>102.5440313111546</v>
      </c>
      <c r="G60" s="488">
        <f t="shared" si="11"/>
        <v>111.53205031065312</v>
      </c>
      <c r="H60" s="489" t="str">
        <f t="shared" si="14"/>
        <v/>
      </c>
      <c r="I60" s="488" t="str">
        <f t="shared" si="12"/>
        <v/>
      </c>
      <c r="J60" s="488" t="str">
        <f t="shared" si="10"/>
        <v/>
      </c>
      <c r="K60" s="488" t="str">
        <f t="shared" si="10"/>
        <v/>
      </c>
      <c r="L60" s="488" t="e">
        <f t="shared" si="13"/>
        <v>#N/A</v>
      </c>
    </row>
    <row r="61" spans="1:14" ht="15" customHeight="1" x14ac:dyDescent="0.2">
      <c r="A61" s="490">
        <v>42614</v>
      </c>
      <c r="B61" s="487">
        <v>50560</v>
      </c>
      <c r="C61" s="487">
        <v>10298</v>
      </c>
      <c r="D61" s="487">
        <v>7598</v>
      </c>
      <c r="E61" s="488">
        <f t="shared" si="11"/>
        <v>107.8590323406434</v>
      </c>
      <c r="F61" s="488">
        <f t="shared" si="11"/>
        <v>100.76320939334637</v>
      </c>
      <c r="G61" s="488">
        <f t="shared" si="11"/>
        <v>115.13865737232913</v>
      </c>
      <c r="H61" s="489">
        <f t="shared" si="14"/>
        <v>42614</v>
      </c>
      <c r="I61" s="488">
        <f t="shared" si="12"/>
        <v>107.8590323406434</v>
      </c>
      <c r="J61" s="488">
        <f t="shared" si="10"/>
        <v>100.76320939334637</v>
      </c>
      <c r="K61" s="488">
        <f t="shared" si="10"/>
        <v>115.13865737232913</v>
      </c>
      <c r="L61" s="488" t="e">
        <f t="shared" si="13"/>
        <v>#N/A</v>
      </c>
    </row>
    <row r="62" spans="1:14" ht="15" customHeight="1" x14ac:dyDescent="0.2">
      <c r="A62" s="490" t="s">
        <v>468</v>
      </c>
      <c r="B62" s="487">
        <v>50509</v>
      </c>
      <c r="C62" s="487">
        <v>10176</v>
      </c>
      <c r="D62" s="487">
        <v>7551</v>
      </c>
      <c r="E62" s="488">
        <f t="shared" si="11"/>
        <v>107.75023466166056</v>
      </c>
      <c r="F62" s="488">
        <f t="shared" si="11"/>
        <v>99.569471624266143</v>
      </c>
      <c r="G62" s="488">
        <f t="shared" si="11"/>
        <v>114.42642824670403</v>
      </c>
      <c r="H62" s="489" t="str">
        <f t="shared" si="14"/>
        <v/>
      </c>
      <c r="I62" s="488" t="str">
        <f t="shared" si="12"/>
        <v/>
      </c>
      <c r="J62" s="488" t="str">
        <f t="shared" si="10"/>
        <v/>
      </c>
      <c r="K62" s="488" t="str">
        <f t="shared" si="10"/>
        <v/>
      </c>
      <c r="L62" s="488" t="e">
        <f t="shared" si="13"/>
        <v>#N/A</v>
      </c>
    </row>
    <row r="63" spans="1:14" ht="15" customHeight="1" x14ac:dyDescent="0.2">
      <c r="A63" s="490" t="s">
        <v>469</v>
      </c>
      <c r="B63" s="487">
        <v>50850</v>
      </c>
      <c r="C63" s="487">
        <v>10086</v>
      </c>
      <c r="D63" s="487">
        <v>7558</v>
      </c>
      <c r="E63" s="488">
        <f t="shared" si="11"/>
        <v>108.4776858093694</v>
      </c>
      <c r="F63" s="488">
        <f t="shared" si="11"/>
        <v>98.688845401174163</v>
      </c>
      <c r="G63" s="488">
        <f t="shared" si="11"/>
        <v>114.53250492498863</v>
      </c>
      <c r="H63" s="489" t="str">
        <f t="shared" si="14"/>
        <v/>
      </c>
      <c r="I63" s="488" t="str">
        <f t="shared" si="12"/>
        <v/>
      </c>
      <c r="J63" s="488" t="str">
        <f t="shared" si="10"/>
        <v/>
      </c>
      <c r="K63" s="488" t="str">
        <f t="shared" si="10"/>
        <v/>
      </c>
      <c r="L63" s="488" t="e">
        <f t="shared" si="13"/>
        <v>#N/A</v>
      </c>
    </row>
    <row r="64" spans="1:14" ht="15" customHeight="1" x14ac:dyDescent="0.2">
      <c r="A64" s="490" t="s">
        <v>470</v>
      </c>
      <c r="B64" s="487">
        <v>51124</v>
      </c>
      <c r="C64" s="487">
        <v>10353</v>
      </c>
      <c r="D64" s="487">
        <v>7706</v>
      </c>
      <c r="E64" s="488">
        <f t="shared" si="11"/>
        <v>109.0622066729243</v>
      </c>
      <c r="F64" s="488">
        <f t="shared" si="11"/>
        <v>101.3013698630137</v>
      </c>
      <c r="G64" s="488">
        <f t="shared" si="11"/>
        <v>116.77526898014851</v>
      </c>
      <c r="H64" s="489" t="str">
        <f t="shared" si="14"/>
        <v/>
      </c>
      <c r="I64" s="488" t="str">
        <f t="shared" si="12"/>
        <v/>
      </c>
      <c r="J64" s="488" t="str">
        <f t="shared" si="10"/>
        <v/>
      </c>
      <c r="K64" s="488" t="str">
        <f t="shared" si="10"/>
        <v/>
      </c>
      <c r="L64" s="488" t="e">
        <f t="shared" si="13"/>
        <v>#N/A</v>
      </c>
    </row>
    <row r="65" spans="1:12" ht="15" customHeight="1" x14ac:dyDescent="0.2">
      <c r="A65" s="490">
        <v>42979</v>
      </c>
      <c r="B65" s="487">
        <v>52047</v>
      </c>
      <c r="C65" s="487">
        <v>10102</v>
      </c>
      <c r="D65" s="487">
        <v>7983</v>
      </c>
      <c r="E65" s="488">
        <f t="shared" si="11"/>
        <v>111.03123133373154</v>
      </c>
      <c r="F65" s="488">
        <f t="shared" si="11"/>
        <v>98.845401174168302</v>
      </c>
      <c r="G65" s="488">
        <f t="shared" si="11"/>
        <v>120.97287467798152</v>
      </c>
      <c r="H65" s="489">
        <f t="shared" si="14"/>
        <v>42979</v>
      </c>
      <c r="I65" s="488">
        <f t="shared" si="12"/>
        <v>111.03123133373154</v>
      </c>
      <c r="J65" s="488">
        <f t="shared" si="10"/>
        <v>98.845401174168302</v>
      </c>
      <c r="K65" s="488">
        <f t="shared" si="10"/>
        <v>120.97287467798152</v>
      </c>
      <c r="L65" s="488" t="e">
        <f t="shared" si="13"/>
        <v>#N/A</v>
      </c>
    </row>
    <row r="66" spans="1:12" ht="15" customHeight="1" x14ac:dyDescent="0.2">
      <c r="A66" s="490" t="s">
        <v>471</v>
      </c>
      <c r="B66" s="487">
        <v>52002</v>
      </c>
      <c r="C66" s="487">
        <v>10052</v>
      </c>
      <c r="D66" s="487">
        <v>7962</v>
      </c>
      <c r="E66" s="488">
        <f t="shared" si="11"/>
        <v>110.93523338168785</v>
      </c>
      <c r="F66" s="488">
        <f t="shared" si="11"/>
        <v>98.356164383561634</v>
      </c>
      <c r="G66" s="488">
        <f t="shared" si="11"/>
        <v>120.65464464312774</v>
      </c>
      <c r="H66" s="489" t="str">
        <f t="shared" si="14"/>
        <v/>
      </c>
      <c r="I66" s="488" t="str">
        <f t="shared" si="12"/>
        <v/>
      </c>
      <c r="J66" s="488" t="str">
        <f t="shared" si="10"/>
        <v/>
      </c>
      <c r="K66" s="488" t="str">
        <f t="shared" si="10"/>
        <v/>
      </c>
      <c r="L66" s="488" t="e">
        <f t="shared" si="13"/>
        <v>#N/A</v>
      </c>
    </row>
    <row r="67" spans="1:12" ht="15" customHeight="1" x14ac:dyDescent="0.2">
      <c r="A67" s="490" t="s">
        <v>472</v>
      </c>
      <c r="B67" s="487">
        <v>52335</v>
      </c>
      <c r="C67" s="487">
        <v>9990</v>
      </c>
      <c r="D67" s="487">
        <v>7970</v>
      </c>
      <c r="E67" s="488">
        <f t="shared" si="11"/>
        <v>111.64561822681117</v>
      </c>
      <c r="F67" s="488">
        <f t="shared" si="11"/>
        <v>97.749510763209386</v>
      </c>
      <c r="G67" s="488">
        <f t="shared" si="11"/>
        <v>120.77587513259584</v>
      </c>
      <c r="H67" s="489" t="str">
        <f t="shared" si="14"/>
        <v/>
      </c>
      <c r="I67" s="488" t="str">
        <f t="shared" si="12"/>
        <v/>
      </c>
      <c r="J67" s="488" t="str">
        <f t="shared" si="12"/>
        <v/>
      </c>
      <c r="K67" s="488" t="str">
        <f t="shared" si="12"/>
        <v/>
      </c>
      <c r="L67" s="488" t="e">
        <f t="shared" si="13"/>
        <v>#N/A</v>
      </c>
    </row>
    <row r="68" spans="1:12" ht="15" customHeight="1" x14ac:dyDescent="0.2">
      <c r="A68" s="490" t="s">
        <v>473</v>
      </c>
      <c r="B68" s="487">
        <v>52580</v>
      </c>
      <c r="C68" s="487">
        <v>10173</v>
      </c>
      <c r="D68" s="487">
        <v>8234</v>
      </c>
      <c r="E68" s="488">
        <f t="shared" si="11"/>
        <v>112.16827374349347</v>
      </c>
      <c r="F68" s="488">
        <f t="shared" si="11"/>
        <v>99.540117416829744</v>
      </c>
      <c r="G68" s="488">
        <f t="shared" si="11"/>
        <v>124.77648128504319</v>
      </c>
      <c r="H68" s="489" t="str">
        <f t="shared" si="14"/>
        <v/>
      </c>
      <c r="I68" s="488" t="str">
        <f t="shared" si="12"/>
        <v/>
      </c>
      <c r="J68" s="488" t="str">
        <f t="shared" si="12"/>
        <v/>
      </c>
      <c r="K68" s="488" t="str">
        <f t="shared" si="12"/>
        <v/>
      </c>
      <c r="L68" s="488" t="e">
        <f t="shared" si="13"/>
        <v>#N/A</v>
      </c>
    </row>
    <row r="69" spans="1:12" ht="15" customHeight="1" x14ac:dyDescent="0.2">
      <c r="A69" s="490">
        <v>43344</v>
      </c>
      <c r="B69" s="487">
        <v>53394</v>
      </c>
      <c r="C69" s="487">
        <v>9956</v>
      </c>
      <c r="D69" s="487">
        <v>8428</v>
      </c>
      <c r="E69" s="488">
        <f t="shared" si="11"/>
        <v>113.90477003157267</v>
      </c>
      <c r="F69" s="488">
        <f t="shared" si="11"/>
        <v>97.416829745596871</v>
      </c>
      <c r="G69" s="488">
        <f t="shared" si="11"/>
        <v>127.71632065464465</v>
      </c>
      <c r="H69" s="489">
        <f t="shared" si="14"/>
        <v>43344</v>
      </c>
      <c r="I69" s="488">
        <f t="shared" si="12"/>
        <v>113.90477003157267</v>
      </c>
      <c r="J69" s="488">
        <f t="shared" si="12"/>
        <v>97.416829745596871</v>
      </c>
      <c r="K69" s="488">
        <f t="shared" si="12"/>
        <v>127.71632065464465</v>
      </c>
      <c r="L69" s="488" t="e">
        <f t="shared" si="13"/>
        <v>#N/A</v>
      </c>
    </row>
    <row r="70" spans="1:12" ht="15" customHeight="1" x14ac:dyDescent="0.2">
      <c r="A70" s="490" t="s">
        <v>474</v>
      </c>
      <c r="B70" s="487">
        <v>53381</v>
      </c>
      <c r="C70" s="487">
        <v>9976</v>
      </c>
      <c r="D70" s="487">
        <v>8367</v>
      </c>
      <c r="E70" s="488">
        <f t="shared" si="11"/>
        <v>113.87703728987115</v>
      </c>
      <c r="F70" s="488">
        <f t="shared" si="11"/>
        <v>97.612524461839527</v>
      </c>
      <c r="G70" s="488">
        <f t="shared" si="11"/>
        <v>126.79193817245039</v>
      </c>
      <c r="H70" s="489" t="str">
        <f t="shared" si="14"/>
        <v/>
      </c>
      <c r="I70" s="488" t="str">
        <f t="shared" si="12"/>
        <v/>
      </c>
      <c r="J70" s="488" t="str">
        <f t="shared" si="12"/>
        <v/>
      </c>
      <c r="K70" s="488" t="str">
        <f t="shared" si="12"/>
        <v/>
      </c>
      <c r="L70" s="488" t="e">
        <f t="shared" si="13"/>
        <v>#N/A</v>
      </c>
    </row>
    <row r="71" spans="1:12" ht="15" customHeight="1" x14ac:dyDescent="0.2">
      <c r="A71" s="490" t="s">
        <v>475</v>
      </c>
      <c r="B71" s="487">
        <v>53346</v>
      </c>
      <c r="C71" s="487">
        <v>9609</v>
      </c>
      <c r="D71" s="487">
        <v>8155</v>
      </c>
      <c r="E71" s="491">
        <f t="shared" ref="E71:G75" si="15">IF($A$51=37802,IF(COUNTBLANK(B$51:B$70)&gt;0,#N/A,IF(ISBLANK(B71)=FALSE,B71/B$51*100,#N/A)),IF(COUNTBLANK(B$51:B$75)&gt;0,#N/A,B71/B$51*100))</f>
        <v>113.8023722160594</v>
      </c>
      <c r="F71" s="491">
        <f t="shared" si="15"/>
        <v>94.021526418786692</v>
      </c>
      <c r="G71" s="491">
        <f t="shared" si="15"/>
        <v>123.57933020154567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53730</v>
      </c>
      <c r="C72" s="487">
        <v>9863</v>
      </c>
      <c r="D72" s="487">
        <v>8449</v>
      </c>
      <c r="E72" s="491">
        <f t="shared" si="15"/>
        <v>114.62155474016554</v>
      </c>
      <c r="F72" s="491">
        <f t="shared" si="15"/>
        <v>96.506849315068493</v>
      </c>
      <c r="G72" s="491">
        <f t="shared" si="15"/>
        <v>128.03455068949842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54482</v>
      </c>
      <c r="C73" s="487">
        <v>9635</v>
      </c>
      <c r="D73" s="487">
        <v>8690</v>
      </c>
      <c r="E73" s="491">
        <f t="shared" si="15"/>
        <v>116.22578718320675</v>
      </c>
      <c r="F73" s="491">
        <f t="shared" si="15"/>
        <v>94.275929549902145</v>
      </c>
      <c r="G73" s="491">
        <f t="shared" si="15"/>
        <v>131.68661918472495</v>
      </c>
      <c r="H73" s="492">
        <f>IF(A$51=37802,IF(ISERROR(L73)=TRUE,IF(ISBLANK(A73)=FALSE,IF(MONTH(A73)=MONTH(MAX(A$51:A$75)),A73,""),""),""),IF(ISERROR(L73)=TRUE,IF(MONTH(A73)=MONTH(MAX(A$51:A$75)),A73,""),""))</f>
        <v>43709</v>
      </c>
      <c r="I73" s="488">
        <f t="shared" si="12"/>
        <v>116.22578718320675</v>
      </c>
      <c r="J73" s="488">
        <f t="shared" si="12"/>
        <v>94.275929549902145</v>
      </c>
      <c r="K73" s="488">
        <f t="shared" si="12"/>
        <v>131.68661918472495</v>
      </c>
      <c r="L73" s="488" t="e">
        <f t="shared" si="13"/>
        <v>#N/A</v>
      </c>
    </row>
    <row r="74" spans="1:12" ht="15" customHeight="1" x14ac:dyDescent="0.2">
      <c r="A74" s="490" t="s">
        <v>477</v>
      </c>
      <c r="B74" s="487">
        <v>54148</v>
      </c>
      <c r="C74" s="487">
        <v>9579</v>
      </c>
      <c r="D74" s="487">
        <v>8512</v>
      </c>
      <c r="E74" s="491">
        <f t="shared" si="15"/>
        <v>115.51326905026028</v>
      </c>
      <c r="F74" s="491">
        <f t="shared" si="15"/>
        <v>93.727984344422694</v>
      </c>
      <c r="G74" s="491">
        <f t="shared" si="15"/>
        <v>128.98924079405973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54443</v>
      </c>
      <c r="C75" s="493">
        <v>9295</v>
      </c>
      <c r="D75" s="493">
        <v>8162</v>
      </c>
      <c r="E75" s="491">
        <f t="shared" si="15"/>
        <v>116.14258895810224</v>
      </c>
      <c r="F75" s="491">
        <f t="shared" si="15"/>
        <v>90.949119373776909</v>
      </c>
      <c r="G75" s="491">
        <f t="shared" si="15"/>
        <v>123.68540687983027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116.22578718320675</v>
      </c>
      <c r="J77" s="488">
        <f>IF(J75&lt;&gt;"",J75,IF(J74&lt;&gt;"",J74,IF(J73&lt;&gt;"",J73,IF(J72&lt;&gt;"",J72,IF(J71&lt;&gt;"",J71,IF(J70&lt;&gt;"",J70,""))))))</f>
        <v>94.275929549902145</v>
      </c>
      <c r="K77" s="488">
        <f>IF(K75&lt;&gt;"",K75,IF(K74&lt;&gt;"",K74,IF(K73&lt;&gt;"",K73,IF(K72&lt;&gt;"",K72,IF(K71&lt;&gt;"",K71,IF(K70&lt;&gt;"",K70,""))))))</f>
        <v>131.68661918472495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+16,2%</v>
      </c>
      <c r="J79" s="488" t="str">
        <f>"GeB - ausschließlich: "&amp;IF(J77&gt;100,"+","")&amp;TEXT(J77-100,"0,0")&amp;"%"</f>
        <v>GeB - ausschließlich: -5,7%</v>
      </c>
      <c r="K79" s="488" t="str">
        <f>"GeB - im Nebenjob: "&amp;IF(K77&gt;100,"+","")&amp;TEXT(K77-100,"0,0")&amp;"%"</f>
        <v>GeB - im Nebenjob: +31,7%</v>
      </c>
    </row>
    <row r="81" spans="9:9" ht="15" customHeight="1" x14ac:dyDescent="0.2">
      <c r="I81" s="488" t="str">
        <f>IF(ISERROR(HLOOKUP(1,I$78:K$79,2,FALSE)),"",HLOOKUP(1,I$78:K$79,2,FALSE))</f>
        <v>GeB - im Nebenjob: +31,7%</v>
      </c>
    </row>
    <row r="82" spans="9:9" ht="15" customHeight="1" x14ac:dyDescent="0.2">
      <c r="I82" s="488" t="str">
        <f>IF(ISERROR(HLOOKUP(2,I$78:K$79,2,FALSE)),"",HLOOKUP(2,I$78:K$79,2,FALSE))</f>
        <v>SvB: +16,2%</v>
      </c>
    </row>
    <row r="83" spans="9:9" ht="15" customHeight="1" x14ac:dyDescent="0.2">
      <c r="I83" s="488" t="str">
        <f>IF(ISERROR(HLOOKUP(3,I$78:K$79,2,FALSE)),"",HLOOKUP(3,I$78:K$79,2,FALSE))</f>
        <v>GeB - ausschließlich: -5,7%</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54443</v>
      </c>
      <c r="E12" s="114">
        <v>54148</v>
      </c>
      <c r="F12" s="114">
        <v>54482</v>
      </c>
      <c r="G12" s="114">
        <v>53730</v>
      </c>
      <c r="H12" s="114">
        <v>53346</v>
      </c>
      <c r="I12" s="115">
        <v>1097</v>
      </c>
      <c r="J12" s="116">
        <v>2.0563866081805573</v>
      </c>
      <c r="N12" s="117"/>
    </row>
    <row r="13" spans="1:15" s="110" customFormat="1" ht="13.5" customHeight="1" x14ac:dyDescent="0.2">
      <c r="A13" s="118" t="s">
        <v>105</v>
      </c>
      <c r="B13" s="119" t="s">
        <v>106</v>
      </c>
      <c r="C13" s="113">
        <v>53.498154032658007</v>
      </c>
      <c r="D13" s="114">
        <v>29126</v>
      </c>
      <c r="E13" s="114">
        <v>28901</v>
      </c>
      <c r="F13" s="114">
        <v>29156</v>
      </c>
      <c r="G13" s="114">
        <v>28706</v>
      </c>
      <c r="H13" s="114">
        <v>28516</v>
      </c>
      <c r="I13" s="115">
        <v>610</v>
      </c>
      <c r="J13" s="116">
        <v>2.1391499509047551</v>
      </c>
    </row>
    <row r="14" spans="1:15" s="110" customFormat="1" ht="13.5" customHeight="1" x14ac:dyDescent="0.2">
      <c r="A14" s="120"/>
      <c r="B14" s="119" t="s">
        <v>107</v>
      </c>
      <c r="C14" s="113">
        <v>46.501845967341993</v>
      </c>
      <c r="D14" s="114">
        <v>25317</v>
      </c>
      <c r="E14" s="114">
        <v>25247</v>
      </c>
      <c r="F14" s="114">
        <v>25326</v>
      </c>
      <c r="G14" s="114">
        <v>25024</v>
      </c>
      <c r="H14" s="114">
        <v>24830</v>
      </c>
      <c r="I14" s="115">
        <v>487</v>
      </c>
      <c r="J14" s="116">
        <v>1.9613370922271445</v>
      </c>
    </row>
    <row r="15" spans="1:15" s="110" customFormat="1" ht="13.5" customHeight="1" x14ac:dyDescent="0.2">
      <c r="A15" s="118" t="s">
        <v>105</v>
      </c>
      <c r="B15" s="121" t="s">
        <v>108</v>
      </c>
      <c r="C15" s="113">
        <v>10.458644821189134</v>
      </c>
      <c r="D15" s="114">
        <v>5694</v>
      </c>
      <c r="E15" s="114">
        <v>5798</v>
      </c>
      <c r="F15" s="114">
        <v>6002</v>
      </c>
      <c r="G15" s="114">
        <v>5550</v>
      </c>
      <c r="H15" s="114">
        <v>5590</v>
      </c>
      <c r="I15" s="115">
        <v>104</v>
      </c>
      <c r="J15" s="116">
        <v>1.8604651162790697</v>
      </c>
    </row>
    <row r="16" spans="1:15" s="110" customFormat="1" ht="13.5" customHeight="1" x14ac:dyDescent="0.2">
      <c r="A16" s="118"/>
      <c r="B16" s="121" t="s">
        <v>109</v>
      </c>
      <c r="C16" s="113">
        <v>66.816670646364088</v>
      </c>
      <c r="D16" s="114">
        <v>36377</v>
      </c>
      <c r="E16" s="114">
        <v>36180</v>
      </c>
      <c r="F16" s="114">
        <v>36437</v>
      </c>
      <c r="G16" s="114">
        <v>36343</v>
      </c>
      <c r="H16" s="114">
        <v>36103</v>
      </c>
      <c r="I16" s="115">
        <v>274</v>
      </c>
      <c r="J16" s="116">
        <v>0.75893970030191393</v>
      </c>
    </row>
    <row r="17" spans="1:10" s="110" customFormat="1" ht="13.5" customHeight="1" x14ac:dyDescent="0.2">
      <c r="A17" s="118"/>
      <c r="B17" s="121" t="s">
        <v>110</v>
      </c>
      <c r="C17" s="113">
        <v>21.301177378175339</v>
      </c>
      <c r="D17" s="114">
        <v>11597</v>
      </c>
      <c r="E17" s="114">
        <v>11389</v>
      </c>
      <c r="F17" s="114">
        <v>11281</v>
      </c>
      <c r="G17" s="114">
        <v>11095</v>
      </c>
      <c r="H17" s="114">
        <v>10946</v>
      </c>
      <c r="I17" s="115">
        <v>651</v>
      </c>
      <c r="J17" s="116">
        <v>5.9473780376393206</v>
      </c>
    </row>
    <row r="18" spans="1:10" s="110" customFormat="1" ht="13.5" customHeight="1" x14ac:dyDescent="0.2">
      <c r="A18" s="120"/>
      <c r="B18" s="121" t="s">
        <v>111</v>
      </c>
      <c r="C18" s="113">
        <v>1.4235071542714399</v>
      </c>
      <c r="D18" s="114">
        <v>775</v>
      </c>
      <c r="E18" s="114">
        <v>781</v>
      </c>
      <c r="F18" s="114">
        <v>762</v>
      </c>
      <c r="G18" s="114">
        <v>742</v>
      </c>
      <c r="H18" s="114">
        <v>707</v>
      </c>
      <c r="I18" s="115">
        <v>68</v>
      </c>
      <c r="J18" s="116">
        <v>9.618104667609618</v>
      </c>
    </row>
    <row r="19" spans="1:10" s="110" customFormat="1" ht="13.5" customHeight="1" x14ac:dyDescent="0.2">
      <c r="A19" s="120"/>
      <c r="B19" s="121" t="s">
        <v>112</v>
      </c>
      <c r="C19" s="113">
        <v>0.37470381867274027</v>
      </c>
      <c r="D19" s="114">
        <v>204</v>
      </c>
      <c r="E19" s="114">
        <v>201</v>
      </c>
      <c r="F19" s="114">
        <v>215</v>
      </c>
      <c r="G19" s="114">
        <v>202</v>
      </c>
      <c r="H19" s="114">
        <v>192</v>
      </c>
      <c r="I19" s="115">
        <v>12</v>
      </c>
      <c r="J19" s="116">
        <v>6.25</v>
      </c>
    </row>
    <row r="20" spans="1:10" s="110" customFormat="1" ht="13.5" customHeight="1" x14ac:dyDescent="0.2">
      <c r="A20" s="118" t="s">
        <v>113</v>
      </c>
      <c r="B20" s="122" t="s">
        <v>114</v>
      </c>
      <c r="C20" s="113">
        <v>69.026321106478335</v>
      </c>
      <c r="D20" s="114">
        <v>37580</v>
      </c>
      <c r="E20" s="114">
        <v>37442</v>
      </c>
      <c r="F20" s="114">
        <v>37864</v>
      </c>
      <c r="G20" s="114">
        <v>37250</v>
      </c>
      <c r="H20" s="114">
        <v>37133</v>
      </c>
      <c r="I20" s="115">
        <v>447</v>
      </c>
      <c r="J20" s="116">
        <v>1.2037810034201384</v>
      </c>
    </row>
    <row r="21" spans="1:10" s="110" customFormat="1" ht="13.5" customHeight="1" x14ac:dyDescent="0.2">
      <c r="A21" s="120"/>
      <c r="B21" s="122" t="s">
        <v>115</v>
      </c>
      <c r="C21" s="113">
        <v>30.973678893521665</v>
      </c>
      <c r="D21" s="114">
        <v>16863</v>
      </c>
      <c r="E21" s="114">
        <v>16706</v>
      </c>
      <c r="F21" s="114">
        <v>16618</v>
      </c>
      <c r="G21" s="114">
        <v>16480</v>
      </c>
      <c r="H21" s="114">
        <v>16213</v>
      </c>
      <c r="I21" s="115">
        <v>650</v>
      </c>
      <c r="J21" s="116">
        <v>4.0091284771479678</v>
      </c>
    </row>
    <row r="22" spans="1:10" s="110" customFormat="1" ht="13.5" customHeight="1" x14ac:dyDescent="0.2">
      <c r="A22" s="118" t="s">
        <v>113</v>
      </c>
      <c r="B22" s="122" t="s">
        <v>116</v>
      </c>
      <c r="C22" s="113">
        <v>86.115754091435079</v>
      </c>
      <c r="D22" s="114">
        <v>46884</v>
      </c>
      <c r="E22" s="114">
        <v>46837</v>
      </c>
      <c r="F22" s="114">
        <v>47019</v>
      </c>
      <c r="G22" s="114">
        <v>46537</v>
      </c>
      <c r="H22" s="114">
        <v>46415</v>
      </c>
      <c r="I22" s="115">
        <v>469</v>
      </c>
      <c r="J22" s="116">
        <v>1.010449208230098</v>
      </c>
    </row>
    <row r="23" spans="1:10" s="110" customFormat="1" ht="13.5" customHeight="1" x14ac:dyDescent="0.2">
      <c r="A23" s="123"/>
      <c r="B23" s="124" t="s">
        <v>117</v>
      </c>
      <c r="C23" s="125">
        <v>13.858530940616792</v>
      </c>
      <c r="D23" s="114">
        <v>7545</v>
      </c>
      <c r="E23" s="114">
        <v>7296</v>
      </c>
      <c r="F23" s="114">
        <v>7446</v>
      </c>
      <c r="G23" s="114">
        <v>7178</v>
      </c>
      <c r="H23" s="114">
        <v>6917</v>
      </c>
      <c r="I23" s="115">
        <v>628</v>
      </c>
      <c r="J23" s="116">
        <v>9.0790805262397001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17457</v>
      </c>
      <c r="E26" s="114">
        <v>18091</v>
      </c>
      <c r="F26" s="114">
        <v>18325</v>
      </c>
      <c r="G26" s="114">
        <v>18312</v>
      </c>
      <c r="H26" s="140">
        <v>17764</v>
      </c>
      <c r="I26" s="115">
        <v>-307</v>
      </c>
      <c r="J26" s="116">
        <v>-1.7282143661337537</v>
      </c>
    </row>
    <row r="27" spans="1:10" s="110" customFormat="1" ht="13.5" customHeight="1" x14ac:dyDescent="0.2">
      <c r="A27" s="118" t="s">
        <v>105</v>
      </c>
      <c r="B27" s="119" t="s">
        <v>106</v>
      </c>
      <c r="C27" s="113">
        <v>42.298218479692963</v>
      </c>
      <c r="D27" s="115">
        <v>7384</v>
      </c>
      <c r="E27" s="114">
        <v>7588</v>
      </c>
      <c r="F27" s="114">
        <v>7675</v>
      </c>
      <c r="G27" s="114">
        <v>7668</v>
      </c>
      <c r="H27" s="140">
        <v>7406</v>
      </c>
      <c r="I27" s="115">
        <v>-22</v>
      </c>
      <c r="J27" s="116">
        <v>-0.29705644072373749</v>
      </c>
    </row>
    <row r="28" spans="1:10" s="110" customFormat="1" ht="13.5" customHeight="1" x14ac:dyDescent="0.2">
      <c r="A28" s="120"/>
      <c r="B28" s="119" t="s">
        <v>107</v>
      </c>
      <c r="C28" s="113">
        <v>57.701781520307037</v>
      </c>
      <c r="D28" s="115">
        <v>10073</v>
      </c>
      <c r="E28" s="114">
        <v>10503</v>
      </c>
      <c r="F28" s="114">
        <v>10650</v>
      </c>
      <c r="G28" s="114">
        <v>10644</v>
      </c>
      <c r="H28" s="140">
        <v>10358</v>
      </c>
      <c r="I28" s="115">
        <v>-285</v>
      </c>
      <c r="J28" s="116">
        <v>-2.7514964278818304</v>
      </c>
    </row>
    <row r="29" spans="1:10" s="110" customFormat="1" ht="13.5" customHeight="1" x14ac:dyDescent="0.2">
      <c r="A29" s="118" t="s">
        <v>105</v>
      </c>
      <c r="B29" s="121" t="s">
        <v>108</v>
      </c>
      <c r="C29" s="113">
        <v>17.482958125680241</v>
      </c>
      <c r="D29" s="115">
        <v>3052</v>
      </c>
      <c r="E29" s="114">
        <v>3226</v>
      </c>
      <c r="F29" s="114">
        <v>3342</v>
      </c>
      <c r="G29" s="114">
        <v>3416</v>
      </c>
      <c r="H29" s="140">
        <v>3163</v>
      </c>
      <c r="I29" s="115">
        <v>-111</v>
      </c>
      <c r="J29" s="116">
        <v>-3.5093265886816312</v>
      </c>
    </row>
    <row r="30" spans="1:10" s="110" customFormat="1" ht="13.5" customHeight="1" x14ac:dyDescent="0.2">
      <c r="A30" s="118"/>
      <c r="B30" s="121" t="s">
        <v>109</v>
      </c>
      <c r="C30" s="113">
        <v>47.791716789826431</v>
      </c>
      <c r="D30" s="115">
        <v>8343</v>
      </c>
      <c r="E30" s="114">
        <v>8758</v>
      </c>
      <c r="F30" s="114">
        <v>8858</v>
      </c>
      <c r="G30" s="114">
        <v>8826</v>
      </c>
      <c r="H30" s="140">
        <v>8635</v>
      </c>
      <c r="I30" s="115">
        <v>-292</v>
      </c>
      <c r="J30" s="116">
        <v>-3.381586566299942</v>
      </c>
    </row>
    <row r="31" spans="1:10" s="110" customFormat="1" ht="13.5" customHeight="1" x14ac:dyDescent="0.2">
      <c r="A31" s="118"/>
      <c r="B31" s="121" t="s">
        <v>110</v>
      </c>
      <c r="C31" s="113">
        <v>17.969868820530447</v>
      </c>
      <c r="D31" s="115">
        <v>3137</v>
      </c>
      <c r="E31" s="114">
        <v>3172</v>
      </c>
      <c r="F31" s="114">
        <v>3225</v>
      </c>
      <c r="G31" s="114">
        <v>3229</v>
      </c>
      <c r="H31" s="140">
        <v>3197</v>
      </c>
      <c r="I31" s="115">
        <v>-60</v>
      </c>
      <c r="J31" s="116">
        <v>-1.8767594619956209</v>
      </c>
    </row>
    <row r="32" spans="1:10" s="110" customFormat="1" ht="13.5" customHeight="1" x14ac:dyDescent="0.2">
      <c r="A32" s="120"/>
      <c r="B32" s="121" t="s">
        <v>111</v>
      </c>
      <c r="C32" s="113">
        <v>16.755456263962881</v>
      </c>
      <c r="D32" s="115">
        <v>2925</v>
      </c>
      <c r="E32" s="114">
        <v>2935</v>
      </c>
      <c r="F32" s="114">
        <v>2900</v>
      </c>
      <c r="G32" s="114">
        <v>2841</v>
      </c>
      <c r="H32" s="140">
        <v>2769</v>
      </c>
      <c r="I32" s="115">
        <v>156</v>
      </c>
      <c r="J32" s="116">
        <v>5.6338028169014081</v>
      </c>
    </row>
    <row r="33" spans="1:10" s="110" customFormat="1" ht="13.5" customHeight="1" x14ac:dyDescent="0.2">
      <c r="A33" s="120"/>
      <c r="B33" s="121" t="s">
        <v>112</v>
      </c>
      <c r="C33" s="113">
        <v>1.6096694735636135</v>
      </c>
      <c r="D33" s="115">
        <v>281</v>
      </c>
      <c r="E33" s="114">
        <v>285</v>
      </c>
      <c r="F33" s="114">
        <v>297</v>
      </c>
      <c r="G33" s="114">
        <v>252</v>
      </c>
      <c r="H33" s="140">
        <v>262</v>
      </c>
      <c r="I33" s="115">
        <v>19</v>
      </c>
      <c r="J33" s="116">
        <v>7.2519083969465647</v>
      </c>
    </row>
    <row r="34" spans="1:10" s="110" customFormat="1" ht="13.5" customHeight="1" x14ac:dyDescent="0.2">
      <c r="A34" s="118" t="s">
        <v>113</v>
      </c>
      <c r="B34" s="122" t="s">
        <v>116</v>
      </c>
      <c r="C34" s="113">
        <v>86.566993183250275</v>
      </c>
      <c r="D34" s="115">
        <v>15112</v>
      </c>
      <c r="E34" s="114">
        <v>15646</v>
      </c>
      <c r="F34" s="114">
        <v>15898</v>
      </c>
      <c r="G34" s="114">
        <v>15879</v>
      </c>
      <c r="H34" s="140">
        <v>15459</v>
      </c>
      <c r="I34" s="115">
        <v>-347</v>
      </c>
      <c r="J34" s="116">
        <v>-2.2446471311210296</v>
      </c>
    </row>
    <row r="35" spans="1:10" s="110" customFormat="1" ht="13.5" customHeight="1" x14ac:dyDescent="0.2">
      <c r="A35" s="118"/>
      <c r="B35" s="119" t="s">
        <v>117</v>
      </c>
      <c r="C35" s="113">
        <v>13.335624677779688</v>
      </c>
      <c r="D35" s="115">
        <v>2328</v>
      </c>
      <c r="E35" s="114">
        <v>2426</v>
      </c>
      <c r="F35" s="114">
        <v>2408</v>
      </c>
      <c r="G35" s="114">
        <v>2415</v>
      </c>
      <c r="H35" s="140">
        <v>2291</v>
      </c>
      <c r="I35" s="115">
        <v>37</v>
      </c>
      <c r="J35" s="116">
        <v>1.6150152771715409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9295</v>
      </c>
      <c r="E37" s="114">
        <v>9579</v>
      </c>
      <c r="F37" s="114">
        <v>9635</v>
      </c>
      <c r="G37" s="114">
        <v>9863</v>
      </c>
      <c r="H37" s="140">
        <v>9609</v>
      </c>
      <c r="I37" s="115">
        <v>-314</v>
      </c>
      <c r="J37" s="116">
        <v>-3.2677697991466332</v>
      </c>
    </row>
    <row r="38" spans="1:10" s="110" customFormat="1" ht="13.5" customHeight="1" x14ac:dyDescent="0.2">
      <c r="A38" s="118" t="s">
        <v>105</v>
      </c>
      <c r="B38" s="119" t="s">
        <v>106</v>
      </c>
      <c r="C38" s="113">
        <v>39.171597633136095</v>
      </c>
      <c r="D38" s="115">
        <v>3641</v>
      </c>
      <c r="E38" s="114">
        <v>3719</v>
      </c>
      <c r="F38" s="114">
        <v>3733</v>
      </c>
      <c r="G38" s="114">
        <v>3885</v>
      </c>
      <c r="H38" s="140">
        <v>3736</v>
      </c>
      <c r="I38" s="115">
        <v>-95</v>
      </c>
      <c r="J38" s="116">
        <v>-2.5428265524625266</v>
      </c>
    </row>
    <row r="39" spans="1:10" s="110" customFormat="1" ht="13.5" customHeight="1" x14ac:dyDescent="0.2">
      <c r="A39" s="120"/>
      <c r="B39" s="119" t="s">
        <v>107</v>
      </c>
      <c r="C39" s="113">
        <v>60.828402366863905</v>
      </c>
      <c r="D39" s="115">
        <v>5654</v>
      </c>
      <c r="E39" s="114">
        <v>5860</v>
      </c>
      <c r="F39" s="114">
        <v>5902</v>
      </c>
      <c r="G39" s="114">
        <v>5978</v>
      </c>
      <c r="H39" s="140">
        <v>5873</v>
      </c>
      <c r="I39" s="115">
        <v>-219</v>
      </c>
      <c r="J39" s="116">
        <v>-3.7289289971053976</v>
      </c>
    </row>
    <row r="40" spans="1:10" s="110" customFormat="1" ht="13.5" customHeight="1" x14ac:dyDescent="0.2">
      <c r="A40" s="118" t="s">
        <v>105</v>
      </c>
      <c r="B40" s="121" t="s">
        <v>108</v>
      </c>
      <c r="C40" s="113">
        <v>22.140935987089833</v>
      </c>
      <c r="D40" s="115">
        <v>2058</v>
      </c>
      <c r="E40" s="114">
        <v>2123</v>
      </c>
      <c r="F40" s="114">
        <v>2185</v>
      </c>
      <c r="G40" s="114">
        <v>2396</v>
      </c>
      <c r="H40" s="140">
        <v>2155</v>
      </c>
      <c r="I40" s="115">
        <v>-97</v>
      </c>
      <c r="J40" s="116">
        <v>-4.5011600928074245</v>
      </c>
    </row>
    <row r="41" spans="1:10" s="110" customFormat="1" ht="13.5" customHeight="1" x14ac:dyDescent="0.2">
      <c r="A41" s="118"/>
      <c r="B41" s="121" t="s">
        <v>109</v>
      </c>
      <c r="C41" s="113">
        <v>29.338353953738569</v>
      </c>
      <c r="D41" s="115">
        <v>2727</v>
      </c>
      <c r="E41" s="114">
        <v>2925</v>
      </c>
      <c r="F41" s="114">
        <v>2922</v>
      </c>
      <c r="G41" s="114">
        <v>2964</v>
      </c>
      <c r="H41" s="140">
        <v>2983</v>
      </c>
      <c r="I41" s="115">
        <v>-256</v>
      </c>
      <c r="J41" s="116">
        <v>-8.5819644653033862</v>
      </c>
    </row>
    <row r="42" spans="1:10" s="110" customFormat="1" ht="13.5" customHeight="1" x14ac:dyDescent="0.2">
      <c r="A42" s="118"/>
      <c r="B42" s="121" t="s">
        <v>110</v>
      </c>
      <c r="C42" s="113">
        <v>18.031199569661108</v>
      </c>
      <c r="D42" s="115">
        <v>1676</v>
      </c>
      <c r="E42" s="114">
        <v>1687</v>
      </c>
      <c r="F42" s="114">
        <v>1720</v>
      </c>
      <c r="G42" s="114">
        <v>1750</v>
      </c>
      <c r="H42" s="140">
        <v>1780</v>
      </c>
      <c r="I42" s="115">
        <v>-104</v>
      </c>
      <c r="J42" s="116">
        <v>-5.8426966292134832</v>
      </c>
    </row>
    <row r="43" spans="1:10" s="110" customFormat="1" ht="13.5" customHeight="1" x14ac:dyDescent="0.2">
      <c r="A43" s="120"/>
      <c r="B43" s="121" t="s">
        <v>111</v>
      </c>
      <c r="C43" s="113">
        <v>30.48951048951049</v>
      </c>
      <c r="D43" s="115">
        <v>2834</v>
      </c>
      <c r="E43" s="114">
        <v>2844</v>
      </c>
      <c r="F43" s="114">
        <v>2808</v>
      </c>
      <c r="G43" s="114">
        <v>2753</v>
      </c>
      <c r="H43" s="140">
        <v>2691</v>
      </c>
      <c r="I43" s="115">
        <v>143</v>
      </c>
      <c r="J43" s="116">
        <v>5.3140096618357484</v>
      </c>
    </row>
    <row r="44" spans="1:10" s="110" customFormat="1" ht="13.5" customHeight="1" x14ac:dyDescent="0.2">
      <c r="A44" s="120"/>
      <c r="B44" s="121" t="s">
        <v>112</v>
      </c>
      <c r="C44" s="113">
        <v>2.7326519634211941</v>
      </c>
      <c r="D44" s="115">
        <v>254</v>
      </c>
      <c r="E44" s="114">
        <v>262</v>
      </c>
      <c r="F44" s="114">
        <v>269</v>
      </c>
      <c r="G44" s="114">
        <v>227</v>
      </c>
      <c r="H44" s="140">
        <v>237</v>
      </c>
      <c r="I44" s="115">
        <v>17</v>
      </c>
      <c r="J44" s="116">
        <v>7.1729957805907176</v>
      </c>
    </row>
    <row r="45" spans="1:10" s="110" customFormat="1" ht="13.5" customHeight="1" x14ac:dyDescent="0.2">
      <c r="A45" s="118" t="s">
        <v>113</v>
      </c>
      <c r="B45" s="122" t="s">
        <v>116</v>
      </c>
      <c r="C45" s="113">
        <v>88.004303388918771</v>
      </c>
      <c r="D45" s="115">
        <v>8180</v>
      </c>
      <c r="E45" s="114">
        <v>8383</v>
      </c>
      <c r="F45" s="114">
        <v>8477</v>
      </c>
      <c r="G45" s="114">
        <v>8680</v>
      </c>
      <c r="H45" s="140">
        <v>8475</v>
      </c>
      <c r="I45" s="115">
        <v>-295</v>
      </c>
      <c r="J45" s="116">
        <v>-3.4808259587020647</v>
      </c>
    </row>
    <row r="46" spans="1:10" s="110" customFormat="1" ht="13.5" customHeight="1" x14ac:dyDescent="0.2">
      <c r="A46" s="118"/>
      <c r="B46" s="119" t="s">
        <v>117</v>
      </c>
      <c r="C46" s="113">
        <v>11.812802582033351</v>
      </c>
      <c r="D46" s="115">
        <v>1098</v>
      </c>
      <c r="E46" s="114">
        <v>1177</v>
      </c>
      <c r="F46" s="114">
        <v>1139</v>
      </c>
      <c r="G46" s="114">
        <v>1165</v>
      </c>
      <c r="H46" s="140">
        <v>1120</v>
      </c>
      <c r="I46" s="115">
        <v>-22</v>
      </c>
      <c r="J46" s="116">
        <v>-1.9642857142857142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8162</v>
      </c>
      <c r="E48" s="114">
        <v>8512</v>
      </c>
      <c r="F48" s="114">
        <v>8690</v>
      </c>
      <c r="G48" s="114">
        <v>8449</v>
      </c>
      <c r="H48" s="140">
        <v>8155</v>
      </c>
      <c r="I48" s="115">
        <v>7</v>
      </c>
      <c r="J48" s="116">
        <v>8.5836909871244635E-2</v>
      </c>
    </row>
    <row r="49" spans="1:12" s="110" customFormat="1" ht="13.5" customHeight="1" x14ac:dyDescent="0.2">
      <c r="A49" s="118" t="s">
        <v>105</v>
      </c>
      <c r="B49" s="119" t="s">
        <v>106</v>
      </c>
      <c r="C49" s="113">
        <v>45.858858123009064</v>
      </c>
      <c r="D49" s="115">
        <v>3743</v>
      </c>
      <c r="E49" s="114">
        <v>3869</v>
      </c>
      <c r="F49" s="114">
        <v>3942</v>
      </c>
      <c r="G49" s="114">
        <v>3783</v>
      </c>
      <c r="H49" s="140">
        <v>3670</v>
      </c>
      <c r="I49" s="115">
        <v>73</v>
      </c>
      <c r="J49" s="116">
        <v>1.9891008174386922</v>
      </c>
    </row>
    <row r="50" spans="1:12" s="110" customFormat="1" ht="13.5" customHeight="1" x14ac:dyDescent="0.2">
      <c r="A50" s="120"/>
      <c r="B50" s="119" t="s">
        <v>107</v>
      </c>
      <c r="C50" s="113">
        <v>54.141141876990936</v>
      </c>
      <c r="D50" s="115">
        <v>4419</v>
      </c>
      <c r="E50" s="114">
        <v>4643</v>
      </c>
      <c r="F50" s="114">
        <v>4748</v>
      </c>
      <c r="G50" s="114">
        <v>4666</v>
      </c>
      <c r="H50" s="140">
        <v>4485</v>
      </c>
      <c r="I50" s="115">
        <v>-66</v>
      </c>
      <c r="J50" s="116">
        <v>-1.471571906354515</v>
      </c>
    </row>
    <row r="51" spans="1:12" s="110" customFormat="1" ht="13.5" customHeight="1" x14ac:dyDescent="0.2">
      <c r="A51" s="118" t="s">
        <v>105</v>
      </c>
      <c r="B51" s="121" t="s">
        <v>108</v>
      </c>
      <c r="C51" s="113">
        <v>12.178387650085764</v>
      </c>
      <c r="D51" s="115">
        <v>994</v>
      </c>
      <c r="E51" s="114">
        <v>1103</v>
      </c>
      <c r="F51" s="114">
        <v>1157</v>
      </c>
      <c r="G51" s="114">
        <v>1020</v>
      </c>
      <c r="H51" s="140">
        <v>1008</v>
      </c>
      <c r="I51" s="115">
        <v>-14</v>
      </c>
      <c r="J51" s="116">
        <v>-1.3888888888888888</v>
      </c>
    </row>
    <row r="52" spans="1:12" s="110" customFormat="1" ht="13.5" customHeight="1" x14ac:dyDescent="0.2">
      <c r="A52" s="118"/>
      <c r="B52" s="121" t="s">
        <v>109</v>
      </c>
      <c r="C52" s="113">
        <v>68.806665033080122</v>
      </c>
      <c r="D52" s="115">
        <v>5616</v>
      </c>
      <c r="E52" s="114">
        <v>5833</v>
      </c>
      <c r="F52" s="114">
        <v>5936</v>
      </c>
      <c r="G52" s="114">
        <v>5862</v>
      </c>
      <c r="H52" s="140">
        <v>5652</v>
      </c>
      <c r="I52" s="115">
        <v>-36</v>
      </c>
      <c r="J52" s="116">
        <v>-0.63694267515923564</v>
      </c>
    </row>
    <row r="53" spans="1:12" s="110" customFormat="1" ht="13.5" customHeight="1" x14ac:dyDescent="0.2">
      <c r="A53" s="118"/>
      <c r="B53" s="121" t="s">
        <v>110</v>
      </c>
      <c r="C53" s="113">
        <v>17.90002450379809</v>
      </c>
      <c r="D53" s="115">
        <v>1461</v>
      </c>
      <c r="E53" s="114">
        <v>1485</v>
      </c>
      <c r="F53" s="114">
        <v>1505</v>
      </c>
      <c r="G53" s="114">
        <v>1479</v>
      </c>
      <c r="H53" s="140">
        <v>1417</v>
      </c>
      <c r="I53" s="115">
        <v>44</v>
      </c>
      <c r="J53" s="116">
        <v>3.1051517290049402</v>
      </c>
    </row>
    <row r="54" spans="1:12" s="110" customFormat="1" ht="13.5" customHeight="1" x14ac:dyDescent="0.2">
      <c r="A54" s="120"/>
      <c r="B54" s="121" t="s">
        <v>111</v>
      </c>
      <c r="C54" s="113">
        <v>1.1149228130360205</v>
      </c>
      <c r="D54" s="115">
        <v>91</v>
      </c>
      <c r="E54" s="114">
        <v>91</v>
      </c>
      <c r="F54" s="114">
        <v>92</v>
      </c>
      <c r="G54" s="114">
        <v>88</v>
      </c>
      <c r="H54" s="140">
        <v>78</v>
      </c>
      <c r="I54" s="115">
        <v>13</v>
      </c>
      <c r="J54" s="116">
        <v>16.666666666666668</v>
      </c>
    </row>
    <row r="55" spans="1:12" s="110" customFormat="1" ht="13.5" customHeight="1" x14ac:dyDescent="0.2">
      <c r="A55" s="120"/>
      <c r="B55" s="121" t="s">
        <v>112</v>
      </c>
      <c r="C55" s="113">
        <v>0.33080127419750061</v>
      </c>
      <c r="D55" s="115">
        <v>27</v>
      </c>
      <c r="E55" s="114">
        <v>23</v>
      </c>
      <c r="F55" s="114">
        <v>28</v>
      </c>
      <c r="G55" s="114">
        <v>25</v>
      </c>
      <c r="H55" s="140">
        <v>25</v>
      </c>
      <c r="I55" s="115">
        <v>2</v>
      </c>
      <c r="J55" s="116">
        <v>8</v>
      </c>
    </row>
    <row r="56" spans="1:12" s="110" customFormat="1" ht="13.5" customHeight="1" x14ac:dyDescent="0.2">
      <c r="A56" s="118" t="s">
        <v>113</v>
      </c>
      <c r="B56" s="122" t="s">
        <v>116</v>
      </c>
      <c r="C56" s="113">
        <v>84.930164175447189</v>
      </c>
      <c r="D56" s="115">
        <v>6932</v>
      </c>
      <c r="E56" s="114">
        <v>7263</v>
      </c>
      <c r="F56" s="114">
        <v>7421</v>
      </c>
      <c r="G56" s="114">
        <v>7199</v>
      </c>
      <c r="H56" s="140">
        <v>6984</v>
      </c>
      <c r="I56" s="115">
        <v>-52</v>
      </c>
      <c r="J56" s="116">
        <v>-0.74455899198167241</v>
      </c>
    </row>
    <row r="57" spans="1:12" s="110" customFormat="1" ht="13.5" customHeight="1" x14ac:dyDescent="0.2">
      <c r="A57" s="142"/>
      <c r="B57" s="124" t="s">
        <v>117</v>
      </c>
      <c r="C57" s="125">
        <v>15.069835824552806</v>
      </c>
      <c r="D57" s="143">
        <v>1230</v>
      </c>
      <c r="E57" s="144">
        <v>1249</v>
      </c>
      <c r="F57" s="144">
        <v>1269</v>
      </c>
      <c r="G57" s="144">
        <v>1250</v>
      </c>
      <c r="H57" s="145">
        <v>1171</v>
      </c>
      <c r="I57" s="143">
        <v>59</v>
      </c>
      <c r="J57" s="146">
        <v>5.0384286934244233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54443</v>
      </c>
      <c r="E12" s="236">
        <v>54148</v>
      </c>
      <c r="F12" s="114">
        <v>54482</v>
      </c>
      <c r="G12" s="114">
        <v>53730</v>
      </c>
      <c r="H12" s="140">
        <v>53346</v>
      </c>
      <c r="I12" s="115">
        <v>1097</v>
      </c>
      <c r="J12" s="116">
        <v>2.0563866081805573</v>
      </c>
    </row>
    <row r="13" spans="1:15" s="110" customFormat="1" ht="12" customHeight="1" x14ac:dyDescent="0.2">
      <c r="A13" s="118" t="s">
        <v>105</v>
      </c>
      <c r="B13" s="119" t="s">
        <v>106</v>
      </c>
      <c r="C13" s="113">
        <v>53.498154032658007</v>
      </c>
      <c r="D13" s="115">
        <v>29126</v>
      </c>
      <c r="E13" s="114">
        <v>28901</v>
      </c>
      <c r="F13" s="114">
        <v>29156</v>
      </c>
      <c r="G13" s="114">
        <v>28706</v>
      </c>
      <c r="H13" s="140">
        <v>28516</v>
      </c>
      <c r="I13" s="115">
        <v>610</v>
      </c>
      <c r="J13" s="116">
        <v>2.1391499509047551</v>
      </c>
    </row>
    <row r="14" spans="1:15" s="110" customFormat="1" ht="12" customHeight="1" x14ac:dyDescent="0.2">
      <c r="A14" s="118"/>
      <c r="B14" s="119" t="s">
        <v>107</v>
      </c>
      <c r="C14" s="113">
        <v>46.501845967341993</v>
      </c>
      <c r="D14" s="115">
        <v>25317</v>
      </c>
      <c r="E14" s="114">
        <v>25247</v>
      </c>
      <c r="F14" s="114">
        <v>25326</v>
      </c>
      <c r="G14" s="114">
        <v>25024</v>
      </c>
      <c r="H14" s="140">
        <v>24830</v>
      </c>
      <c r="I14" s="115">
        <v>487</v>
      </c>
      <c r="J14" s="116">
        <v>1.9613370922271445</v>
      </c>
    </row>
    <row r="15" spans="1:15" s="110" customFormat="1" ht="12" customHeight="1" x14ac:dyDescent="0.2">
      <c r="A15" s="118" t="s">
        <v>105</v>
      </c>
      <c r="B15" s="121" t="s">
        <v>108</v>
      </c>
      <c r="C15" s="113">
        <v>10.458644821189134</v>
      </c>
      <c r="D15" s="115">
        <v>5694</v>
      </c>
      <c r="E15" s="114">
        <v>5798</v>
      </c>
      <c r="F15" s="114">
        <v>6002</v>
      </c>
      <c r="G15" s="114">
        <v>5550</v>
      </c>
      <c r="H15" s="140">
        <v>5590</v>
      </c>
      <c r="I15" s="115">
        <v>104</v>
      </c>
      <c r="J15" s="116">
        <v>1.8604651162790697</v>
      </c>
    </row>
    <row r="16" spans="1:15" s="110" customFormat="1" ht="12" customHeight="1" x14ac:dyDescent="0.2">
      <c r="A16" s="118"/>
      <c r="B16" s="121" t="s">
        <v>109</v>
      </c>
      <c r="C16" s="113">
        <v>66.816670646364088</v>
      </c>
      <c r="D16" s="115">
        <v>36377</v>
      </c>
      <c r="E16" s="114">
        <v>36180</v>
      </c>
      <c r="F16" s="114">
        <v>36437</v>
      </c>
      <c r="G16" s="114">
        <v>36343</v>
      </c>
      <c r="H16" s="140">
        <v>36103</v>
      </c>
      <c r="I16" s="115">
        <v>274</v>
      </c>
      <c r="J16" s="116">
        <v>0.75893970030191393</v>
      </c>
    </row>
    <row r="17" spans="1:10" s="110" customFormat="1" ht="12" customHeight="1" x14ac:dyDescent="0.2">
      <c r="A17" s="118"/>
      <c r="B17" s="121" t="s">
        <v>110</v>
      </c>
      <c r="C17" s="113">
        <v>21.301177378175339</v>
      </c>
      <c r="D17" s="115">
        <v>11597</v>
      </c>
      <c r="E17" s="114">
        <v>11389</v>
      </c>
      <c r="F17" s="114">
        <v>11281</v>
      </c>
      <c r="G17" s="114">
        <v>11095</v>
      </c>
      <c r="H17" s="140">
        <v>10946</v>
      </c>
      <c r="I17" s="115">
        <v>651</v>
      </c>
      <c r="J17" s="116">
        <v>5.9473780376393206</v>
      </c>
    </row>
    <row r="18" spans="1:10" s="110" customFormat="1" ht="12" customHeight="1" x14ac:dyDescent="0.2">
      <c r="A18" s="120"/>
      <c r="B18" s="121" t="s">
        <v>111</v>
      </c>
      <c r="C18" s="113">
        <v>1.4235071542714399</v>
      </c>
      <c r="D18" s="115">
        <v>775</v>
      </c>
      <c r="E18" s="114">
        <v>781</v>
      </c>
      <c r="F18" s="114">
        <v>762</v>
      </c>
      <c r="G18" s="114">
        <v>742</v>
      </c>
      <c r="H18" s="140">
        <v>707</v>
      </c>
      <c r="I18" s="115">
        <v>68</v>
      </c>
      <c r="J18" s="116">
        <v>9.618104667609618</v>
      </c>
    </row>
    <row r="19" spans="1:10" s="110" customFormat="1" ht="12" customHeight="1" x14ac:dyDescent="0.2">
      <c r="A19" s="120"/>
      <c r="B19" s="121" t="s">
        <v>112</v>
      </c>
      <c r="C19" s="113">
        <v>0.37470381867274027</v>
      </c>
      <c r="D19" s="115">
        <v>204</v>
      </c>
      <c r="E19" s="114">
        <v>201</v>
      </c>
      <c r="F19" s="114">
        <v>215</v>
      </c>
      <c r="G19" s="114">
        <v>202</v>
      </c>
      <c r="H19" s="140">
        <v>192</v>
      </c>
      <c r="I19" s="115">
        <v>12</v>
      </c>
      <c r="J19" s="116">
        <v>6.25</v>
      </c>
    </row>
    <row r="20" spans="1:10" s="110" customFormat="1" ht="12" customHeight="1" x14ac:dyDescent="0.2">
      <c r="A20" s="118" t="s">
        <v>113</v>
      </c>
      <c r="B20" s="119" t="s">
        <v>181</v>
      </c>
      <c r="C20" s="113">
        <v>69.026321106478335</v>
      </c>
      <c r="D20" s="115">
        <v>37580</v>
      </c>
      <c r="E20" s="114">
        <v>37442</v>
      </c>
      <c r="F20" s="114">
        <v>37864</v>
      </c>
      <c r="G20" s="114">
        <v>37250</v>
      </c>
      <c r="H20" s="140">
        <v>37133</v>
      </c>
      <c r="I20" s="115">
        <v>447</v>
      </c>
      <c r="J20" s="116">
        <v>1.2037810034201384</v>
      </c>
    </row>
    <row r="21" spans="1:10" s="110" customFormat="1" ht="12" customHeight="1" x14ac:dyDescent="0.2">
      <c r="A21" s="118"/>
      <c r="B21" s="119" t="s">
        <v>182</v>
      </c>
      <c r="C21" s="113">
        <v>30.973678893521665</v>
      </c>
      <c r="D21" s="115">
        <v>16863</v>
      </c>
      <c r="E21" s="114">
        <v>16706</v>
      </c>
      <c r="F21" s="114">
        <v>16618</v>
      </c>
      <c r="G21" s="114">
        <v>16480</v>
      </c>
      <c r="H21" s="140">
        <v>16213</v>
      </c>
      <c r="I21" s="115">
        <v>650</v>
      </c>
      <c r="J21" s="116">
        <v>4.0091284771479678</v>
      </c>
    </row>
    <row r="22" spans="1:10" s="110" customFormat="1" ht="12" customHeight="1" x14ac:dyDescent="0.2">
      <c r="A22" s="118" t="s">
        <v>113</v>
      </c>
      <c r="B22" s="119" t="s">
        <v>116</v>
      </c>
      <c r="C22" s="113">
        <v>86.115754091435079</v>
      </c>
      <c r="D22" s="115">
        <v>46884</v>
      </c>
      <c r="E22" s="114">
        <v>46837</v>
      </c>
      <c r="F22" s="114">
        <v>47019</v>
      </c>
      <c r="G22" s="114">
        <v>46537</v>
      </c>
      <c r="H22" s="140">
        <v>46415</v>
      </c>
      <c r="I22" s="115">
        <v>469</v>
      </c>
      <c r="J22" s="116">
        <v>1.010449208230098</v>
      </c>
    </row>
    <row r="23" spans="1:10" s="110" customFormat="1" ht="12" customHeight="1" x14ac:dyDescent="0.2">
      <c r="A23" s="118"/>
      <c r="B23" s="119" t="s">
        <v>117</v>
      </c>
      <c r="C23" s="113">
        <v>13.858530940616792</v>
      </c>
      <c r="D23" s="115">
        <v>7545</v>
      </c>
      <c r="E23" s="114">
        <v>7296</v>
      </c>
      <c r="F23" s="114">
        <v>7446</v>
      </c>
      <c r="G23" s="114">
        <v>7178</v>
      </c>
      <c r="H23" s="140">
        <v>6917</v>
      </c>
      <c r="I23" s="115">
        <v>628</v>
      </c>
      <c r="J23" s="116">
        <v>9.0790805262397001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70797</v>
      </c>
      <c r="E64" s="236">
        <v>71121</v>
      </c>
      <c r="F64" s="236">
        <v>71441</v>
      </c>
      <c r="G64" s="236">
        <v>70389</v>
      </c>
      <c r="H64" s="140">
        <v>70003</v>
      </c>
      <c r="I64" s="115">
        <v>794</v>
      </c>
      <c r="J64" s="116">
        <v>1.1342371041241091</v>
      </c>
    </row>
    <row r="65" spans="1:12" s="110" customFormat="1" ht="12" customHeight="1" x14ac:dyDescent="0.2">
      <c r="A65" s="118" t="s">
        <v>105</v>
      </c>
      <c r="B65" s="119" t="s">
        <v>106</v>
      </c>
      <c r="C65" s="113">
        <v>52.276226393773747</v>
      </c>
      <c r="D65" s="235">
        <v>37010</v>
      </c>
      <c r="E65" s="236">
        <v>37098</v>
      </c>
      <c r="F65" s="236">
        <v>37372</v>
      </c>
      <c r="G65" s="236">
        <v>36830</v>
      </c>
      <c r="H65" s="140">
        <v>36614</v>
      </c>
      <c r="I65" s="115">
        <v>396</v>
      </c>
      <c r="J65" s="116">
        <v>1.0815535041241056</v>
      </c>
    </row>
    <row r="66" spans="1:12" s="110" customFormat="1" ht="12" customHeight="1" x14ac:dyDescent="0.2">
      <c r="A66" s="118"/>
      <c r="B66" s="119" t="s">
        <v>107</v>
      </c>
      <c r="C66" s="113">
        <v>47.723773606226253</v>
      </c>
      <c r="D66" s="235">
        <v>33787</v>
      </c>
      <c r="E66" s="236">
        <v>34023</v>
      </c>
      <c r="F66" s="236">
        <v>34069</v>
      </c>
      <c r="G66" s="236">
        <v>33559</v>
      </c>
      <c r="H66" s="140">
        <v>33389</v>
      </c>
      <c r="I66" s="115">
        <v>398</v>
      </c>
      <c r="J66" s="116">
        <v>1.1920093443948605</v>
      </c>
    </row>
    <row r="67" spans="1:12" s="110" customFormat="1" ht="12" customHeight="1" x14ac:dyDescent="0.2">
      <c r="A67" s="118" t="s">
        <v>105</v>
      </c>
      <c r="B67" s="121" t="s">
        <v>108</v>
      </c>
      <c r="C67" s="113">
        <v>10.716555786262131</v>
      </c>
      <c r="D67" s="235">
        <v>7587</v>
      </c>
      <c r="E67" s="236">
        <v>7888</v>
      </c>
      <c r="F67" s="236">
        <v>8161</v>
      </c>
      <c r="G67" s="236">
        <v>7584</v>
      </c>
      <c r="H67" s="140">
        <v>7692</v>
      </c>
      <c r="I67" s="115">
        <v>-105</v>
      </c>
      <c r="J67" s="116">
        <v>-1.3650546021840875</v>
      </c>
    </row>
    <row r="68" spans="1:12" s="110" customFormat="1" ht="12" customHeight="1" x14ac:dyDescent="0.2">
      <c r="A68" s="118"/>
      <c r="B68" s="121" t="s">
        <v>109</v>
      </c>
      <c r="C68" s="113">
        <v>65.891210079523148</v>
      </c>
      <c r="D68" s="235">
        <v>46649</v>
      </c>
      <c r="E68" s="236">
        <v>46791</v>
      </c>
      <c r="F68" s="236">
        <v>47047</v>
      </c>
      <c r="G68" s="236">
        <v>46844</v>
      </c>
      <c r="H68" s="140">
        <v>46640</v>
      </c>
      <c r="I68" s="115">
        <v>9</v>
      </c>
      <c r="J68" s="116">
        <v>1.9296740994854202E-2</v>
      </c>
    </row>
    <row r="69" spans="1:12" s="110" customFormat="1" ht="12" customHeight="1" x14ac:dyDescent="0.2">
      <c r="A69" s="118"/>
      <c r="B69" s="121" t="s">
        <v>110</v>
      </c>
      <c r="C69" s="113">
        <v>22.024944559797731</v>
      </c>
      <c r="D69" s="235">
        <v>15593</v>
      </c>
      <c r="E69" s="236">
        <v>15469</v>
      </c>
      <c r="F69" s="236">
        <v>15276</v>
      </c>
      <c r="G69" s="236">
        <v>15026</v>
      </c>
      <c r="H69" s="140">
        <v>14785</v>
      </c>
      <c r="I69" s="115">
        <v>808</v>
      </c>
      <c r="J69" s="116">
        <v>5.4649983090970577</v>
      </c>
    </row>
    <row r="70" spans="1:12" s="110" customFormat="1" ht="12" customHeight="1" x14ac:dyDescent="0.2">
      <c r="A70" s="120"/>
      <c r="B70" s="121" t="s">
        <v>111</v>
      </c>
      <c r="C70" s="113">
        <v>1.3672895744169951</v>
      </c>
      <c r="D70" s="235">
        <v>968</v>
      </c>
      <c r="E70" s="236">
        <v>973</v>
      </c>
      <c r="F70" s="236">
        <v>957</v>
      </c>
      <c r="G70" s="236">
        <v>935</v>
      </c>
      <c r="H70" s="140">
        <v>886</v>
      </c>
      <c r="I70" s="115">
        <v>82</v>
      </c>
      <c r="J70" s="116">
        <v>9.255079006772009</v>
      </c>
    </row>
    <row r="71" spans="1:12" s="110" customFormat="1" ht="12" customHeight="1" x14ac:dyDescent="0.2">
      <c r="A71" s="120"/>
      <c r="B71" s="121" t="s">
        <v>112</v>
      </c>
      <c r="C71" s="113">
        <v>0.38843453818664631</v>
      </c>
      <c r="D71" s="235">
        <v>275</v>
      </c>
      <c r="E71" s="236">
        <v>257</v>
      </c>
      <c r="F71" s="236">
        <v>276</v>
      </c>
      <c r="G71" s="236">
        <v>261</v>
      </c>
      <c r="H71" s="140">
        <v>238</v>
      </c>
      <c r="I71" s="115">
        <v>37</v>
      </c>
      <c r="J71" s="116">
        <v>15.546218487394958</v>
      </c>
    </row>
    <row r="72" spans="1:12" s="110" customFormat="1" ht="12" customHeight="1" x14ac:dyDescent="0.2">
      <c r="A72" s="118" t="s">
        <v>113</v>
      </c>
      <c r="B72" s="119" t="s">
        <v>181</v>
      </c>
      <c r="C72" s="113">
        <v>69.659731344548504</v>
      </c>
      <c r="D72" s="235">
        <v>49317</v>
      </c>
      <c r="E72" s="236">
        <v>49660</v>
      </c>
      <c r="F72" s="236">
        <v>50101</v>
      </c>
      <c r="G72" s="236">
        <v>49267</v>
      </c>
      <c r="H72" s="140">
        <v>49181</v>
      </c>
      <c r="I72" s="115">
        <v>136</v>
      </c>
      <c r="J72" s="116">
        <v>0.27652955409609403</v>
      </c>
    </row>
    <row r="73" spans="1:12" s="110" customFormat="1" ht="12" customHeight="1" x14ac:dyDescent="0.2">
      <c r="A73" s="118"/>
      <c r="B73" s="119" t="s">
        <v>182</v>
      </c>
      <c r="C73" s="113">
        <v>30.340268655451503</v>
      </c>
      <c r="D73" s="115">
        <v>21480</v>
      </c>
      <c r="E73" s="114">
        <v>21461</v>
      </c>
      <c r="F73" s="114">
        <v>21340</v>
      </c>
      <c r="G73" s="114">
        <v>21122</v>
      </c>
      <c r="H73" s="140">
        <v>20822</v>
      </c>
      <c r="I73" s="115">
        <v>658</v>
      </c>
      <c r="J73" s="116">
        <v>3.1601191047930075</v>
      </c>
    </row>
    <row r="74" spans="1:12" s="110" customFormat="1" ht="12" customHeight="1" x14ac:dyDescent="0.2">
      <c r="A74" s="118" t="s">
        <v>113</v>
      </c>
      <c r="B74" s="119" t="s">
        <v>116</v>
      </c>
      <c r="C74" s="113">
        <v>88.647824060341534</v>
      </c>
      <c r="D74" s="115">
        <v>62760</v>
      </c>
      <c r="E74" s="114">
        <v>63196</v>
      </c>
      <c r="F74" s="114">
        <v>63330</v>
      </c>
      <c r="G74" s="114">
        <v>62547</v>
      </c>
      <c r="H74" s="140">
        <v>62473</v>
      </c>
      <c r="I74" s="115">
        <v>287</v>
      </c>
      <c r="J74" s="116">
        <v>0.4593984601347782</v>
      </c>
    </row>
    <row r="75" spans="1:12" s="110" customFormat="1" ht="12" customHeight="1" x14ac:dyDescent="0.2">
      <c r="A75" s="142"/>
      <c r="B75" s="124" t="s">
        <v>117</v>
      </c>
      <c r="C75" s="125">
        <v>11.326751133522606</v>
      </c>
      <c r="D75" s="143">
        <v>8019</v>
      </c>
      <c r="E75" s="144">
        <v>7907</v>
      </c>
      <c r="F75" s="144">
        <v>8092</v>
      </c>
      <c r="G75" s="144">
        <v>7822</v>
      </c>
      <c r="H75" s="145">
        <v>7510</v>
      </c>
      <c r="I75" s="143">
        <v>509</v>
      </c>
      <c r="J75" s="146">
        <v>6.7776298268974697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54443</v>
      </c>
      <c r="G11" s="114">
        <v>54148</v>
      </c>
      <c r="H11" s="114">
        <v>54482</v>
      </c>
      <c r="I11" s="114">
        <v>53730</v>
      </c>
      <c r="J11" s="140">
        <v>53346</v>
      </c>
      <c r="K11" s="114">
        <v>1097</v>
      </c>
      <c r="L11" s="116">
        <v>2.0563866081805573</v>
      </c>
    </row>
    <row r="12" spans="1:17" s="110" customFormat="1" ht="24.95" customHeight="1" x14ac:dyDescent="0.2">
      <c r="A12" s="604" t="s">
        <v>185</v>
      </c>
      <c r="B12" s="605"/>
      <c r="C12" s="605"/>
      <c r="D12" s="606"/>
      <c r="E12" s="113">
        <v>53.498154032658007</v>
      </c>
      <c r="F12" s="115">
        <v>29126</v>
      </c>
      <c r="G12" s="114">
        <v>28901</v>
      </c>
      <c r="H12" s="114">
        <v>29156</v>
      </c>
      <c r="I12" s="114">
        <v>28706</v>
      </c>
      <c r="J12" s="140">
        <v>28516</v>
      </c>
      <c r="K12" s="114">
        <v>610</v>
      </c>
      <c r="L12" s="116">
        <v>2.1391499509047551</v>
      </c>
    </row>
    <row r="13" spans="1:17" s="110" customFormat="1" ht="15" customHeight="1" x14ac:dyDescent="0.2">
      <c r="A13" s="120"/>
      <c r="B13" s="612" t="s">
        <v>107</v>
      </c>
      <c r="C13" s="612"/>
      <c r="E13" s="113">
        <v>46.501845967341993</v>
      </c>
      <c r="F13" s="115">
        <v>25317</v>
      </c>
      <c r="G13" s="114">
        <v>25247</v>
      </c>
      <c r="H13" s="114">
        <v>25326</v>
      </c>
      <c r="I13" s="114">
        <v>25024</v>
      </c>
      <c r="J13" s="140">
        <v>24830</v>
      </c>
      <c r="K13" s="114">
        <v>487</v>
      </c>
      <c r="L13" s="116">
        <v>1.9613370922271445</v>
      </c>
    </row>
    <row r="14" spans="1:17" s="110" customFormat="1" ht="24.95" customHeight="1" x14ac:dyDescent="0.2">
      <c r="A14" s="604" t="s">
        <v>186</v>
      </c>
      <c r="B14" s="605"/>
      <c r="C14" s="605"/>
      <c r="D14" s="606"/>
      <c r="E14" s="113">
        <v>10.458644821189134</v>
      </c>
      <c r="F14" s="115">
        <v>5694</v>
      </c>
      <c r="G14" s="114">
        <v>5798</v>
      </c>
      <c r="H14" s="114">
        <v>6002</v>
      </c>
      <c r="I14" s="114">
        <v>5550</v>
      </c>
      <c r="J14" s="140">
        <v>5590</v>
      </c>
      <c r="K14" s="114">
        <v>104</v>
      </c>
      <c r="L14" s="116">
        <v>1.8604651162790697</v>
      </c>
    </row>
    <row r="15" spans="1:17" s="110" customFormat="1" ht="15" customHeight="1" x14ac:dyDescent="0.2">
      <c r="A15" s="120"/>
      <c r="B15" s="119"/>
      <c r="C15" s="258" t="s">
        <v>106</v>
      </c>
      <c r="E15" s="113">
        <v>62.205830698981387</v>
      </c>
      <c r="F15" s="115">
        <v>3542</v>
      </c>
      <c r="G15" s="114">
        <v>3584</v>
      </c>
      <c r="H15" s="114">
        <v>3724</v>
      </c>
      <c r="I15" s="114">
        <v>3411</v>
      </c>
      <c r="J15" s="140">
        <v>3415</v>
      </c>
      <c r="K15" s="114">
        <v>127</v>
      </c>
      <c r="L15" s="116">
        <v>3.7188872620790629</v>
      </c>
    </row>
    <row r="16" spans="1:17" s="110" customFormat="1" ht="15" customHeight="1" x14ac:dyDescent="0.2">
      <c r="A16" s="120"/>
      <c r="B16" s="119"/>
      <c r="C16" s="258" t="s">
        <v>107</v>
      </c>
      <c r="E16" s="113">
        <v>37.794169301018613</v>
      </c>
      <c r="F16" s="115">
        <v>2152</v>
      </c>
      <c r="G16" s="114">
        <v>2214</v>
      </c>
      <c r="H16" s="114">
        <v>2278</v>
      </c>
      <c r="I16" s="114">
        <v>2139</v>
      </c>
      <c r="J16" s="140">
        <v>2175</v>
      </c>
      <c r="K16" s="114">
        <v>-23</v>
      </c>
      <c r="L16" s="116">
        <v>-1.0574712643678161</v>
      </c>
    </row>
    <row r="17" spans="1:12" s="110" customFormat="1" ht="15" customHeight="1" x14ac:dyDescent="0.2">
      <c r="A17" s="120"/>
      <c r="B17" s="121" t="s">
        <v>109</v>
      </c>
      <c r="C17" s="258"/>
      <c r="E17" s="113">
        <v>66.816670646364088</v>
      </c>
      <c r="F17" s="115">
        <v>36377</v>
      </c>
      <c r="G17" s="114">
        <v>36180</v>
      </c>
      <c r="H17" s="114">
        <v>36437</v>
      </c>
      <c r="I17" s="114">
        <v>36343</v>
      </c>
      <c r="J17" s="140">
        <v>36103</v>
      </c>
      <c r="K17" s="114">
        <v>274</v>
      </c>
      <c r="L17" s="116">
        <v>0.75893970030191393</v>
      </c>
    </row>
    <row r="18" spans="1:12" s="110" customFormat="1" ht="15" customHeight="1" x14ac:dyDescent="0.2">
      <c r="A18" s="120"/>
      <c r="B18" s="119"/>
      <c r="C18" s="258" t="s">
        <v>106</v>
      </c>
      <c r="E18" s="113">
        <v>53.827968221678532</v>
      </c>
      <c r="F18" s="115">
        <v>19581</v>
      </c>
      <c r="G18" s="114">
        <v>19429</v>
      </c>
      <c r="H18" s="114">
        <v>19591</v>
      </c>
      <c r="I18" s="114">
        <v>19553</v>
      </c>
      <c r="J18" s="140">
        <v>19433</v>
      </c>
      <c r="K18" s="114">
        <v>148</v>
      </c>
      <c r="L18" s="116">
        <v>0.76159110790922657</v>
      </c>
    </row>
    <row r="19" spans="1:12" s="110" customFormat="1" ht="15" customHeight="1" x14ac:dyDescent="0.2">
      <c r="A19" s="120"/>
      <c r="B19" s="119"/>
      <c r="C19" s="258" t="s">
        <v>107</v>
      </c>
      <c r="E19" s="113">
        <v>46.172031778321468</v>
      </c>
      <c r="F19" s="115">
        <v>16796</v>
      </c>
      <c r="G19" s="114">
        <v>16751</v>
      </c>
      <c r="H19" s="114">
        <v>16846</v>
      </c>
      <c r="I19" s="114">
        <v>16790</v>
      </c>
      <c r="J19" s="140">
        <v>16670</v>
      </c>
      <c r="K19" s="114">
        <v>126</v>
      </c>
      <c r="L19" s="116">
        <v>0.75584883023395322</v>
      </c>
    </row>
    <row r="20" spans="1:12" s="110" customFormat="1" ht="15" customHeight="1" x14ac:dyDescent="0.2">
      <c r="A20" s="120"/>
      <c r="B20" s="121" t="s">
        <v>110</v>
      </c>
      <c r="C20" s="258"/>
      <c r="E20" s="113">
        <v>21.301177378175339</v>
      </c>
      <c r="F20" s="115">
        <v>11597</v>
      </c>
      <c r="G20" s="114">
        <v>11389</v>
      </c>
      <c r="H20" s="114">
        <v>11281</v>
      </c>
      <c r="I20" s="114">
        <v>11095</v>
      </c>
      <c r="J20" s="140">
        <v>10946</v>
      </c>
      <c r="K20" s="114">
        <v>651</v>
      </c>
      <c r="L20" s="116">
        <v>5.9473780376393206</v>
      </c>
    </row>
    <row r="21" spans="1:12" s="110" customFormat="1" ht="15" customHeight="1" x14ac:dyDescent="0.2">
      <c r="A21" s="120"/>
      <c r="B21" s="119"/>
      <c r="C21" s="258" t="s">
        <v>106</v>
      </c>
      <c r="E21" s="113">
        <v>47.68474605501423</v>
      </c>
      <c r="F21" s="115">
        <v>5530</v>
      </c>
      <c r="G21" s="114">
        <v>5405</v>
      </c>
      <c r="H21" s="114">
        <v>5378</v>
      </c>
      <c r="I21" s="114">
        <v>5296</v>
      </c>
      <c r="J21" s="140">
        <v>5226</v>
      </c>
      <c r="K21" s="114">
        <v>304</v>
      </c>
      <c r="L21" s="116">
        <v>5.8170685036356682</v>
      </c>
    </row>
    <row r="22" spans="1:12" s="110" customFormat="1" ht="15" customHeight="1" x14ac:dyDescent="0.2">
      <c r="A22" s="120"/>
      <c r="B22" s="119"/>
      <c r="C22" s="258" t="s">
        <v>107</v>
      </c>
      <c r="E22" s="113">
        <v>52.31525394498577</v>
      </c>
      <c r="F22" s="115">
        <v>6067</v>
      </c>
      <c r="G22" s="114">
        <v>5984</v>
      </c>
      <c r="H22" s="114">
        <v>5903</v>
      </c>
      <c r="I22" s="114">
        <v>5799</v>
      </c>
      <c r="J22" s="140">
        <v>5720</v>
      </c>
      <c r="K22" s="114">
        <v>347</v>
      </c>
      <c r="L22" s="116">
        <v>6.0664335664335667</v>
      </c>
    </row>
    <row r="23" spans="1:12" s="110" customFormat="1" ht="15" customHeight="1" x14ac:dyDescent="0.2">
      <c r="A23" s="120"/>
      <c r="B23" s="121" t="s">
        <v>111</v>
      </c>
      <c r="C23" s="258"/>
      <c r="E23" s="113">
        <v>1.4235071542714399</v>
      </c>
      <c r="F23" s="115">
        <v>775</v>
      </c>
      <c r="G23" s="114">
        <v>781</v>
      </c>
      <c r="H23" s="114">
        <v>762</v>
      </c>
      <c r="I23" s="114">
        <v>742</v>
      </c>
      <c r="J23" s="140">
        <v>707</v>
      </c>
      <c r="K23" s="114">
        <v>68</v>
      </c>
      <c r="L23" s="116">
        <v>9.618104667609618</v>
      </c>
    </row>
    <row r="24" spans="1:12" s="110" customFormat="1" ht="15" customHeight="1" x14ac:dyDescent="0.2">
      <c r="A24" s="120"/>
      <c r="B24" s="119"/>
      <c r="C24" s="258" t="s">
        <v>106</v>
      </c>
      <c r="E24" s="113">
        <v>61.032258064516128</v>
      </c>
      <c r="F24" s="115">
        <v>473</v>
      </c>
      <c r="G24" s="114">
        <v>483</v>
      </c>
      <c r="H24" s="114">
        <v>463</v>
      </c>
      <c r="I24" s="114">
        <v>446</v>
      </c>
      <c r="J24" s="140">
        <v>442</v>
      </c>
      <c r="K24" s="114">
        <v>31</v>
      </c>
      <c r="L24" s="116">
        <v>7.0135746606334841</v>
      </c>
    </row>
    <row r="25" spans="1:12" s="110" customFormat="1" ht="15" customHeight="1" x14ac:dyDescent="0.2">
      <c r="A25" s="120"/>
      <c r="B25" s="119"/>
      <c r="C25" s="258" t="s">
        <v>107</v>
      </c>
      <c r="E25" s="113">
        <v>38.967741935483872</v>
      </c>
      <c r="F25" s="115">
        <v>302</v>
      </c>
      <c r="G25" s="114">
        <v>298</v>
      </c>
      <c r="H25" s="114">
        <v>299</v>
      </c>
      <c r="I25" s="114">
        <v>296</v>
      </c>
      <c r="J25" s="140">
        <v>265</v>
      </c>
      <c r="K25" s="114">
        <v>37</v>
      </c>
      <c r="L25" s="116">
        <v>13.962264150943396</v>
      </c>
    </row>
    <row r="26" spans="1:12" s="110" customFormat="1" ht="15" customHeight="1" x14ac:dyDescent="0.2">
      <c r="A26" s="120"/>
      <c r="C26" s="121" t="s">
        <v>187</v>
      </c>
      <c r="D26" s="110" t="s">
        <v>188</v>
      </c>
      <c r="E26" s="113">
        <v>0.37470381867274027</v>
      </c>
      <c r="F26" s="115">
        <v>204</v>
      </c>
      <c r="G26" s="114">
        <v>201</v>
      </c>
      <c r="H26" s="114">
        <v>215</v>
      </c>
      <c r="I26" s="114">
        <v>202</v>
      </c>
      <c r="J26" s="140">
        <v>192</v>
      </c>
      <c r="K26" s="114">
        <v>12</v>
      </c>
      <c r="L26" s="116">
        <v>6.25</v>
      </c>
    </row>
    <row r="27" spans="1:12" s="110" customFormat="1" ht="15" customHeight="1" x14ac:dyDescent="0.2">
      <c r="A27" s="120"/>
      <c r="B27" s="119"/>
      <c r="D27" s="259" t="s">
        <v>106</v>
      </c>
      <c r="E27" s="113">
        <v>50</v>
      </c>
      <c r="F27" s="115">
        <v>102</v>
      </c>
      <c r="G27" s="114">
        <v>100</v>
      </c>
      <c r="H27" s="114">
        <v>105</v>
      </c>
      <c r="I27" s="114">
        <v>96</v>
      </c>
      <c r="J27" s="140">
        <v>106</v>
      </c>
      <c r="K27" s="114">
        <v>-4</v>
      </c>
      <c r="L27" s="116">
        <v>-3.7735849056603774</v>
      </c>
    </row>
    <row r="28" spans="1:12" s="110" customFormat="1" ht="15" customHeight="1" x14ac:dyDescent="0.2">
      <c r="A28" s="120"/>
      <c r="B28" s="119"/>
      <c r="D28" s="259" t="s">
        <v>107</v>
      </c>
      <c r="E28" s="113">
        <v>50</v>
      </c>
      <c r="F28" s="115">
        <v>102</v>
      </c>
      <c r="G28" s="114">
        <v>101</v>
      </c>
      <c r="H28" s="114">
        <v>110</v>
      </c>
      <c r="I28" s="114">
        <v>106</v>
      </c>
      <c r="J28" s="140">
        <v>86</v>
      </c>
      <c r="K28" s="114">
        <v>16</v>
      </c>
      <c r="L28" s="116">
        <v>18.604651162790699</v>
      </c>
    </row>
    <row r="29" spans="1:12" s="110" customFormat="1" ht="24.95" customHeight="1" x14ac:dyDescent="0.2">
      <c r="A29" s="604" t="s">
        <v>189</v>
      </c>
      <c r="B29" s="605"/>
      <c r="C29" s="605"/>
      <c r="D29" s="606"/>
      <c r="E29" s="113">
        <v>86.115754091435079</v>
      </c>
      <c r="F29" s="115">
        <v>46884</v>
      </c>
      <c r="G29" s="114">
        <v>46837</v>
      </c>
      <c r="H29" s="114">
        <v>47019</v>
      </c>
      <c r="I29" s="114">
        <v>46537</v>
      </c>
      <c r="J29" s="140">
        <v>46415</v>
      </c>
      <c r="K29" s="114">
        <v>469</v>
      </c>
      <c r="L29" s="116">
        <v>1.010449208230098</v>
      </c>
    </row>
    <row r="30" spans="1:12" s="110" customFormat="1" ht="15" customHeight="1" x14ac:dyDescent="0.2">
      <c r="A30" s="120"/>
      <c r="B30" s="119"/>
      <c r="C30" s="258" t="s">
        <v>106</v>
      </c>
      <c r="E30" s="113">
        <v>51.672212268577766</v>
      </c>
      <c r="F30" s="115">
        <v>24226</v>
      </c>
      <c r="G30" s="114">
        <v>24175</v>
      </c>
      <c r="H30" s="114">
        <v>24304</v>
      </c>
      <c r="I30" s="114">
        <v>23999</v>
      </c>
      <c r="J30" s="140">
        <v>24001</v>
      </c>
      <c r="K30" s="114">
        <v>225</v>
      </c>
      <c r="L30" s="116">
        <v>0.93746093912753636</v>
      </c>
    </row>
    <row r="31" spans="1:12" s="110" customFormat="1" ht="15" customHeight="1" x14ac:dyDescent="0.2">
      <c r="A31" s="120"/>
      <c r="B31" s="119"/>
      <c r="C31" s="258" t="s">
        <v>107</v>
      </c>
      <c r="E31" s="113">
        <v>48.327787731422234</v>
      </c>
      <c r="F31" s="115">
        <v>22658</v>
      </c>
      <c r="G31" s="114">
        <v>22662</v>
      </c>
      <c r="H31" s="114">
        <v>22715</v>
      </c>
      <c r="I31" s="114">
        <v>22538</v>
      </c>
      <c r="J31" s="140">
        <v>22414</v>
      </c>
      <c r="K31" s="114">
        <v>244</v>
      </c>
      <c r="L31" s="116">
        <v>1.088605335950745</v>
      </c>
    </row>
    <row r="32" spans="1:12" s="110" customFormat="1" ht="15" customHeight="1" x14ac:dyDescent="0.2">
      <c r="A32" s="120"/>
      <c r="B32" s="119" t="s">
        <v>117</v>
      </c>
      <c r="C32" s="258"/>
      <c r="E32" s="113">
        <v>13.858530940616792</v>
      </c>
      <c r="F32" s="115">
        <v>7545</v>
      </c>
      <c r="G32" s="114">
        <v>7296</v>
      </c>
      <c r="H32" s="114">
        <v>7446</v>
      </c>
      <c r="I32" s="114">
        <v>7178</v>
      </c>
      <c r="J32" s="140">
        <v>6917</v>
      </c>
      <c r="K32" s="114">
        <v>628</v>
      </c>
      <c r="L32" s="116">
        <v>9.0790805262397001</v>
      </c>
    </row>
    <row r="33" spans="1:12" s="110" customFormat="1" ht="15" customHeight="1" x14ac:dyDescent="0.2">
      <c r="A33" s="120"/>
      <c r="B33" s="119"/>
      <c r="C33" s="258" t="s">
        <v>106</v>
      </c>
      <c r="E33" s="113">
        <v>64.824387011265742</v>
      </c>
      <c r="F33" s="115">
        <v>4891</v>
      </c>
      <c r="G33" s="114">
        <v>4716</v>
      </c>
      <c r="H33" s="114">
        <v>4840</v>
      </c>
      <c r="I33" s="114">
        <v>4698</v>
      </c>
      <c r="J33" s="140">
        <v>4508</v>
      </c>
      <c r="K33" s="114">
        <v>383</v>
      </c>
      <c r="L33" s="116">
        <v>8.496007098491571</v>
      </c>
    </row>
    <row r="34" spans="1:12" s="110" customFormat="1" ht="15" customHeight="1" x14ac:dyDescent="0.2">
      <c r="A34" s="120"/>
      <c r="B34" s="119"/>
      <c r="C34" s="258" t="s">
        <v>107</v>
      </c>
      <c r="E34" s="113">
        <v>35.175612988734258</v>
      </c>
      <c r="F34" s="115">
        <v>2654</v>
      </c>
      <c r="G34" s="114">
        <v>2580</v>
      </c>
      <c r="H34" s="114">
        <v>2606</v>
      </c>
      <c r="I34" s="114">
        <v>2480</v>
      </c>
      <c r="J34" s="140">
        <v>2409</v>
      </c>
      <c r="K34" s="114">
        <v>245</v>
      </c>
      <c r="L34" s="116">
        <v>10.170195101701951</v>
      </c>
    </row>
    <row r="35" spans="1:12" s="110" customFormat="1" ht="24.95" customHeight="1" x14ac:dyDescent="0.2">
      <c r="A35" s="604" t="s">
        <v>190</v>
      </c>
      <c r="B35" s="605"/>
      <c r="C35" s="605"/>
      <c r="D35" s="606"/>
      <c r="E35" s="113">
        <v>69.026321106478335</v>
      </c>
      <c r="F35" s="115">
        <v>37580</v>
      </c>
      <c r="G35" s="114">
        <v>37442</v>
      </c>
      <c r="H35" s="114">
        <v>37864</v>
      </c>
      <c r="I35" s="114">
        <v>37250</v>
      </c>
      <c r="J35" s="140">
        <v>37133</v>
      </c>
      <c r="K35" s="114">
        <v>447</v>
      </c>
      <c r="L35" s="116">
        <v>1.2037810034201384</v>
      </c>
    </row>
    <row r="36" spans="1:12" s="110" customFormat="1" ht="15" customHeight="1" x14ac:dyDescent="0.2">
      <c r="A36" s="120"/>
      <c r="B36" s="119"/>
      <c r="C36" s="258" t="s">
        <v>106</v>
      </c>
      <c r="E36" s="113">
        <v>69.302820649281529</v>
      </c>
      <c r="F36" s="115">
        <v>26044</v>
      </c>
      <c r="G36" s="114">
        <v>25887</v>
      </c>
      <c r="H36" s="114">
        <v>26159</v>
      </c>
      <c r="I36" s="114">
        <v>25742</v>
      </c>
      <c r="J36" s="140">
        <v>25651</v>
      </c>
      <c r="K36" s="114">
        <v>393</v>
      </c>
      <c r="L36" s="116">
        <v>1.532104011539511</v>
      </c>
    </row>
    <row r="37" spans="1:12" s="110" customFormat="1" ht="15" customHeight="1" x14ac:dyDescent="0.2">
      <c r="A37" s="120"/>
      <c r="B37" s="119"/>
      <c r="C37" s="258" t="s">
        <v>107</v>
      </c>
      <c r="E37" s="113">
        <v>30.697179350718468</v>
      </c>
      <c r="F37" s="115">
        <v>11536</v>
      </c>
      <c r="G37" s="114">
        <v>11555</v>
      </c>
      <c r="H37" s="114">
        <v>11705</v>
      </c>
      <c r="I37" s="114">
        <v>11508</v>
      </c>
      <c r="J37" s="140">
        <v>11482</v>
      </c>
      <c r="K37" s="114">
        <v>54</v>
      </c>
      <c r="L37" s="116">
        <v>0.47030134122975092</v>
      </c>
    </row>
    <row r="38" spans="1:12" s="110" customFormat="1" ht="15" customHeight="1" x14ac:dyDescent="0.2">
      <c r="A38" s="120"/>
      <c r="B38" s="119" t="s">
        <v>182</v>
      </c>
      <c r="C38" s="258"/>
      <c r="E38" s="113">
        <v>30.973678893521665</v>
      </c>
      <c r="F38" s="115">
        <v>16863</v>
      </c>
      <c r="G38" s="114">
        <v>16706</v>
      </c>
      <c r="H38" s="114">
        <v>16618</v>
      </c>
      <c r="I38" s="114">
        <v>16480</v>
      </c>
      <c r="J38" s="140">
        <v>16213</v>
      </c>
      <c r="K38" s="114">
        <v>650</v>
      </c>
      <c r="L38" s="116">
        <v>4.0091284771479678</v>
      </c>
    </row>
    <row r="39" spans="1:12" s="110" customFormat="1" ht="15" customHeight="1" x14ac:dyDescent="0.2">
      <c r="A39" s="120"/>
      <c r="B39" s="119"/>
      <c r="C39" s="258" t="s">
        <v>106</v>
      </c>
      <c r="E39" s="113">
        <v>18.276700468481291</v>
      </c>
      <c r="F39" s="115">
        <v>3082</v>
      </c>
      <c r="G39" s="114">
        <v>3014</v>
      </c>
      <c r="H39" s="114">
        <v>2997</v>
      </c>
      <c r="I39" s="114">
        <v>2964</v>
      </c>
      <c r="J39" s="140">
        <v>2865</v>
      </c>
      <c r="K39" s="114">
        <v>217</v>
      </c>
      <c r="L39" s="116">
        <v>7.5741710296684115</v>
      </c>
    </row>
    <row r="40" spans="1:12" s="110" customFormat="1" ht="15" customHeight="1" x14ac:dyDescent="0.2">
      <c r="A40" s="120"/>
      <c r="B40" s="119"/>
      <c r="C40" s="258" t="s">
        <v>107</v>
      </c>
      <c r="E40" s="113">
        <v>81.723299531518705</v>
      </c>
      <c r="F40" s="115">
        <v>13781</v>
      </c>
      <c r="G40" s="114">
        <v>13692</v>
      </c>
      <c r="H40" s="114">
        <v>13621</v>
      </c>
      <c r="I40" s="114">
        <v>13516</v>
      </c>
      <c r="J40" s="140">
        <v>13348</v>
      </c>
      <c r="K40" s="114">
        <v>433</v>
      </c>
      <c r="L40" s="116">
        <v>3.2439316751573268</v>
      </c>
    </row>
    <row r="41" spans="1:12" s="110" customFormat="1" ht="24.75" customHeight="1" x14ac:dyDescent="0.2">
      <c r="A41" s="604" t="s">
        <v>517</v>
      </c>
      <c r="B41" s="605"/>
      <c r="C41" s="605"/>
      <c r="D41" s="606"/>
      <c r="E41" s="113">
        <v>4.9923773487868042</v>
      </c>
      <c r="F41" s="115">
        <v>2718</v>
      </c>
      <c r="G41" s="114">
        <v>3010</v>
      </c>
      <c r="H41" s="114">
        <v>3067</v>
      </c>
      <c r="I41" s="114">
        <v>2580</v>
      </c>
      <c r="J41" s="140">
        <v>2625</v>
      </c>
      <c r="K41" s="114">
        <v>93</v>
      </c>
      <c r="L41" s="116">
        <v>3.5428571428571427</v>
      </c>
    </row>
    <row r="42" spans="1:12" s="110" customFormat="1" ht="15" customHeight="1" x14ac:dyDescent="0.2">
      <c r="A42" s="120"/>
      <c r="B42" s="119"/>
      <c r="C42" s="258" t="s">
        <v>106</v>
      </c>
      <c r="E42" s="113">
        <v>64.164827078734362</v>
      </c>
      <c r="F42" s="115">
        <v>1744</v>
      </c>
      <c r="G42" s="114">
        <v>1983</v>
      </c>
      <c r="H42" s="114">
        <v>2018</v>
      </c>
      <c r="I42" s="114">
        <v>1655</v>
      </c>
      <c r="J42" s="140">
        <v>1674</v>
      </c>
      <c r="K42" s="114">
        <v>70</v>
      </c>
      <c r="L42" s="116">
        <v>4.1816009557945044</v>
      </c>
    </row>
    <row r="43" spans="1:12" s="110" customFormat="1" ht="15" customHeight="1" x14ac:dyDescent="0.2">
      <c r="A43" s="123"/>
      <c r="B43" s="124"/>
      <c r="C43" s="260" t="s">
        <v>107</v>
      </c>
      <c r="D43" s="261"/>
      <c r="E43" s="125">
        <v>35.835172921265638</v>
      </c>
      <c r="F43" s="143">
        <v>974</v>
      </c>
      <c r="G43" s="144">
        <v>1027</v>
      </c>
      <c r="H43" s="144">
        <v>1049</v>
      </c>
      <c r="I43" s="144">
        <v>925</v>
      </c>
      <c r="J43" s="145">
        <v>951</v>
      </c>
      <c r="K43" s="144">
        <v>23</v>
      </c>
      <c r="L43" s="146">
        <v>2.4185068349106205</v>
      </c>
    </row>
    <row r="44" spans="1:12" s="110" customFormat="1" ht="45.75" customHeight="1" x14ac:dyDescent="0.2">
      <c r="A44" s="604" t="s">
        <v>191</v>
      </c>
      <c r="B44" s="605"/>
      <c r="C44" s="605"/>
      <c r="D44" s="606"/>
      <c r="E44" s="113">
        <v>0.24612897893209412</v>
      </c>
      <c r="F44" s="115">
        <v>134</v>
      </c>
      <c r="G44" s="114">
        <v>133</v>
      </c>
      <c r="H44" s="114">
        <v>132</v>
      </c>
      <c r="I44" s="114">
        <v>129</v>
      </c>
      <c r="J44" s="140">
        <v>131</v>
      </c>
      <c r="K44" s="114">
        <v>3</v>
      </c>
      <c r="L44" s="116">
        <v>2.2900763358778624</v>
      </c>
    </row>
    <row r="45" spans="1:12" s="110" customFormat="1" ht="15" customHeight="1" x14ac:dyDescent="0.2">
      <c r="A45" s="120"/>
      <c r="B45" s="119"/>
      <c r="C45" s="258" t="s">
        <v>106</v>
      </c>
      <c r="E45" s="113">
        <v>59.701492537313435</v>
      </c>
      <c r="F45" s="115">
        <v>80</v>
      </c>
      <c r="G45" s="114">
        <v>80</v>
      </c>
      <c r="H45" s="114">
        <v>78</v>
      </c>
      <c r="I45" s="114">
        <v>76</v>
      </c>
      <c r="J45" s="140">
        <v>77</v>
      </c>
      <c r="K45" s="114">
        <v>3</v>
      </c>
      <c r="L45" s="116">
        <v>3.8961038961038961</v>
      </c>
    </row>
    <row r="46" spans="1:12" s="110" customFormat="1" ht="15" customHeight="1" x14ac:dyDescent="0.2">
      <c r="A46" s="123"/>
      <c r="B46" s="124"/>
      <c r="C46" s="260" t="s">
        <v>107</v>
      </c>
      <c r="D46" s="261"/>
      <c r="E46" s="125">
        <v>40.298507462686565</v>
      </c>
      <c r="F46" s="143">
        <v>54</v>
      </c>
      <c r="G46" s="144">
        <v>53</v>
      </c>
      <c r="H46" s="144">
        <v>54</v>
      </c>
      <c r="I46" s="144">
        <v>53</v>
      </c>
      <c r="J46" s="145">
        <v>54</v>
      </c>
      <c r="K46" s="144">
        <v>0</v>
      </c>
      <c r="L46" s="146">
        <v>0</v>
      </c>
    </row>
    <row r="47" spans="1:12" s="110" customFormat="1" ht="39" customHeight="1" x14ac:dyDescent="0.2">
      <c r="A47" s="604" t="s">
        <v>518</v>
      </c>
      <c r="B47" s="607"/>
      <c r="C47" s="607"/>
      <c r="D47" s="608"/>
      <c r="E47" s="113">
        <v>0.15245302426390905</v>
      </c>
      <c r="F47" s="115">
        <v>83</v>
      </c>
      <c r="G47" s="114">
        <v>82</v>
      </c>
      <c r="H47" s="114">
        <v>73</v>
      </c>
      <c r="I47" s="114">
        <v>88</v>
      </c>
      <c r="J47" s="140">
        <v>92</v>
      </c>
      <c r="K47" s="114">
        <v>-9</v>
      </c>
      <c r="L47" s="116">
        <v>-9.7826086956521738</v>
      </c>
    </row>
    <row r="48" spans="1:12" s="110" customFormat="1" ht="15" customHeight="1" x14ac:dyDescent="0.2">
      <c r="A48" s="120"/>
      <c r="B48" s="119"/>
      <c r="C48" s="258" t="s">
        <v>106</v>
      </c>
      <c r="E48" s="113">
        <v>45.783132530120483</v>
      </c>
      <c r="F48" s="115">
        <v>38</v>
      </c>
      <c r="G48" s="114">
        <v>38</v>
      </c>
      <c r="H48" s="114">
        <v>35</v>
      </c>
      <c r="I48" s="114">
        <v>39</v>
      </c>
      <c r="J48" s="140">
        <v>41</v>
      </c>
      <c r="K48" s="114">
        <v>-3</v>
      </c>
      <c r="L48" s="116">
        <v>-7.3170731707317076</v>
      </c>
    </row>
    <row r="49" spans="1:12" s="110" customFormat="1" ht="15" customHeight="1" x14ac:dyDescent="0.2">
      <c r="A49" s="123"/>
      <c r="B49" s="124"/>
      <c r="C49" s="260" t="s">
        <v>107</v>
      </c>
      <c r="D49" s="261"/>
      <c r="E49" s="125">
        <v>54.216867469879517</v>
      </c>
      <c r="F49" s="143">
        <v>45</v>
      </c>
      <c r="G49" s="144">
        <v>44</v>
      </c>
      <c r="H49" s="144">
        <v>38</v>
      </c>
      <c r="I49" s="144">
        <v>49</v>
      </c>
      <c r="J49" s="145">
        <v>51</v>
      </c>
      <c r="K49" s="144">
        <v>-6</v>
      </c>
      <c r="L49" s="146">
        <v>-11.764705882352942</v>
      </c>
    </row>
    <row r="50" spans="1:12" s="110" customFormat="1" ht="24.95" customHeight="1" x14ac:dyDescent="0.2">
      <c r="A50" s="609" t="s">
        <v>192</v>
      </c>
      <c r="B50" s="610"/>
      <c r="C50" s="610"/>
      <c r="D50" s="611"/>
      <c r="E50" s="262">
        <v>13.516889223591646</v>
      </c>
      <c r="F50" s="263">
        <v>7359</v>
      </c>
      <c r="G50" s="264">
        <v>7517</v>
      </c>
      <c r="H50" s="264">
        <v>7694</v>
      </c>
      <c r="I50" s="264">
        <v>7186</v>
      </c>
      <c r="J50" s="265">
        <v>7183</v>
      </c>
      <c r="K50" s="263">
        <v>176</v>
      </c>
      <c r="L50" s="266">
        <v>2.4502297090352219</v>
      </c>
    </row>
    <row r="51" spans="1:12" s="110" customFormat="1" ht="15" customHeight="1" x14ac:dyDescent="0.2">
      <c r="A51" s="120"/>
      <c r="B51" s="119"/>
      <c r="C51" s="258" t="s">
        <v>106</v>
      </c>
      <c r="E51" s="113">
        <v>57.086560674004623</v>
      </c>
      <c r="F51" s="115">
        <v>4201</v>
      </c>
      <c r="G51" s="114">
        <v>4283</v>
      </c>
      <c r="H51" s="114">
        <v>4399</v>
      </c>
      <c r="I51" s="114">
        <v>4082</v>
      </c>
      <c r="J51" s="140">
        <v>4044</v>
      </c>
      <c r="K51" s="114">
        <v>157</v>
      </c>
      <c r="L51" s="116">
        <v>3.8822947576656777</v>
      </c>
    </row>
    <row r="52" spans="1:12" s="110" customFormat="1" ht="15" customHeight="1" x14ac:dyDescent="0.2">
      <c r="A52" s="120"/>
      <c r="B52" s="119"/>
      <c r="C52" s="258" t="s">
        <v>107</v>
      </c>
      <c r="E52" s="113">
        <v>42.913439325995377</v>
      </c>
      <c r="F52" s="115">
        <v>3158</v>
      </c>
      <c r="G52" s="114">
        <v>3234</v>
      </c>
      <c r="H52" s="114">
        <v>3295</v>
      </c>
      <c r="I52" s="114">
        <v>3104</v>
      </c>
      <c r="J52" s="140">
        <v>3139</v>
      </c>
      <c r="K52" s="114">
        <v>19</v>
      </c>
      <c r="L52" s="116">
        <v>0.60528830837846448</v>
      </c>
    </row>
    <row r="53" spans="1:12" s="110" customFormat="1" ht="15" customHeight="1" x14ac:dyDescent="0.2">
      <c r="A53" s="120"/>
      <c r="B53" s="119"/>
      <c r="C53" s="258" t="s">
        <v>187</v>
      </c>
      <c r="D53" s="110" t="s">
        <v>193</v>
      </c>
      <c r="E53" s="113">
        <v>26.335099877700774</v>
      </c>
      <c r="F53" s="115">
        <v>1938</v>
      </c>
      <c r="G53" s="114">
        <v>2228</v>
      </c>
      <c r="H53" s="114">
        <v>2296</v>
      </c>
      <c r="I53" s="114">
        <v>1749</v>
      </c>
      <c r="J53" s="140">
        <v>1865</v>
      </c>
      <c r="K53" s="114">
        <v>73</v>
      </c>
      <c r="L53" s="116">
        <v>3.9142091152815013</v>
      </c>
    </row>
    <row r="54" spans="1:12" s="110" customFormat="1" ht="15" customHeight="1" x14ac:dyDescent="0.2">
      <c r="A54" s="120"/>
      <c r="B54" s="119"/>
      <c r="D54" s="267" t="s">
        <v>194</v>
      </c>
      <c r="E54" s="113">
        <v>65.78947368421052</v>
      </c>
      <c r="F54" s="115">
        <v>1275</v>
      </c>
      <c r="G54" s="114">
        <v>1464</v>
      </c>
      <c r="H54" s="114">
        <v>1538</v>
      </c>
      <c r="I54" s="114">
        <v>1171</v>
      </c>
      <c r="J54" s="140">
        <v>1230</v>
      </c>
      <c r="K54" s="114">
        <v>45</v>
      </c>
      <c r="L54" s="116">
        <v>3.6585365853658538</v>
      </c>
    </row>
    <row r="55" spans="1:12" s="110" customFormat="1" ht="15" customHeight="1" x14ac:dyDescent="0.2">
      <c r="A55" s="120"/>
      <c r="B55" s="119"/>
      <c r="D55" s="267" t="s">
        <v>195</v>
      </c>
      <c r="E55" s="113">
        <v>34.210526315789473</v>
      </c>
      <c r="F55" s="115">
        <v>663</v>
      </c>
      <c r="G55" s="114">
        <v>764</v>
      </c>
      <c r="H55" s="114">
        <v>758</v>
      </c>
      <c r="I55" s="114">
        <v>578</v>
      </c>
      <c r="J55" s="140">
        <v>635</v>
      </c>
      <c r="K55" s="114">
        <v>28</v>
      </c>
      <c r="L55" s="116">
        <v>4.409448818897638</v>
      </c>
    </row>
    <row r="56" spans="1:12" s="110" customFormat="1" ht="15" customHeight="1" x14ac:dyDescent="0.2">
      <c r="A56" s="120"/>
      <c r="B56" s="119" t="s">
        <v>196</v>
      </c>
      <c r="C56" s="258"/>
      <c r="E56" s="113">
        <v>65.255404735227671</v>
      </c>
      <c r="F56" s="115">
        <v>35527</v>
      </c>
      <c r="G56" s="114">
        <v>35250</v>
      </c>
      <c r="H56" s="114">
        <v>35278</v>
      </c>
      <c r="I56" s="114">
        <v>35060</v>
      </c>
      <c r="J56" s="140">
        <v>34865</v>
      </c>
      <c r="K56" s="114">
        <v>662</v>
      </c>
      <c r="L56" s="116">
        <v>1.8987523304173239</v>
      </c>
    </row>
    <row r="57" spans="1:12" s="110" customFormat="1" ht="15" customHeight="1" x14ac:dyDescent="0.2">
      <c r="A57" s="120"/>
      <c r="B57" s="119"/>
      <c r="C57" s="258" t="s">
        <v>106</v>
      </c>
      <c r="E57" s="113">
        <v>51.470712415909027</v>
      </c>
      <c r="F57" s="115">
        <v>18286</v>
      </c>
      <c r="G57" s="114">
        <v>18100</v>
      </c>
      <c r="H57" s="114">
        <v>18111</v>
      </c>
      <c r="I57" s="114">
        <v>18008</v>
      </c>
      <c r="J57" s="140">
        <v>17983</v>
      </c>
      <c r="K57" s="114">
        <v>303</v>
      </c>
      <c r="L57" s="116">
        <v>1.6849246510593339</v>
      </c>
    </row>
    <row r="58" spans="1:12" s="110" customFormat="1" ht="15" customHeight="1" x14ac:dyDescent="0.2">
      <c r="A58" s="120"/>
      <c r="B58" s="119"/>
      <c r="C58" s="258" t="s">
        <v>107</v>
      </c>
      <c r="E58" s="113">
        <v>48.529287584090973</v>
      </c>
      <c r="F58" s="115">
        <v>17241</v>
      </c>
      <c r="G58" s="114">
        <v>17150</v>
      </c>
      <c r="H58" s="114">
        <v>17167</v>
      </c>
      <c r="I58" s="114">
        <v>17052</v>
      </c>
      <c r="J58" s="140">
        <v>16882</v>
      </c>
      <c r="K58" s="114">
        <v>359</v>
      </c>
      <c r="L58" s="116">
        <v>2.1265252932117047</v>
      </c>
    </row>
    <row r="59" spans="1:12" s="110" customFormat="1" ht="15" customHeight="1" x14ac:dyDescent="0.2">
      <c r="A59" s="120"/>
      <c r="B59" s="119"/>
      <c r="C59" s="258" t="s">
        <v>105</v>
      </c>
      <c r="D59" s="110" t="s">
        <v>197</v>
      </c>
      <c r="E59" s="113">
        <v>91.48816393165761</v>
      </c>
      <c r="F59" s="115">
        <v>32503</v>
      </c>
      <c r="G59" s="114">
        <v>32255</v>
      </c>
      <c r="H59" s="114">
        <v>32269</v>
      </c>
      <c r="I59" s="114">
        <v>32090</v>
      </c>
      <c r="J59" s="140">
        <v>31902</v>
      </c>
      <c r="K59" s="114">
        <v>601</v>
      </c>
      <c r="L59" s="116">
        <v>1.8838944266817128</v>
      </c>
    </row>
    <row r="60" spans="1:12" s="110" customFormat="1" ht="15" customHeight="1" x14ac:dyDescent="0.2">
      <c r="A60" s="120"/>
      <c r="B60" s="119"/>
      <c r="C60" s="258"/>
      <c r="D60" s="267" t="s">
        <v>198</v>
      </c>
      <c r="E60" s="113">
        <v>48.96778758883795</v>
      </c>
      <c r="F60" s="115">
        <v>15916</v>
      </c>
      <c r="G60" s="114">
        <v>15743</v>
      </c>
      <c r="H60" s="114">
        <v>15746</v>
      </c>
      <c r="I60" s="114">
        <v>15684</v>
      </c>
      <c r="J60" s="140">
        <v>15642</v>
      </c>
      <c r="K60" s="114">
        <v>274</v>
      </c>
      <c r="L60" s="116">
        <v>1.751694156757448</v>
      </c>
    </row>
    <row r="61" spans="1:12" s="110" customFormat="1" ht="15" customHeight="1" x14ac:dyDescent="0.2">
      <c r="A61" s="120"/>
      <c r="B61" s="119"/>
      <c r="C61" s="258"/>
      <c r="D61" s="267" t="s">
        <v>199</v>
      </c>
      <c r="E61" s="113">
        <v>51.03221241116205</v>
      </c>
      <c r="F61" s="115">
        <v>16587</v>
      </c>
      <c r="G61" s="114">
        <v>16512</v>
      </c>
      <c r="H61" s="114">
        <v>16523</v>
      </c>
      <c r="I61" s="114">
        <v>16406</v>
      </c>
      <c r="J61" s="140">
        <v>16260</v>
      </c>
      <c r="K61" s="114">
        <v>327</v>
      </c>
      <c r="L61" s="116">
        <v>2.0110701107011071</v>
      </c>
    </row>
    <row r="62" spans="1:12" s="110" customFormat="1" ht="15" customHeight="1" x14ac:dyDescent="0.2">
      <c r="A62" s="120"/>
      <c r="B62" s="119"/>
      <c r="C62" s="258"/>
      <c r="D62" s="258" t="s">
        <v>200</v>
      </c>
      <c r="E62" s="113">
        <v>8.5118360683423866</v>
      </c>
      <c r="F62" s="115">
        <v>3024</v>
      </c>
      <c r="G62" s="114">
        <v>2995</v>
      </c>
      <c r="H62" s="114">
        <v>3009</v>
      </c>
      <c r="I62" s="114">
        <v>2970</v>
      </c>
      <c r="J62" s="140">
        <v>2963</v>
      </c>
      <c r="K62" s="114">
        <v>61</v>
      </c>
      <c r="L62" s="116">
        <v>2.0587242659466756</v>
      </c>
    </row>
    <row r="63" spans="1:12" s="110" customFormat="1" ht="15" customHeight="1" x14ac:dyDescent="0.2">
      <c r="A63" s="120"/>
      <c r="B63" s="119"/>
      <c r="C63" s="258"/>
      <c r="D63" s="267" t="s">
        <v>198</v>
      </c>
      <c r="E63" s="113">
        <v>78.373015873015873</v>
      </c>
      <c r="F63" s="115">
        <v>2370</v>
      </c>
      <c r="G63" s="114">
        <v>2357</v>
      </c>
      <c r="H63" s="114">
        <v>2365</v>
      </c>
      <c r="I63" s="114">
        <v>2324</v>
      </c>
      <c r="J63" s="140">
        <v>2341</v>
      </c>
      <c r="K63" s="114">
        <v>29</v>
      </c>
      <c r="L63" s="116">
        <v>1.2387868432293891</v>
      </c>
    </row>
    <row r="64" spans="1:12" s="110" customFormat="1" ht="15" customHeight="1" x14ac:dyDescent="0.2">
      <c r="A64" s="120"/>
      <c r="B64" s="119"/>
      <c r="C64" s="258"/>
      <c r="D64" s="267" t="s">
        <v>199</v>
      </c>
      <c r="E64" s="113">
        <v>21.626984126984127</v>
      </c>
      <c r="F64" s="115">
        <v>654</v>
      </c>
      <c r="G64" s="114">
        <v>638</v>
      </c>
      <c r="H64" s="114">
        <v>644</v>
      </c>
      <c r="I64" s="114">
        <v>646</v>
      </c>
      <c r="J64" s="140">
        <v>622</v>
      </c>
      <c r="K64" s="114">
        <v>32</v>
      </c>
      <c r="L64" s="116">
        <v>5.144694533762058</v>
      </c>
    </row>
    <row r="65" spans="1:12" s="110" customFormat="1" ht="15" customHeight="1" x14ac:dyDescent="0.2">
      <c r="A65" s="120"/>
      <c r="B65" s="119" t="s">
        <v>201</v>
      </c>
      <c r="C65" s="258"/>
      <c r="E65" s="113">
        <v>12.190731590838125</v>
      </c>
      <c r="F65" s="115">
        <v>6637</v>
      </c>
      <c r="G65" s="114">
        <v>6525</v>
      </c>
      <c r="H65" s="114">
        <v>6466</v>
      </c>
      <c r="I65" s="114">
        <v>6395</v>
      </c>
      <c r="J65" s="140">
        <v>6249</v>
      </c>
      <c r="K65" s="114">
        <v>388</v>
      </c>
      <c r="L65" s="116">
        <v>6.2089934389502321</v>
      </c>
    </row>
    <row r="66" spans="1:12" s="110" customFormat="1" ht="15" customHeight="1" x14ac:dyDescent="0.2">
      <c r="A66" s="120"/>
      <c r="B66" s="119"/>
      <c r="C66" s="258" t="s">
        <v>106</v>
      </c>
      <c r="E66" s="113">
        <v>54.72351966249812</v>
      </c>
      <c r="F66" s="115">
        <v>3632</v>
      </c>
      <c r="G66" s="114">
        <v>3579</v>
      </c>
      <c r="H66" s="114">
        <v>3560</v>
      </c>
      <c r="I66" s="114">
        <v>3513</v>
      </c>
      <c r="J66" s="140">
        <v>3436</v>
      </c>
      <c r="K66" s="114">
        <v>196</v>
      </c>
      <c r="L66" s="116">
        <v>5.7043073341094299</v>
      </c>
    </row>
    <row r="67" spans="1:12" s="110" customFormat="1" ht="15" customHeight="1" x14ac:dyDescent="0.2">
      <c r="A67" s="120"/>
      <c r="B67" s="119"/>
      <c r="C67" s="258" t="s">
        <v>107</v>
      </c>
      <c r="E67" s="113">
        <v>45.27648033750188</v>
      </c>
      <c r="F67" s="115">
        <v>3005</v>
      </c>
      <c r="G67" s="114">
        <v>2946</v>
      </c>
      <c r="H67" s="114">
        <v>2906</v>
      </c>
      <c r="I67" s="114">
        <v>2882</v>
      </c>
      <c r="J67" s="140">
        <v>2813</v>
      </c>
      <c r="K67" s="114">
        <v>192</v>
      </c>
      <c r="L67" s="116">
        <v>6.8254532527550662</v>
      </c>
    </row>
    <row r="68" spans="1:12" s="110" customFormat="1" ht="15" customHeight="1" x14ac:dyDescent="0.2">
      <c r="A68" s="120"/>
      <c r="B68" s="119"/>
      <c r="C68" s="258" t="s">
        <v>105</v>
      </c>
      <c r="D68" s="110" t="s">
        <v>202</v>
      </c>
      <c r="E68" s="113">
        <v>24.468886545125809</v>
      </c>
      <c r="F68" s="115">
        <v>1624</v>
      </c>
      <c r="G68" s="114">
        <v>1584</v>
      </c>
      <c r="H68" s="114">
        <v>1570</v>
      </c>
      <c r="I68" s="114">
        <v>1547</v>
      </c>
      <c r="J68" s="140">
        <v>1471</v>
      </c>
      <c r="K68" s="114">
        <v>153</v>
      </c>
      <c r="L68" s="116">
        <v>10.401087695445275</v>
      </c>
    </row>
    <row r="69" spans="1:12" s="110" customFormat="1" ht="15" customHeight="1" x14ac:dyDescent="0.2">
      <c r="A69" s="120"/>
      <c r="B69" s="119"/>
      <c r="C69" s="258"/>
      <c r="D69" s="267" t="s">
        <v>198</v>
      </c>
      <c r="E69" s="113">
        <v>51.600985221674875</v>
      </c>
      <c r="F69" s="115">
        <v>838</v>
      </c>
      <c r="G69" s="114">
        <v>821</v>
      </c>
      <c r="H69" s="114">
        <v>820</v>
      </c>
      <c r="I69" s="114">
        <v>806</v>
      </c>
      <c r="J69" s="140">
        <v>774</v>
      </c>
      <c r="K69" s="114">
        <v>64</v>
      </c>
      <c r="L69" s="116">
        <v>8.2687338501291983</v>
      </c>
    </row>
    <row r="70" spans="1:12" s="110" customFormat="1" ht="15" customHeight="1" x14ac:dyDescent="0.2">
      <c r="A70" s="120"/>
      <c r="B70" s="119"/>
      <c r="C70" s="258"/>
      <c r="D70" s="267" t="s">
        <v>199</v>
      </c>
      <c r="E70" s="113">
        <v>48.399014778325125</v>
      </c>
      <c r="F70" s="115">
        <v>786</v>
      </c>
      <c r="G70" s="114">
        <v>763</v>
      </c>
      <c r="H70" s="114">
        <v>750</v>
      </c>
      <c r="I70" s="114">
        <v>741</v>
      </c>
      <c r="J70" s="140">
        <v>697</v>
      </c>
      <c r="K70" s="114">
        <v>89</v>
      </c>
      <c r="L70" s="116">
        <v>12.769010043041607</v>
      </c>
    </row>
    <row r="71" spans="1:12" s="110" customFormat="1" ht="15" customHeight="1" x14ac:dyDescent="0.2">
      <c r="A71" s="120"/>
      <c r="B71" s="119"/>
      <c r="C71" s="258"/>
      <c r="D71" s="110" t="s">
        <v>203</v>
      </c>
      <c r="E71" s="113">
        <v>68.570137110140124</v>
      </c>
      <c r="F71" s="115">
        <v>4551</v>
      </c>
      <c r="G71" s="114">
        <v>4482</v>
      </c>
      <c r="H71" s="114">
        <v>4447</v>
      </c>
      <c r="I71" s="114">
        <v>4425</v>
      </c>
      <c r="J71" s="140">
        <v>4349</v>
      </c>
      <c r="K71" s="114">
        <v>202</v>
      </c>
      <c r="L71" s="116">
        <v>4.6447459186019771</v>
      </c>
    </row>
    <row r="72" spans="1:12" s="110" customFormat="1" ht="15" customHeight="1" x14ac:dyDescent="0.2">
      <c r="A72" s="120"/>
      <c r="B72" s="119"/>
      <c r="C72" s="258"/>
      <c r="D72" s="267" t="s">
        <v>198</v>
      </c>
      <c r="E72" s="113">
        <v>55.833882663150959</v>
      </c>
      <c r="F72" s="115">
        <v>2541</v>
      </c>
      <c r="G72" s="114">
        <v>2507</v>
      </c>
      <c r="H72" s="114">
        <v>2493</v>
      </c>
      <c r="I72" s="114">
        <v>2480</v>
      </c>
      <c r="J72" s="140">
        <v>2434</v>
      </c>
      <c r="K72" s="114">
        <v>107</v>
      </c>
      <c r="L72" s="116">
        <v>4.3960558751027117</v>
      </c>
    </row>
    <row r="73" spans="1:12" s="110" customFormat="1" ht="15" customHeight="1" x14ac:dyDescent="0.2">
      <c r="A73" s="120"/>
      <c r="B73" s="119"/>
      <c r="C73" s="258"/>
      <c r="D73" s="267" t="s">
        <v>199</v>
      </c>
      <c r="E73" s="113">
        <v>44.166117336849041</v>
      </c>
      <c r="F73" s="115">
        <v>2010</v>
      </c>
      <c r="G73" s="114">
        <v>1975</v>
      </c>
      <c r="H73" s="114">
        <v>1954</v>
      </c>
      <c r="I73" s="114">
        <v>1945</v>
      </c>
      <c r="J73" s="140">
        <v>1915</v>
      </c>
      <c r="K73" s="114">
        <v>95</v>
      </c>
      <c r="L73" s="116">
        <v>4.9608355091383816</v>
      </c>
    </row>
    <row r="74" spans="1:12" s="110" customFormat="1" ht="15" customHeight="1" x14ac:dyDescent="0.2">
      <c r="A74" s="120"/>
      <c r="B74" s="119"/>
      <c r="C74" s="258"/>
      <c r="D74" s="110" t="s">
        <v>204</v>
      </c>
      <c r="E74" s="113">
        <v>6.9609763447340667</v>
      </c>
      <c r="F74" s="115">
        <v>462</v>
      </c>
      <c r="G74" s="114">
        <v>459</v>
      </c>
      <c r="H74" s="114">
        <v>449</v>
      </c>
      <c r="I74" s="114">
        <v>423</v>
      </c>
      <c r="J74" s="140">
        <v>429</v>
      </c>
      <c r="K74" s="114">
        <v>33</v>
      </c>
      <c r="L74" s="116">
        <v>7.6923076923076925</v>
      </c>
    </row>
    <row r="75" spans="1:12" s="110" customFormat="1" ht="15" customHeight="1" x14ac:dyDescent="0.2">
      <c r="A75" s="120"/>
      <c r="B75" s="119"/>
      <c r="C75" s="258"/>
      <c r="D75" s="267" t="s">
        <v>198</v>
      </c>
      <c r="E75" s="113">
        <v>54.761904761904759</v>
      </c>
      <c r="F75" s="115">
        <v>253</v>
      </c>
      <c r="G75" s="114">
        <v>251</v>
      </c>
      <c r="H75" s="114">
        <v>247</v>
      </c>
      <c r="I75" s="114">
        <v>227</v>
      </c>
      <c r="J75" s="140">
        <v>228</v>
      </c>
      <c r="K75" s="114">
        <v>25</v>
      </c>
      <c r="L75" s="116">
        <v>10.964912280701755</v>
      </c>
    </row>
    <row r="76" spans="1:12" s="110" customFormat="1" ht="15" customHeight="1" x14ac:dyDescent="0.2">
      <c r="A76" s="120"/>
      <c r="B76" s="119"/>
      <c r="C76" s="258"/>
      <c r="D76" s="267" t="s">
        <v>199</v>
      </c>
      <c r="E76" s="113">
        <v>45.238095238095241</v>
      </c>
      <c r="F76" s="115">
        <v>209</v>
      </c>
      <c r="G76" s="114">
        <v>208</v>
      </c>
      <c r="H76" s="114">
        <v>202</v>
      </c>
      <c r="I76" s="114">
        <v>196</v>
      </c>
      <c r="J76" s="140">
        <v>201</v>
      </c>
      <c r="K76" s="114">
        <v>8</v>
      </c>
      <c r="L76" s="116">
        <v>3.9800995024875623</v>
      </c>
    </row>
    <row r="77" spans="1:12" s="110" customFormat="1" ht="15" customHeight="1" x14ac:dyDescent="0.2">
      <c r="A77" s="534"/>
      <c r="B77" s="119" t="s">
        <v>205</v>
      </c>
      <c r="C77" s="268"/>
      <c r="D77" s="182"/>
      <c r="E77" s="113">
        <v>9.0369744503425604</v>
      </c>
      <c r="F77" s="115">
        <v>4920</v>
      </c>
      <c r="G77" s="114">
        <v>4856</v>
      </c>
      <c r="H77" s="114">
        <v>5044</v>
      </c>
      <c r="I77" s="114">
        <v>5089</v>
      </c>
      <c r="J77" s="140">
        <v>5049</v>
      </c>
      <c r="K77" s="114">
        <v>-129</v>
      </c>
      <c r="L77" s="116">
        <v>-2.5549613784907903</v>
      </c>
    </row>
    <row r="78" spans="1:12" s="110" customFormat="1" ht="15" customHeight="1" x14ac:dyDescent="0.2">
      <c r="A78" s="120"/>
      <c r="B78" s="119"/>
      <c r="C78" s="268" t="s">
        <v>106</v>
      </c>
      <c r="D78" s="182"/>
      <c r="E78" s="113">
        <v>61.117886178861788</v>
      </c>
      <c r="F78" s="115">
        <v>3007</v>
      </c>
      <c r="G78" s="114">
        <v>2939</v>
      </c>
      <c r="H78" s="114">
        <v>3086</v>
      </c>
      <c r="I78" s="114">
        <v>3103</v>
      </c>
      <c r="J78" s="140">
        <v>3053</v>
      </c>
      <c r="K78" s="114">
        <v>-46</v>
      </c>
      <c r="L78" s="116">
        <v>-1.5067147068457256</v>
      </c>
    </row>
    <row r="79" spans="1:12" s="110" customFormat="1" ht="15" customHeight="1" x14ac:dyDescent="0.2">
      <c r="A79" s="123"/>
      <c r="B79" s="124"/>
      <c r="C79" s="260" t="s">
        <v>107</v>
      </c>
      <c r="D79" s="261"/>
      <c r="E79" s="125">
        <v>38.882113821138212</v>
      </c>
      <c r="F79" s="143">
        <v>1913</v>
      </c>
      <c r="G79" s="144">
        <v>1917</v>
      </c>
      <c r="H79" s="144">
        <v>1958</v>
      </c>
      <c r="I79" s="144">
        <v>1986</v>
      </c>
      <c r="J79" s="145">
        <v>1996</v>
      </c>
      <c r="K79" s="144">
        <v>-83</v>
      </c>
      <c r="L79" s="146">
        <v>-4.1583166332665327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54443</v>
      </c>
      <c r="E11" s="114">
        <v>54148</v>
      </c>
      <c r="F11" s="114">
        <v>54482</v>
      </c>
      <c r="G11" s="114">
        <v>53730</v>
      </c>
      <c r="H11" s="140">
        <v>53346</v>
      </c>
      <c r="I11" s="115">
        <v>1097</v>
      </c>
      <c r="J11" s="116">
        <v>2.0563866081805573</v>
      </c>
    </row>
    <row r="12" spans="1:15" s="110" customFormat="1" ht="24.95" customHeight="1" x14ac:dyDescent="0.2">
      <c r="A12" s="193" t="s">
        <v>132</v>
      </c>
      <c r="B12" s="194" t="s">
        <v>133</v>
      </c>
      <c r="C12" s="113">
        <v>0.73103980309681682</v>
      </c>
      <c r="D12" s="115">
        <v>398</v>
      </c>
      <c r="E12" s="114">
        <v>344</v>
      </c>
      <c r="F12" s="114">
        <v>469</v>
      </c>
      <c r="G12" s="114">
        <v>443</v>
      </c>
      <c r="H12" s="140">
        <v>383</v>
      </c>
      <c r="I12" s="115">
        <v>15</v>
      </c>
      <c r="J12" s="116">
        <v>3.9164490861618799</v>
      </c>
    </row>
    <row r="13" spans="1:15" s="110" customFormat="1" ht="24.95" customHeight="1" x14ac:dyDescent="0.2">
      <c r="A13" s="193" t="s">
        <v>134</v>
      </c>
      <c r="B13" s="199" t="s">
        <v>214</v>
      </c>
      <c r="C13" s="113">
        <v>0.77144903844387713</v>
      </c>
      <c r="D13" s="115">
        <v>420</v>
      </c>
      <c r="E13" s="114">
        <v>402</v>
      </c>
      <c r="F13" s="114">
        <v>404</v>
      </c>
      <c r="G13" s="114">
        <v>386</v>
      </c>
      <c r="H13" s="140">
        <v>373</v>
      </c>
      <c r="I13" s="115">
        <v>47</v>
      </c>
      <c r="J13" s="116">
        <v>12.600536193029491</v>
      </c>
    </row>
    <row r="14" spans="1:15" s="287" customFormat="1" ht="24" customHeight="1" x14ac:dyDescent="0.2">
      <c r="A14" s="193" t="s">
        <v>215</v>
      </c>
      <c r="B14" s="199" t="s">
        <v>137</v>
      </c>
      <c r="C14" s="113">
        <v>34.360707528975261</v>
      </c>
      <c r="D14" s="115">
        <v>18707</v>
      </c>
      <c r="E14" s="114">
        <v>18717</v>
      </c>
      <c r="F14" s="114">
        <v>18828</v>
      </c>
      <c r="G14" s="114">
        <v>18768</v>
      </c>
      <c r="H14" s="140">
        <v>18818</v>
      </c>
      <c r="I14" s="115">
        <v>-111</v>
      </c>
      <c r="J14" s="116">
        <v>-0.58986077160165795</v>
      </c>
      <c r="K14" s="110"/>
      <c r="L14" s="110"/>
      <c r="M14" s="110"/>
      <c r="N14" s="110"/>
      <c r="O14" s="110"/>
    </row>
    <row r="15" spans="1:15" s="110" customFormat="1" ht="24.75" customHeight="1" x14ac:dyDescent="0.2">
      <c r="A15" s="193" t="s">
        <v>216</v>
      </c>
      <c r="B15" s="199" t="s">
        <v>217</v>
      </c>
      <c r="C15" s="113">
        <v>6.9007953272229674</v>
      </c>
      <c r="D15" s="115">
        <v>3757</v>
      </c>
      <c r="E15" s="114">
        <v>3692</v>
      </c>
      <c r="F15" s="114">
        <v>3722</v>
      </c>
      <c r="G15" s="114">
        <v>3679</v>
      </c>
      <c r="H15" s="140">
        <v>3711</v>
      </c>
      <c r="I15" s="115">
        <v>46</v>
      </c>
      <c r="J15" s="116">
        <v>1.2395580706009162</v>
      </c>
    </row>
    <row r="16" spans="1:15" s="287" customFormat="1" ht="24.95" customHeight="1" x14ac:dyDescent="0.2">
      <c r="A16" s="193" t="s">
        <v>218</v>
      </c>
      <c r="B16" s="199" t="s">
        <v>141</v>
      </c>
      <c r="C16" s="113">
        <v>23.843285638190402</v>
      </c>
      <c r="D16" s="115">
        <v>12981</v>
      </c>
      <c r="E16" s="114">
        <v>13069</v>
      </c>
      <c r="F16" s="114">
        <v>13124</v>
      </c>
      <c r="G16" s="114">
        <v>13127</v>
      </c>
      <c r="H16" s="140">
        <v>13158</v>
      </c>
      <c r="I16" s="115">
        <v>-177</v>
      </c>
      <c r="J16" s="116">
        <v>-1.3451892384860922</v>
      </c>
      <c r="K16" s="110"/>
      <c r="L16" s="110"/>
      <c r="M16" s="110"/>
      <c r="N16" s="110"/>
      <c r="O16" s="110"/>
    </row>
    <row r="17" spans="1:15" s="110" customFormat="1" ht="24.95" customHeight="1" x14ac:dyDescent="0.2">
      <c r="A17" s="193" t="s">
        <v>219</v>
      </c>
      <c r="B17" s="199" t="s">
        <v>220</v>
      </c>
      <c r="C17" s="113">
        <v>3.6166265635618906</v>
      </c>
      <c r="D17" s="115">
        <v>1969</v>
      </c>
      <c r="E17" s="114">
        <v>1956</v>
      </c>
      <c r="F17" s="114">
        <v>1982</v>
      </c>
      <c r="G17" s="114">
        <v>1962</v>
      </c>
      <c r="H17" s="140">
        <v>1949</v>
      </c>
      <c r="I17" s="115">
        <v>20</v>
      </c>
      <c r="J17" s="116">
        <v>1.026167265264238</v>
      </c>
    </row>
    <row r="18" spans="1:15" s="287" customFormat="1" ht="24.95" customHeight="1" x14ac:dyDescent="0.2">
      <c r="A18" s="201" t="s">
        <v>144</v>
      </c>
      <c r="B18" s="202" t="s">
        <v>145</v>
      </c>
      <c r="C18" s="113">
        <v>7.6795914993663095</v>
      </c>
      <c r="D18" s="115">
        <v>4181</v>
      </c>
      <c r="E18" s="114">
        <v>4115</v>
      </c>
      <c r="F18" s="114">
        <v>4196</v>
      </c>
      <c r="G18" s="114">
        <v>4103</v>
      </c>
      <c r="H18" s="140">
        <v>4054</v>
      </c>
      <c r="I18" s="115">
        <v>127</v>
      </c>
      <c r="J18" s="116">
        <v>3.1327084361124813</v>
      </c>
      <c r="K18" s="110"/>
      <c r="L18" s="110"/>
      <c r="M18" s="110"/>
      <c r="N18" s="110"/>
      <c r="O18" s="110"/>
    </row>
    <row r="19" spans="1:15" s="110" customFormat="1" ht="24.95" customHeight="1" x14ac:dyDescent="0.2">
      <c r="A19" s="193" t="s">
        <v>146</v>
      </c>
      <c r="B19" s="199" t="s">
        <v>147</v>
      </c>
      <c r="C19" s="113">
        <v>12.334000697977702</v>
      </c>
      <c r="D19" s="115">
        <v>6715</v>
      </c>
      <c r="E19" s="114">
        <v>6735</v>
      </c>
      <c r="F19" s="114">
        <v>6763</v>
      </c>
      <c r="G19" s="114">
        <v>6616</v>
      </c>
      <c r="H19" s="140">
        <v>6720</v>
      </c>
      <c r="I19" s="115">
        <v>-5</v>
      </c>
      <c r="J19" s="116">
        <v>-7.4404761904761904E-2</v>
      </c>
    </row>
    <row r="20" spans="1:15" s="287" customFormat="1" ht="24.95" customHeight="1" x14ac:dyDescent="0.2">
      <c r="A20" s="193" t="s">
        <v>148</v>
      </c>
      <c r="B20" s="199" t="s">
        <v>149</v>
      </c>
      <c r="C20" s="113">
        <v>3.3264147824330035</v>
      </c>
      <c r="D20" s="115">
        <v>1811</v>
      </c>
      <c r="E20" s="114">
        <v>1794</v>
      </c>
      <c r="F20" s="114">
        <v>1785</v>
      </c>
      <c r="G20" s="114">
        <v>1761</v>
      </c>
      <c r="H20" s="140">
        <v>1769</v>
      </c>
      <c r="I20" s="115">
        <v>42</v>
      </c>
      <c r="J20" s="116">
        <v>2.3742227247032224</v>
      </c>
      <c r="K20" s="110"/>
      <c r="L20" s="110"/>
      <c r="M20" s="110"/>
      <c r="N20" s="110"/>
      <c r="O20" s="110"/>
    </row>
    <row r="21" spans="1:15" s="110" customFormat="1" ht="24.95" customHeight="1" x14ac:dyDescent="0.2">
      <c r="A21" s="201" t="s">
        <v>150</v>
      </c>
      <c r="B21" s="202" t="s">
        <v>151</v>
      </c>
      <c r="C21" s="113">
        <v>2.6817038003049061</v>
      </c>
      <c r="D21" s="115">
        <v>1460</v>
      </c>
      <c r="E21" s="114">
        <v>1483</v>
      </c>
      <c r="F21" s="114">
        <v>1524</v>
      </c>
      <c r="G21" s="114">
        <v>1502</v>
      </c>
      <c r="H21" s="140">
        <v>1429</v>
      </c>
      <c r="I21" s="115">
        <v>31</v>
      </c>
      <c r="J21" s="116">
        <v>2.1693491952414274</v>
      </c>
    </row>
    <row r="22" spans="1:15" s="110" customFormat="1" ht="24.95" customHeight="1" x14ac:dyDescent="0.2">
      <c r="A22" s="201" t="s">
        <v>152</v>
      </c>
      <c r="B22" s="199" t="s">
        <v>153</v>
      </c>
      <c r="C22" s="113">
        <v>0.74940763734548055</v>
      </c>
      <c r="D22" s="115">
        <v>408</v>
      </c>
      <c r="E22" s="114">
        <v>416</v>
      </c>
      <c r="F22" s="114">
        <v>423</v>
      </c>
      <c r="G22" s="114">
        <v>401</v>
      </c>
      <c r="H22" s="140">
        <v>408</v>
      </c>
      <c r="I22" s="115">
        <v>0</v>
      </c>
      <c r="J22" s="116">
        <v>0</v>
      </c>
    </row>
    <row r="23" spans="1:15" s="110" customFormat="1" ht="24.95" customHeight="1" x14ac:dyDescent="0.2">
      <c r="A23" s="193" t="s">
        <v>154</v>
      </c>
      <c r="B23" s="199" t="s">
        <v>155</v>
      </c>
      <c r="C23" s="113">
        <v>1.8441305585658394</v>
      </c>
      <c r="D23" s="115">
        <v>1004</v>
      </c>
      <c r="E23" s="114">
        <v>1015</v>
      </c>
      <c r="F23" s="114">
        <v>1017</v>
      </c>
      <c r="G23" s="114">
        <v>989</v>
      </c>
      <c r="H23" s="140">
        <v>1002</v>
      </c>
      <c r="I23" s="115">
        <v>2</v>
      </c>
      <c r="J23" s="116">
        <v>0.19960079840319361</v>
      </c>
    </row>
    <row r="24" spans="1:15" s="110" customFormat="1" ht="24.95" customHeight="1" x14ac:dyDescent="0.2">
      <c r="A24" s="193" t="s">
        <v>156</v>
      </c>
      <c r="B24" s="199" t="s">
        <v>221</v>
      </c>
      <c r="C24" s="113">
        <v>4.5442021931194096</v>
      </c>
      <c r="D24" s="115">
        <v>2474</v>
      </c>
      <c r="E24" s="114">
        <v>2433</v>
      </c>
      <c r="F24" s="114">
        <v>2407</v>
      </c>
      <c r="G24" s="114">
        <v>2398</v>
      </c>
      <c r="H24" s="140">
        <v>2170</v>
      </c>
      <c r="I24" s="115">
        <v>304</v>
      </c>
      <c r="J24" s="116">
        <v>14.009216589861751</v>
      </c>
    </row>
    <row r="25" spans="1:15" s="110" customFormat="1" ht="24.95" customHeight="1" x14ac:dyDescent="0.2">
      <c r="A25" s="193" t="s">
        <v>222</v>
      </c>
      <c r="B25" s="204" t="s">
        <v>159</v>
      </c>
      <c r="C25" s="113">
        <v>3.315394081883805</v>
      </c>
      <c r="D25" s="115">
        <v>1805</v>
      </c>
      <c r="E25" s="114">
        <v>1747</v>
      </c>
      <c r="F25" s="114">
        <v>1762</v>
      </c>
      <c r="G25" s="114">
        <v>1760</v>
      </c>
      <c r="H25" s="140">
        <v>1718</v>
      </c>
      <c r="I25" s="115">
        <v>87</v>
      </c>
      <c r="J25" s="116">
        <v>5.064027939464494</v>
      </c>
    </row>
    <row r="26" spans="1:15" s="110" customFormat="1" ht="24.95" customHeight="1" x14ac:dyDescent="0.2">
      <c r="A26" s="201">
        <v>782.78300000000002</v>
      </c>
      <c r="B26" s="203" t="s">
        <v>160</v>
      </c>
      <c r="C26" s="113">
        <v>0.91839171243318696</v>
      </c>
      <c r="D26" s="115">
        <v>500</v>
      </c>
      <c r="E26" s="114">
        <v>456</v>
      </c>
      <c r="F26" s="114">
        <v>521</v>
      </c>
      <c r="G26" s="114">
        <v>506</v>
      </c>
      <c r="H26" s="140">
        <v>472</v>
      </c>
      <c r="I26" s="115">
        <v>28</v>
      </c>
      <c r="J26" s="116">
        <v>5.9322033898305087</v>
      </c>
    </row>
    <row r="27" spans="1:15" s="110" customFormat="1" ht="24.95" customHeight="1" x14ac:dyDescent="0.2">
      <c r="A27" s="193" t="s">
        <v>161</v>
      </c>
      <c r="B27" s="199" t="s">
        <v>223</v>
      </c>
      <c r="C27" s="113">
        <v>5.6113733629667726</v>
      </c>
      <c r="D27" s="115">
        <v>3055</v>
      </c>
      <c r="E27" s="114">
        <v>3039</v>
      </c>
      <c r="F27" s="114">
        <v>3045</v>
      </c>
      <c r="G27" s="114">
        <v>2973</v>
      </c>
      <c r="H27" s="140">
        <v>2963</v>
      </c>
      <c r="I27" s="115">
        <v>92</v>
      </c>
      <c r="J27" s="116">
        <v>3.10496118798515</v>
      </c>
    </row>
    <row r="28" spans="1:15" s="110" customFormat="1" ht="24.95" customHeight="1" x14ac:dyDescent="0.2">
      <c r="A28" s="193" t="s">
        <v>163</v>
      </c>
      <c r="B28" s="199" t="s">
        <v>164</v>
      </c>
      <c r="C28" s="113">
        <v>3.7396910530279377</v>
      </c>
      <c r="D28" s="115">
        <v>2036</v>
      </c>
      <c r="E28" s="114">
        <v>2019</v>
      </c>
      <c r="F28" s="114">
        <v>2005</v>
      </c>
      <c r="G28" s="114">
        <v>2013</v>
      </c>
      <c r="H28" s="140">
        <v>2014</v>
      </c>
      <c r="I28" s="115">
        <v>22</v>
      </c>
      <c r="J28" s="116">
        <v>1.0923535253227408</v>
      </c>
    </row>
    <row r="29" spans="1:15" s="110" customFormat="1" ht="24.95" customHeight="1" x14ac:dyDescent="0.2">
      <c r="A29" s="193">
        <v>86</v>
      </c>
      <c r="B29" s="199" t="s">
        <v>165</v>
      </c>
      <c r="C29" s="113">
        <v>8.4969601234318457</v>
      </c>
      <c r="D29" s="115">
        <v>4626</v>
      </c>
      <c r="E29" s="114">
        <v>4604</v>
      </c>
      <c r="F29" s="114">
        <v>4529</v>
      </c>
      <c r="G29" s="114">
        <v>4458</v>
      </c>
      <c r="H29" s="140">
        <v>4449</v>
      </c>
      <c r="I29" s="115">
        <v>177</v>
      </c>
      <c r="J29" s="116">
        <v>3.9784221173297372</v>
      </c>
    </row>
    <row r="30" spans="1:15" s="110" customFormat="1" ht="24.95" customHeight="1" x14ac:dyDescent="0.2">
      <c r="A30" s="193">
        <v>87.88</v>
      </c>
      <c r="B30" s="204" t="s">
        <v>166</v>
      </c>
      <c r="C30" s="113">
        <v>5.3597340337600796</v>
      </c>
      <c r="D30" s="115">
        <v>2918</v>
      </c>
      <c r="E30" s="114">
        <v>2890</v>
      </c>
      <c r="F30" s="114">
        <v>2875</v>
      </c>
      <c r="G30" s="114">
        <v>2783</v>
      </c>
      <c r="H30" s="140">
        <v>2773</v>
      </c>
      <c r="I30" s="115">
        <v>145</v>
      </c>
      <c r="J30" s="116">
        <v>5.2289938694554632</v>
      </c>
    </row>
    <row r="31" spans="1:15" s="110" customFormat="1" ht="24.95" customHeight="1" x14ac:dyDescent="0.2">
      <c r="A31" s="193" t="s">
        <v>167</v>
      </c>
      <c r="B31" s="199" t="s">
        <v>168</v>
      </c>
      <c r="C31" s="113">
        <v>3.530297742593171</v>
      </c>
      <c r="D31" s="115">
        <v>1922</v>
      </c>
      <c r="E31" s="114">
        <v>1937</v>
      </c>
      <c r="F31" s="114">
        <v>1927</v>
      </c>
      <c r="G31" s="114">
        <v>1869</v>
      </c>
      <c r="H31" s="140">
        <v>1830</v>
      </c>
      <c r="I31" s="115">
        <v>92</v>
      </c>
      <c r="J31" s="116">
        <v>5.027322404371585</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0.73103980309681682</v>
      </c>
      <c r="D34" s="115">
        <v>398</v>
      </c>
      <c r="E34" s="114">
        <v>344</v>
      </c>
      <c r="F34" s="114">
        <v>469</v>
      </c>
      <c r="G34" s="114">
        <v>443</v>
      </c>
      <c r="H34" s="140">
        <v>383</v>
      </c>
      <c r="I34" s="115">
        <v>15</v>
      </c>
      <c r="J34" s="116">
        <v>3.9164490861618799</v>
      </c>
    </row>
    <row r="35" spans="1:10" s="110" customFormat="1" ht="24.95" customHeight="1" x14ac:dyDescent="0.2">
      <c r="A35" s="292" t="s">
        <v>171</v>
      </c>
      <c r="B35" s="293" t="s">
        <v>172</v>
      </c>
      <c r="C35" s="113">
        <v>42.811748066785448</v>
      </c>
      <c r="D35" s="115">
        <v>23308</v>
      </c>
      <c r="E35" s="114">
        <v>23234</v>
      </c>
      <c r="F35" s="114">
        <v>23428</v>
      </c>
      <c r="G35" s="114">
        <v>23257</v>
      </c>
      <c r="H35" s="140">
        <v>23245</v>
      </c>
      <c r="I35" s="115">
        <v>63</v>
      </c>
      <c r="J35" s="116">
        <v>0.27102602710260271</v>
      </c>
    </row>
    <row r="36" spans="1:10" s="110" customFormat="1" ht="24.95" customHeight="1" x14ac:dyDescent="0.2">
      <c r="A36" s="294" t="s">
        <v>173</v>
      </c>
      <c r="B36" s="295" t="s">
        <v>174</v>
      </c>
      <c r="C36" s="125">
        <v>56.451701779843141</v>
      </c>
      <c r="D36" s="143">
        <v>30734</v>
      </c>
      <c r="E36" s="144">
        <v>30568</v>
      </c>
      <c r="F36" s="144">
        <v>30583</v>
      </c>
      <c r="G36" s="144">
        <v>30029</v>
      </c>
      <c r="H36" s="145">
        <v>29717</v>
      </c>
      <c r="I36" s="143">
        <v>1017</v>
      </c>
      <c r="J36" s="146">
        <v>3.4222835414072752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2020-09-25T10:14:16Z</dcterms:created>
  <dcterms:modified xsi:type="dcterms:W3CDTF">2020-09-28T08:10:07Z</dcterms:modified>
</cp:coreProperties>
</file>