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c r="G65" i="24"/>
  <c r="F65" i="24"/>
  <c r="E65" i="24"/>
  <c r="L64" i="24"/>
  <c r="H64" i="24" s="1"/>
  <c r="J64" i="24"/>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c r="G60" i="24"/>
  <c r="F60" i="24"/>
  <c r="E60" i="24"/>
  <c r="L59" i="24"/>
  <c r="H59" i="24" s="1"/>
  <c r="J59" i="24" s="1"/>
  <c r="G59" i="24"/>
  <c r="F59" i="24"/>
  <c r="E59" i="24"/>
  <c r="L58" i="24"/>
  <c r="H58" i="24" s="1"/>
  <c r="G58" i="24"/>
  <c r="F58" i="24"/>
  <c r="E58" i="24"/>
  <c r="L57" i="24"/>
  <c r="H57" i="24" s="1"/>
  <c r="J57" i="24"/>
  <c r="G57" i="24"/>
  <c r="F57" i="24"/>
  <c r="E57" i="24"/>
  <c r="L56" i="24"/>
  <c r="H56" i="24" s="1"/>
  <c r="J56" i="24"/>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s="1"/>
  <c r="G52" i="24"/>
  <c r="F52" i="24"/>
  <c r="E52" i="24"/>
  <c r="L51" i="24"/>
  <c r="H51" i="24" s="1"/>
  <c r="J51" i="24" s="1"/>
  <c r="G51" i="24"/>
  <c r="F51" i="24"/>
  <c r="E51" i="24"/>
  <c r="K44" i="24"/>
  <c r="I44" i="24"/>
  <c r="G44" i="24"/>
  <c r="D44" i="24"/>
  <c r="C44" i="24"/>
  <c r="M44" i="24" s="1"/>
  <c r="B44" i="24"/>
  <c r="J44" i="24" s="1"/>
  <c r="M43" i="24"/>
  <c r="K43" i="24"/>
  <c r="H43" i="24"/>
  <c r="F43" i="24"/>
  <c r="E43" i="24"/>
  <c r="C43" i="24"/>
  <c r="B43" i="24"/>
  <c r="D43" i="24" s="1"/>
  <c r="L42" i="24"/>
  <c r="I42" i="24"/>
  <c r="G42" i="24"/>
  <c r="D42" i="24"/>
  <c r="C42" i="24"/>
  <c r="M42" i="24" s="1"/>
  <c r="B42" i="24"/>
  <c r="K42" i="24" s="1"/>
  <c r="K41" i="24"/>
  <c r="H41" i="24"/>
  <c r="F41" i="24"/>
  <c r="E41" i="24"/>
  <c r="C41" i="24"/>
  <c r="M41" i="24" s="1"/>
  <c r="B41" i="24"/>
  <c r="D41" i="24" s="1"/>
  <c r="L40" i="24"/>
  <c r="I40" i="24"/>
  <c r="G40" i="24"/>
  <c r="D40" i="24"/>
  <c r="C40" i="24"/>
  <c r="M40" i="24" s="1"/>
  <c r="B40" i="24"/>
  <c r="K40" i="24" s="1"/>
  <c r="M36" i="24"/>
  <c r="L36" i="24"/>
  <c r="K36" i="24"/>
  <c r="J36" i="24"/>
  <c r="I36" i="24"/>
  <c r="H36" i="24"/>
  <c r="G36" i="24"/>
  <c r="F36" i="24"/>
  <c r="E36" i="24"/>
  <c r="D36" i="24"/>
  <c r="C33" i="24"/>
  <c r="C25" i="24"/>
  <c r="C17" i="24"/>
  <c r="K57" i="15"/>
  <c r="L57" i="15" s="1"/>
  <c r="C38" i="24"/>
  <c r="I38" i="24" s="1"/>
  <c r="C37" i="24"/>
  <c r="C35" i="24"/>
  <c r="C34" i="24"/>
  <c r="C32" i="24"/>
  <c r="C31" i="24"/>
  <c r="C30" i="24"/>
  <c r="G30" i="24" s="1"/>
  <c r="C29" i="24"/>
  <c r="C28" i="24"/>
  <c r="C27" i="24"/>
  <c r="C26" i="24"/>
  <c r="C24" i="24"/>
  <c r="C23" i="24"/>
  <c r="C22" i="24"/>
  <c r="C21" i="24"/>
  <c r="C20" i="24"/>
  <c r="C19" i="24"/>
  <c r="C18" i="24"/>
  <c r="C16" i="24"/>
  <c r="C15" i="24"/>
  <c r="C9" i="24"/>
  <c r="C8" i="24"/>
  <c r="C7" i="24"/>
  <c r="B38" i="24"/>
  <c r="B37" i="24"/>
  <c r="B35" i="24"/>
  <c r="K35" i="24" s="1"/>
  <c r="B34" i="24"/>
  <c r="B33" i="24"/>
  <c r="B32" i="24"/>
  <c r="B31" i="24"/>
  <c r="B30" i="24"/>
  <c r="B29" i="24"/>
  <c r="B28" i="24"/>
  <c r="B27" i="24"/>
  <c r="K27" i="24" s="1"/>
  <c r="B26" i="24"/>
  <c r="B25" i="24"/>
  <c r="B24" i="24"/>
  <c r="B23" i="24"/>
  <c r="B22" i="24"/>
  <c r="B21" i="24"/>
  <c r="B20" i="24"/>
  <c r="B19" i="24"/>
  <c r="K19" i="24" s="1"/>
  <c r="B18" i="24"/>
  <c r="B17" i="24"/>
  <c r="B16" i="24"/>
  <c r="B15" i="24"/>
  <c r="B9" i="24"/>
  <c r="B8" i="24"/>
  <c r="B7" i="24"/>
  <c r="K7" i="24" s="1"/>
  <c r="K24" i="24" l="1"/>
  <c r="J24" i="24"/>
  <c r="H24" i="24"/>
  <c r="F24" i="24"/>
  <c r="D24" i="24"/>
  <c r="K16" i="24"/>
  <c r="J16" i="24"/>
  <c r="H16" i="24"/>
  <c r="F16" i="24"/>
  <c r="D16" i="24"/>
  <c r="G31" i="24"/>
  <c r="M31" i="24"/>
  <c r="E31" i="24"/>
  <c r="L31" i="24"/>
  <c r="I31" i="24"/>
  <c r="K20" i="24"/>
  <c r="J20" i="24"/>
  <c r="H20" i="24"/>
  <c r="F20" i="24"/>
  <c r="D20" i="24"/>
  <c r="F23" i="24"/>
  <c r="D23" i="24"/>
  <c r="J23" i="24"/>
  <c r="H23" i="24"/>
  <c r="K23" i="24"/>
  <c r="K26" i="24"/>
  <c r="J26" i="24"/>
  <c r="H26" i="24"/>
  <c r="F26" i="24"/>
  <c r="D26" i="24"/>
  <c r="H37" i="24"/>
  <c r="F37" i="24"/>
  <c r="D37" i="24"/>
  <c r="J37" i="24"/>
  <c r="K37" i="24"/>
  <c r="I8" i="24"/>
  <c r="L8" i="24"/>
  <c r="M8" i="24"/>
  <c r="G8" i="24"/>
  <c r="E8" i="24"/>
  <c r="G9" i="24"/>
  <c r="M9" i="24"/>
  <c r="E9" i="24"/>
  <c r="L9" i="24"/>
  <c r="I9" i="24"/>
  <c r="I18" i="24"/>
  <c r="L18" i="24"/>
  <c r="M18" i="24"/>
  <c r="G18" i="24"/>
  <c r="E18" i="24"/>
  <c r="G21" i="24"/>
  <c r="M21" i="24"/>
  <c r="E21" i="24"/>
  <c r="L21" i="24"/>
  <c r="I21" i="24"/>
  <c r="I28" i="24"/>
  <c r="L28" i="24"/>
  <c r="M28" i="24"/>
  <c r="G28" i="24"/>
  <c r="E28" i="24"/>
  <c r="C45" i="24"/>
  <c r="C39" i="24"/>
  <c r="C14" i="24"/>
  <c r="C6" i="24"/>
  <c r="K8" i="24"/>
  <c r="J8" i="24"/>
  <c r="H8" i="24"/>
  <c r="F8" i="24"/>
  <c r="D8" i="24"/>
  <c r="B14" i="24"/>
  <c r="B6" i="24"/>
  <c r="K30" i="24"/>
  <c r="J30" i="24"/>
  <c r="H30" i="24"/>
  <c r="F30" i="24"/>
  <c r="D30" i="24"/>
  <c r="G15" i="24"/>
  <c r="M15" i="24"/>
  <c r="E15" i="24"/>
  <c r="L15" i="24"/>
  <c r="I15" i="24"/>
  <c r="I32" i="24"/>
  <c r="L32" i="24"/>
  <c r="G32" i="24"/>
  <c r="E32" i="24"/>
  <c r="M32" i="24"/>
  <c r="G35" i="24"/>
  <c r="M35" i="24"/>
  <c r="E35" i="24"/>
  <c r="L35" i="24"/>
  <c r="I35" i="24"/>
  <c r="G33" i="24"/>
  <c r="M33" i="24"/>
  <c r="E33" i="24"/>
  <c r="L33" i="24"/>
  <c r="I33" i="24"/>
  <c r="K58" i="24"/>
  <c r="I58" i="24"/>
  <c r="J58" i="24"/>
  <c r="F29" i="24"/>
  <c r="D29" i="24"/>
  <c r="J29" i="24"/>
  <c r="H29" i="24"/>
  <c r="K29" i="24"/>
  <c r="G7" i="24"/>
  <c r="M7" i="24"/>
  <c r="E7" i="24"/>
  <c r="L7" i="24"/>
  <c r="I7" i="24"/>
  <c r="I22" i="24"/>
  <c r="L22" i="24"/>
  <c r="M22" i="24"/>
  <c r="E22" i="24"/>
  <c r="K74" i="24"/>
  <c r="I74" i="24"/>
  <c r="J74" i="24"/>
  <c r="K32" i="24"/>
  <c r="J32" i="24"/>
  <c r="H32" i="24"/>
  <c r="F32" i="24"/>
  <c r="D32" i="24"/>
  <c r="F17" i="24"/>
  <c r="D17" i="24"/>
  <c r="J17" i="24"/>
  <c r="H17" i="24"/>
  <c r="K17" i="24"/>
  <c r="F27" i="24"/>
  <c r="D27" i="24"/>
  <c r="J27" i="24"/>
  <c r="H27" i="24"/>
  <c r="F33" i="24"/>
  <c r="D33" i="24"/>
  <c r="J33" i="24"/>
  <c r="H33" i="24"/>
  <c r="K33" i="24"/>
  <c r="F21" i="24"/>
  <c r="D21" i="24"/>
  <c r="J21" i="24"/>
  <c r="H21" i="24"/>
  <c r="K21" i="24"/>
  <c r="D38" i="24"/>
  <c r="K38" i="24"/>
  <c r="J38" i="24"/>
  <c r="H38" i="24"/>
  <c r="F38" i="24"/>
  <c r="I16" i="24"/>
  <c r="L16" i="24"/>
  <c r="G16" i="24"/>
  <c r="E16" i="24"/>
  <c r="M16" i="24"/>
  <c r="G19" i="24"/>
  <c r="M19" i="24"/>
  <c r="E19" i="24"/>
  <c r="L19" i="24"/>
  <c r="I19" i="24"/>
  <c r="I26" i="24"/>
  <c r="L26" i="24"/>
  <c r="M26" i="24"/>
  <c r="G26" i="24"/>
  <c r="E26" i="24"/>
  <c r="G29" i="24"/>
  <c r="M29" i="24"/>
  <c r="E29" i="24"/>
  <c r="L29" i="24"/>
  <c r="I29" i="24"/>
  <c r="I37" i="24"/>
  <c r="G37" i="24"/>
  <c r="L37" i="24"/>
  <c r="M37" i="24"/>
  <c r="E37" i="24"/>
  <c r="G17" i="24"/>
  <c r="M17" i="24"/>
  <c r="E17" i="24"/>
  <c r="L17" i="24"/>
  <c r="I17" i="24"/>
  <c r="F9" i="24"/>
  <c r="D9" i="24"/>
  <c r="J9" i="24"/>
  <c r="H9" i="24"/>
  <c r="K9" i="24"/>
  <c r="F15" i="24"/>
  <c r="D15" i="24"/>
  <c r="J15" i="24"/>
  <c r="H15" i="24"/>
  <c r="K15" i="24"/>
  <c r="K18" i="24"/>
  <c r="J18" i="24"/>
  <c r="H18" i="24"/>
  <c r="F18" i="24"/>
  <c r="D18" i="24"/>
  <c r="K28" i="24"/>
  <c r="J28" i="24"/>
  <c r="H28" i="24"/>
  <c r="F28" i="24"/>
  <c r="D28" i="24"/>
  <c r="F31" i="24"/>
  <c r="D31" i="24"/>
  <c r="J31" i="24"/>
  <c r="H31" i="24"/>
  <c r="K31" i="24"/>
  <c r="K34" i="24"/>
  <c r="J34" i="24"/>
  <c r="H34" i="24"/>
  <c r="F34" i="24"/>
  <c r="D34" i="24"/>
  <c r="G23" i="24"/>
  <c r="M23" i="24"/>
  <c r="E23" i="24"/>
  <c r="L23" i="24"/>
  <c r="I23" i="24"/>
  <c r="K22" i="24"/>
  <c r="J22" i="24"/>
  <c r="H22" i="24"/>
  <c r="F22" i="24"/>
  <c r="D22" i="24"/>
  <c r="B45" i="24"/>
  <c r="B39" i="24"/>
  <c r="I20" i="24"/>
  <c r="L20" i="24"/>
  <c r="M20" i="24"/>
  <c r="G20" i="24"/>
  <c r="E20" i="24"/>
  <c r="I30" i="24"/>
  <c r="L30" i="24"/>
  <c r="M30" i="24"/>
  <c r="E30" i="24"/>
  <c r="G22" i="24"/>
  <c r="F7" i="24"/>
  <c r="D7" i="24"/>
  <c r="J7" i="24"/>
  <c r="H7" i="24"/>
  <c r="F19" i="24"/>
  <c r="D19" i="24"/>
  <c r="J19" i="24"/>
  <c r="H19" i="24"/>
  <c r="F25" i="24"/>
  <c r="D25" i="24"/>
  <c r="J25" i="24"/>
  <c r="H25" i="24"/>
  <c r="K25" i="24"/>
  <c r="F35" i="24"/>
  <c r="D35" i="24"/>
  <c r="J35" i="24"/>
  <c r="H35" i="24"/>
  <c r="I24" i="24"/>
  <c r="L24" i="24"/>
  <c r="G24" i="24"/>
  <c r="E24" i="24"/>
  <c r="M24" i="24"/>
  <c r="G27" i="24"/>
  <c r="M27" i="24"/>
  <c r="E27" i="24"/>
  <c r="L27" i="24"/>
  <c r="I27" i="24"/>
  <c r="I34" i="24"/>
  <c r="L34" i="24"/>
  <c r="M34" i="24"/>
  <c r="G34" i="24"/>
  <c r="E34" i="24"/>
  <c r="M38" i="24"/>
  <c r="E38" i="24"/>
  <c r="L38" i="24"/>
  <c r="G38" i="24"/>
  <c r="G25" i="24"/>
  <c r="M25" i="24"/>
  <c r="E25" i="24"/>
  <c r="L25" i="24"/>
  <c r="I25" i="24"/>
  <c r="K66" i="24"/>
  <c r="I66" i="24"/>
  <c r="J66" i="24"/>
  <c r="J77" i="24"/>
  <c r="K53" i="24"/>
  <c r="I53" i="24"/>
  <c r="K61" i="24"/>
  <c r="I61" i="24"/>
  <c r="K69" i="24"/>
  <c r="I69" i="24"/>
  <c r="I43" i="24"/>
  <c r="G43" i="24"/>
  <c r="L43" i="24"/>
  <c r="K55" i="24"/>
  <c r="I55" i="24"/>
  <c r="K63" i="24"/>
  <c r="I63" i="24"/>
  <c r="K71" i="24"/>
  <c r="I71" i="24"/>
  <c r="K52" i="24"/>
  <c r="I52" i="24"/>
  <c r="K60" i="24"/>
  <c r="I60" i="24"/>
  <c r="K68" i="24"/>
  <c r="I68" i="24"/>
  <c r="K57" i="24"/>
  <c r="I57" i="24"/>
  <c r="K65" i="24"/>
  <c r="I65" i="24"/>
  <c r="K73" i="24"/>
  <c r="I73" i="24"/>
  <c r="I41" i="24"/>
  <c r="G41" i="24"/>
  <c r="L41" i="24"/>
  <c r="K54" i="24"/>
  <c r="I54" i="24"/>
  <c r="K62" i="24"/>
  <c r="I62" i="24"/>
  <c r="K70" i="24"/>
  <c r="I70" i="24"/>
  <c r="K51" i="24"/>
  <c r="I51" i="24"/>
  <c r="K59" i="24"/>
  <c r="I59" i="24"/>
  <c r="K67" i="24"/>
  <c r="I67" i="24"/>
  <c r="K75" i="24"/>
  <c r="K77" i="24" s="1"/>
  <c r="I75" i="24"/>
  <c r="K56" i="24"/>
  <c r="I56" i="24"/>
  <c r="K64" i="24"/>
  <c r="I64" i="24"/>
  <c r="K72" i="24"/>
  <c r="I72" i="24"/>
  <c r="F40" i="24"/>
  <c r="J41" i="24"/>
  <c r="F42" i="24"/>
  <c r="J43" i="24"/>
  <c r="F44" i="24"/>
  <c r="H40" i="24"/>
  <c r="H42" i="24"/>
  <c r="H44" i="24"/>
  <c r="J40" i="24"/>
  <c r="J42" i="24"/>
  <c r="L44" i="24"/>
  <c r="E40" i="24"/>
  <c r="E42" i="24"/>
  <c r="E44" i="24"/>
  <c r="K6" i="24" l="1"/>
  <c r="J6" i="24"/>
  <c r="H6" i="24"/>
  <c r="F6" i="24"/>
  <c r="D6" i="24"/>
  <c r="J79" i="24"/>
  <c r="H45" i="24"/>
  <c r="F45" i="24"/>
  <c r="D45" i="24"/>
  <c r="J45" i="24"/>
  <c r="K45" i="24"/>
  <c r="I6" i="24"/>
  <c r="L6" i="24"/>
  <c r="M6" i="24"/>
  <c r="G6" i="24"/>
  <c r="E6" i="24"/>
  <c r="K14" i="24"/>
  <c r="J14" i="24"/>
  <c r="H14" i="24"/>
  <c r="F14" i="24"/>
  <c r="D14" i="24"/>
  <c r="I39" i="24"/>
  <c r="G39" i="24"/>
  <c r="L39" i="24"/>
  <c r="M39" i="24"/>
  <c r="E39" i="24"/>
  <c r="I45" i="24"/>
  <c r="G45" i="24"/>
  <c r="L45" i="24"/>
  <c r="E45" i="24"/>
  <c r="M45" i="24"/>
  <c r="I14" i="24"/>
  <c r="L14" i="24"/>
  <c r="M14" i="24"/>
  <c r="E14" i="24"/>
  <c r="G14" i="24"/>
  <c r="I77" i="24"/>
  <c r="J78" i="24" s="1"/>
  <c r="K79" i="24"/>
  <c r="K78" i="24"/>
  <c r="H39" i="24"/>
  <c r="F39" i="24"/>
  <c r="D39" i="24"/>
  <c r="J39" i="24"/>
  <c r="K39" i="24"/>
  <c r="I78" i="24" l="1"/>
  <c r="I79" i="24"/>
  <c r="I83" i="24" l="1"/>
  <c r="I82" i="24"/>
  <c r="I81" i="24"/>
</calcChain>
</file>

<file path=xl/sharedStrings.xml><?xml version="1.0" encoding="utf-8"?>
<sst xmlns="http://schemas.openxmlformats.org/spreadsheetml/2006/main" count="1652" uniqueCount="520">
  <si>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</si>
  <si>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</si>
  <si>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</si>
  <si>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</si>
  <si>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</si>
  <si>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</si>
  <si>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</si>
  <si>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</si>
  <si>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</si>
  <si>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</si>
  <si>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</si>
  <si>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</si>
  <si>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</si>
  <si>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Ortenaukreis (08317)</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</si>
  <si>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</si>
  <si>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</si>
  <si>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</si>
  <si>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</si>
  <si>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</si>
  <si>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</si>
  <si>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</si>
  <si>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</si>
  <si>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</si>
  <si>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</si>
  <si>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</si>
  <si>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</si>
  <si>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</si>
  <si>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</si>
  <si>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</si>
  <si>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</si>
  <si>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</si>
  <si>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</si>
  <si>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</si>
  <si>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</si>
  <si>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</si>
  <si>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</si>
  <si>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</si>
  <si>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</si>
  <si>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</si>
  <si>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</si>
  <si>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</si>
  <si>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</si>
  <si>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</si>
  <si>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</si>
  <si>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</si>
  <si>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</si>
  <si>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</si>
  <si>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</si>
  <si>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</si>
  <si>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</si>
  <si>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</si>
  <si>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</si>
  <si>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</si>
  <si>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</si>
  <si>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</si>
  <si>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</si>
  <si>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</si>
  <si>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</si>
  <si>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</si>
  <si>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</si>
  <si>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</si>
  <si>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</si>
  <si>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</si>
  <si>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</si>
  <si>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</si>
  <si>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</si>
  <si>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</si>
  <si>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</si>
  <si>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</si>
  <si>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</si>
  <si>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</si>
  <si>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</si>
  <si>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</si>
  <si>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</si>
  <si>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</si>
  <si>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</si>
  <si>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</si>
  <si>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</si>
  <si>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</si>
  <si>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</si>
  <si>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</si>
  <si>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</si>
  <si>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</si>
  <si>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</si>
  <si>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</si>
  <si>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</si>
  <si>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</si>
  <si>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</si>
  <si>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</si>
  <si>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</si>
  <si>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</si>
  <si>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</si>
  <si>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Ortenaukreis (08317);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</si>
  <si>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</si>
  <si>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</si>
  <si>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</si>
  <si>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</si>
  <si>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</si>
  <si>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</si>
  <si>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</si>
  <si>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</si>
  <si>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</si>
  <si>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</si>
  <si>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</si>
  <si>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</si>
  <si>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</si>
  <si>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</si>
  <si>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</si>
  <si>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</si>
  <si>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</si>
  <si>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</si>
  <si>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</si>
  <si>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</si>
  <si>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</si>
  <si>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</si>
  <si>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</si>
  <si>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</si>
  <si>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</si>
  <si>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</si>
  <si>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</si>
  <si>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</si>
  <si>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</si>
  <si>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</si>
  <si>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</si>
  <si>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</si>
  <si>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</si>
  <si>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</si>
  <si>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</si>
  <si>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</si>
  <si>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Baden-Württemberg</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</si>
  <si>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</si>
  <si>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</si>
  <si>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</si>
  <si>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</si>
  <si>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</si>
  <si>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</si>
  <si>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</si>
  <si>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</si>
  <si>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</si>
  <si>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</si>
  <si>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</si>
  <si>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</si>
  <si>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</si>
  <si>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</si>
  <si>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</si>
  <si>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</si>
  <si>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</si>
  <si>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</si>
  <si>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</si>
  <si>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</si>
  <si>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</si>
  <si>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</si>
  <si>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</si>
  <si>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</si>
  <si>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</si>
  <si>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</si>
  <si>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</si>
  <si>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</si>
  <si>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</si>
  <si>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</si>
  <si>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</si>
  <si>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</si>
  <si>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</si>
  <si>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</si>
  <si>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</si>
  <si>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</si>
  <si>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</si>
  <si>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</si>
  <si>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</si>
  <si>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</si>
  <si>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</si>
  <si>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</si>
  <si>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</si>
  <si>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</si>
  <si>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</si>
  <si>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</si>
  <si>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</si>
  <si>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</si>
  <si>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</si>
  <si>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</si>
  <si>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</si>
  <si>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</si>
  <si>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</si>
  <si>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Ortenaukreis (08317)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</si>
  <si>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</si>
  <si>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</si>
  <si>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</si>
  <si>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</si>
  <si>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</si>
  <si>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</si>
  <si>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</si>
  <si>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</si>
  <si>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</si>
  <si>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</si>
  <si>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</si>
  <si>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</si>
  <si>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</si>
  <si>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</si>
  <si>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</si>
  <si>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</si>
  <si>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</si>
  <si>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</si>
  <si>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</si>
  <si>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</si>
  <si>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</si>
  <si>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</si>
  <si>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</si>
  <si>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</si>
  <si>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</si>
  <si>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</si>
  <si>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</si>
  <si>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</si>
  <si>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</si>
  <si>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</si>
  <si>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</si>
  <si>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</si>
  <si>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</si>
  <si>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</si>
  <si>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</si>
  <si>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</si>
  <si>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</si>
  <si>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</si>
  <si>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</si>
  <si>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</si>
  <si>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</si>
  <si>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</si>
  <si>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</si>
  <si>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</si>
  <si>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</si>
  <si>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</si>
  <si>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</si>
  <si>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</si>
  <si>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</si>
  <si>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</si>
  <si>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</si>
  <si>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</si>
  <si>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</si>
  <si>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</si>
  <si>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</si>
  <si>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</si>
  <si>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</si>
  <si>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</si>
  <si>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</si>
  <si>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</si>
  <si>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</si>
  <si>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</si>
  <si>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</si>
  <si>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</si>
  <si>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</si>
  <si>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</si>
  <si>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</si>
  <si>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</si>
  <si>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</si>
  <si>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</si>
  <si>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</si>
  <si>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</si>
  <si>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</si>
  <si>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</si>
  <si>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</si>
  <si>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</si>
  <si>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</si>
  <si>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</si>
  <si>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</si>
  <si>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</si>
  <si>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</si>
  <si>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</si>
  <si>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</si>
  <si>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</si>
  <si>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</si>
  <si>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</si>
  <si>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</si>
  <si>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</si>
  <si>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</si>
  <si>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</si>
  <si>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</si>
  <si>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</si>
  <si>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</si>
  <si>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</si>
  <si>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</si>
  <si>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</si>
  <si>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</si>
  <si>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</si>
  <si>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</si>
  <si>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</si>
  <si>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</si>
  <si>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</si>
  <si>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</si>
  <si>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</si>
  <si>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</si>
  <si>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</si>
  <si>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</si>
  <si>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</si>
  <si>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</si>
  <si>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</si>
  <si>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</si>
  <si>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</si>
  <si>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</si>
  <si>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</si>
  <si>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</si>
  <si>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</si>
  <si>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</si>
  <si>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</si>
  <si>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</si>
  <si>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</si>
  <si>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</si>
  <si>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</si>
  <si>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</si>
  <si>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</si>
  <si>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</si>
  <si>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</si>
  <si>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</si>
  <si>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</si>
  <si>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</si>
  <si>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</si>
  <si>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</si>
  <si>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</si>
  <si>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</si>
  <si>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</si>
  <si>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</si>
  <si>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</si>
  <si>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</si>
  <si>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</si>
  <si>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</si>
  <si>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</si>
  <si>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</si>
  <si>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</si>
  <si>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</si>
  <si>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</si>
  <si>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</si>
  <si>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</si>
  <si>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</si>
  <si>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</si>
  <si>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</si>
  <si>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</si>
  <si>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</si>
  <si>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</si>
  <si>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</si>
  <si>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</si>
  <si>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</si>
  <si>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</si>
  <si>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</si>
  <si>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</si>
  <si>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</si>
  <si>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</si>
  <si>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</si>
  <si>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</si>
  <si>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</si>
  <si>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</si>
  <si>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</si>
  <si>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</si>
  <si>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</si>
  <si>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</si>
  <si>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</si>
  <si>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</si>
  <si>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</si>
  <si>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</si>
  <si>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</si>
  <si>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</si>
  <si>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</si>
  <si>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</si>
  <si>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</si>
  <si>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</si>
  <si>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</si>
  <si>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</si>
  <si>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</si>
  <si>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</si>
  <si>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</si>
  <si>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</si>
  <si>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</si>
  <si>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</si>
  <si>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</si>
  <si>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</si>
  <si>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</si>
  <si>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Ortenaukreis (08317);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</si>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</sst>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{911F4ABB-AC4D-41C6-9F9B-19D9926CD81A}</c15:txfldGUID>
                      <c15:f>Daten_Diagramme!$D$6</c15:f>
                      <c15:dlblFieldTableCache>
                        <c:ptCount val="1"/>
                        <c:pt idx="0">
                          <c:v>0.3</c:v>
                        </c:pt>
                      </c15:dlblFieldTableCache>
                    </c15:dlblFTEntry>
                  </c15:dlblFieldTable>
                  <c15:showDataLabelsRange val="0"/>
                </c:ext>
                <c:ext xmlns:c16="http://schemas.microsoft.com/office/drawing/2014/chart" uri="{C3380CC4-5D6E-409C-BE32-E72D297353CC}">
                  <c16:uniqueId val="{00000000-D03B-47C3-B3EE-1D142F984DE1}"/>
                </c:ext>
              </c:extLst>
            </c:dLbl>
            <c:dLbl>
              <c:idx val="1"/>
              <c:tx>
                <c:strRef>
                  <c:f>Daten_Diagramme!$D$7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{32AE9EE4-8BAB-43DE-A849-3F46FE6625F5}</c15:txfldGUID>
                      <c15:f>Daten_Diagramme!$D$7</c15:f>
                      <c15:dlblFieldTableCache>
                        <c:ptCount val="1"/>
                        <c:pt idx="0">
                          <c:v>0.8</c:v>
                        </c:pt>
                      </c15:dlblFieldTableCache>
                    </c15:dlblFTEntry>
                  </c15:dlblFieldTable>
                  <c15:showDataLabelsRange val="0"/>
                </c:ext>
                <c:ext xmlns:c16="http://schemas.microsoft.com/office/drawing/2014/chart" uri="{C3380CC4-5D6E-409C-BE32-E72D297353CC}">
                  <c16:uniqueId val="{00000001-D03B-47C3-B3EE-1D142F984DE1}"/>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{E60E6897-1051-46C9-B267-7A476C3CEEEC}</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D03B-47C3-B3EE-1D142F984DE1}"/>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{C9B5CAC7-EBDD-4FD7-9DDE-6C1CA534EB90}</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D03B-47C3-B3EE-1D142F984DE1}"/>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0.32648567332900924</c:v>
                </c:pt>
                <c:pt idx="1">
                  <c:v>0.77822269034374059</c:v>
                </c:pt>
                <c:pt idx="2">
                  <c:v>1.1186464311118853</c:v>
                </c:pt>
                <c:pt idx="3">
                  <c:v>1.0875687030768</c:v>
                </c:pt>
              </c:numCache>
            </c:numRef>
          </c:val>
          <c:extLst>
            <c:ext xmlns:c16="http://schemas.microsoft.com/office/drawing/2014/chart" uri="{C3380CC4-5D6E-409C-BE32-E72D297353CC}">
              <c16:uniqueId val="{00000004-D03B-47C3-B3EE-1D142F984DE1}"/>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{B221CA00-E817-4744-8692-E55F155A69B1}</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D03B-47C3-B3EE-1D142F984DE1}"/>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{E2EEFE85-68A3-42BD-A8DB-A6160E6ED412}</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D03B-47C3-B3EE-1D142F984DE1}"/>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{90E3260D-B54C-4233-9A16-EF7C145D51B8}</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D03B-47C3-B3EE-1D142F984DE1}"/>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{1416BCAE-4456-4229-960E-C41E1F402A70}</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D03B-47C3-B3EE-1D142F984DE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D03B-47C3-B3EE-1D142F984DE1}"/>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03B-47C3-B3EE-1D142F984DE1}"/>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{139954CF-1BB0-4E7E-A8C5-0548691D676B}</c15:txfldGUID>
                      <c15:f>Daten_Diagramme!$E$6</c15:f>
                      <c15:dlblFieldTableCache>
                        <c:ptCount val="1"/>
                        <c:pt idx="0">
                          <c:v>-0.4</c:v>
                        </c:pt>
                      </c15:dlblFieldTableCache>
                    </c15:dlblFTEntry>
                  </c15:dlblFieldTable>
                  <c15:showDataLabelsRange val="0"/>
                </c:ext>
                <c:ext xmlns:c16="http://schemas.microsoft.com/office/drawing/2014/chart" uri="{C3380CC4-5D6E-409C-BE32-E72D297353CC}">
                  <c16:uniqueId val="{00000000-E1AD-4012-AAD4-A1CF6965C596}"/>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{59C5B12E-7971-4127-AEC4-7FCCC30DD50C}</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E1AD-4012-AAD4-A1CF6965C596}"/>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{371E81C6-ABA5-4641-905A-463DF96790F8}</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E1AD-4012-AAD4-A1CF6965C596}"/>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{32FB20B8-5981-4EB7-A0FD-69A4161D2538}</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E1AD-4012-AAD4-A1CF6965C59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-0.35097026955332911</c:v>
                </c:pt>
                <c:pt idx="1">
                  <c:v>-2.6975865719528453</c:v>
                </c:pt>
                <c:pt idx="2">
                  <c:v>-2.7637010795899166</c:v>
                </c:pt>
                <c:pt idx="3">
                  <c:v>-2.8655893304673015</c:v>
                </c:pt>
              </c:numCache>
            </c:numRef>
          </c:val>
          <c:extLst>
            <c:ext xmlns:c16="http://schemas.microsoft.com/office/drawing/2014/chart" uri="{C3380CC4-5D6E-409C-BE32-E72D297353CC}">
              <c16:uniqueId val="{00000004-E1AD-4012-AAD4-A1CF6965C596}"/>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{E6B23F2B-8A6A-4F32-8F9D-6751C28EF665}</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E1AD-4012-AAD4-A1CF6965C596}"/>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{6A8DF997-BAC0-408C-93C4-8A9C4E8CD6C3}</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E1AD-4012-AAD4-A1CF6965C596}"/>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{E92B05F5-5E3D-4486-8C7A-2870CEDBA5CC}</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E1AD-4012-AAD4-A1CF6965C596}"/>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{EDD73E81-C497-4781-A35E-FFF949BA4647}</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E1AD-4012-AAD4-A1CF6965C59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E1AD-4012-AAD4-A1CF6965C596}"/>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1AD-4012-AAD4-A1CF6965C596}"/>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{41C053A7-2CDE-4462-BE36-0081FB97C1BD}</c15:txfldGUID>
                      <c15:f>Daten_Diagramme!$D$14</c15:f>
                      <c15:dlblFieldTableCache>
                        <c:ptCount val="1"/>
                        <c:pt idx="0">
                          <c:v>0.3</c:v>
                        </c:pt>
                      </c15:dlblFieldTableCache>
                    </c15:dlblFTEntry>
                  </c15:dlblFieldTable>
                  <c15:showDataLabelsRange val="0"/>
                </c:ext>
                <c:ext xmlns:c16="http://schemas.microsoft.com/office/drawing/2014/chart" uri="{C3380CC4-5D6E-409C-BE32-E72D297353CC}">
                  <c16:uniqueId val="{00000000-CFE6-4290-A26A-C1E66699D533}"/>
                </c:ext>
              </c:extLst>
            </c:dLbl>
            <c:dLbl>
              <c:idx val="1"/>
              <c:tx>
                <c:strRef>
                  <c:f>Daten_Diagramme!$D$15</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{1CA41FD2-1B17-4362-BAE3-EDE9BB11CA76}</c15:txfldGUID>
                      <c15:f>Daten_Diagramme!$D$15</c15:f>
                      <c15:dlblFieldTableCache>
                        <c:ptCount val="1"/>
                        <c:pt idx="0">
                          <c:v>0.7</c:v>
                        </c:pt>
                      </c15:dlblFieldTableCache>
                    </c15:dlblFTEntry>
                  </c15:dlblFieldTable>
                  <c15:showDataLabelsRange val="0"/>
                </c:ext>
                <c:ext xmlns:c16="http://schemas.microsoft.com/office/drawing/2014/chart" uri="{C3380CC4-5D6E-409C-BE32-E72D297353CC}">
                  <c16:uniqueId val="{00000001-CFE6-4290-A26A-C1E66699D533}"/>
                </c:ext>
              </c:extLst>
            </c:dLbl>
            <c:dLbl>
              <c:idx val="2"/>
              <c:tx>
                <c:strRef>
                  <c:f>Daten_Diagramme!$D$16</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{331C65E8-8342-4648-8C65-9D87312854EE}</c15:txfldGUID>
                      <c15:f>Daten_Diagramme!$D$16</c15:f>
                      <c15:dlblFieldTableCache>
                        <c:ptCount val="1"/>
                        <c:pt idx="0">
                          <c:v>2.3</c:v>
                        </c:pt>
                      </c15:dlblFieldTableCache>
                    </c15:dlblFTEntry>
                  </c15:dlblFieldTable>
                  <c15:showDataLabelsRange val="0"/>
                </c:ext>
                <c:ext xmlns:c16="http://schemas.microsoft.com/office/drawing/2014/chart" uri="{C3380CC4-5D6E-409C-BE32-E72D297353CC}">
                  <c16:uniqueId val="{00000002-CFE6-4290-A26A-C1E66699D533}"/>
                </c:ext>
              </c:extLst>
            </c:dLbl>
            <c:dLbl>
              <c:idx val="3"/>
              <c:tx>
                <c:strRef>
                  <c:f>Daten_Diagramme!$D$17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{808CF2C6-3F9F-45F4-A6A7-E6B56B2EB724}</c15:txfldGUID>
                      <c15:f>Daten_Diagramme!$D$17</c15:f>
                      <c15:dlblFieldTableCache>
                        <c:ptCount val="1"/>
                        <c:pt idx="0">
                          <c:v>-0.8</c:v>
                        </c:pt>
                      </c15:dlblFieldTableCache>
                    </c15:dlblFTEntry>
                  </c15:dlblFieldTable>
                  <c15:showDataLabelsRange val="0"/>
                </c:ext>
                <c:ext xmlns:c16="http://schemas.microsoft.com/office/drawing/2014/chart" uri="{C3380CC4-5D6E-409C-BE32-E72D297353CC}">
                  <c16:uniqueId val="{00000003-CFE6-4290-A26A-C1E66699D533}"/>
                </c:ext>
              </c:extLst>
            </c:dLbl>
            <c:dLbl>
              <c:idx val="4"/>
              <c:tx>
                <c:strRef>
                  <c:f>Daten_Diagramme!$D$18</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{57956BD1-7969-4E0F-8BD8-59EF56E2BE1B}</c15:txfldGUID>
                      <c15:f>Daten_Diagramme!$D$18</c15:f>
                      <c15:dlblFieldTableCache>
                        <c:ptCount val="1"/>
                        <c:pt idx="0">
                          <c:v>-5.5</c:v>
                        </c:pt>
                      </c15:dlblFieldTableCache>
                    </c15:dlblFTEntry>
                  </c15:dlblFieldTable>
                  <c15:showDataLabelsRange val="0"/>
                </c:ext>
                <c:ext xmlns:c16="http://schemas.microsoft.com/office/drawing/2014/chart" uri="{C3380CC4-5D6E-409C-BE32-E72D297353CC}">
                  <c16:uniqueId val="{00000004-CFE6-4290-A26A-C1E66699D533}"/>
                </c:ext>
              </c:extLst>
            </c:dLbl>
            <c:dLbl>
              <c:idx val="5"/>
              <c:tx>
                <c:strRef>
                  <c:f>Daten_Diagramme!$D$19</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{C60B126F-7830-4271-BEAB-92495B565BAE}</c15:txfldGUID>
                      <c15:f>Daten_Diagramme!$D$19</c15:f>
                      <c15:dlblFieldTableCache>
                        <c:ptCount val="1"/>
                        <c:pt idx="0">
                          <c:v>-1.0</c:v>
                        </c:pt>
                      </c15:dlblFieldTableCache>
                    </c15:dlblFTEntry>
                  </c15:dlblFieldTable>
                  <c15:showDataLabelsRange val="0"/>
                </c:ext>
                <c:ext xmlns:c16="http://schemas.microsoft.com/office/drawing/2014/chart" uri="{C3380CC4-5D6E-409C-BE32-E72D297353CC}">
                  <c16:uniqueId val="{00000005-CFE6-4290-A26A-C1E66699D533}"/>
                </c:ext>
              </c:extLst>
            </c:dLbl>
            <c:dLbl>
              <c:idx val="6"/>
              <c:tx>
                <c:strRef>
                  <c:f>Daten_Diagramme!$D$20</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{CEBE5246-A62B-486D-B432-507CA65D4DAF}</c15:txfldGUID>
                      <c15:f>Daten_Diagramme!$D$20</c15:f>
                      <c15:dlblFieldTableCache>
                        <c:ptCount val="1"/>
                        <c:pt idx="0">
                          <c:v>4.2</c:v>
                        </c:pt>
                      </c15:dlblFieldTableCache>
                    </c15:dlblFTEntry>
                  </c15:dlblFieldTable>
                  <c15:showDataLabelsRange val="0"/>
                </c:ext>
                <c:ext xmlns:c16="http://schemas.microsoft.com/office/drawing/2014/chart" uri="{C3380CC4-5D6E-409C-BE32-E72D297353CC}">
                  <c16:uniqueId val="{00000006-CFE6-4290-A26A-C1E66699D533}"/>
                </c:ext>
              </c:extLst>
            </c:dLbl>
            <c:dLbl>
              <c:idx val="7"/>
              <c:tx>
                <c:strRef>
                  <c:f>Daten_Diagramme!$D$21</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{F83099DD-37B1-400A-B92F-52BFFA67356B}</c15:txfldGUID>
                      <c15:f>Daten_Diagramme!$D$21</c15:f>
                      <c15:dlblFieldTableCache>
                        <c:ptCount val="1"/>
                        <c:pt idx="0">
                          <c:v>-4.2</c:v>
                        </c:pt>
                      </c15:dlblFieldTableCache>
                    </c15:dlblFTEntry>
                  </c15:dlblFieldTable>
                  <c15:showDataLabelsRange val="0"/>
                </c:ext>
                <c:ext xmlns:c16="http://schemas.microsoft.com/office/drawing/2014/chart" uri="{C3380CC4-5D6E-409C-BE32-E72D297353CC}">
                  <c16:uniqueId val="{00000007-CFE6-4290-A26A-C1E66699D533}"/>
                </c:ext>
              </c:extLst>
            </c:dLbl>
            <c:dLbl>
              <c:idx val="8"/>
              <c:tx>
                <c:strRef>
                  <c:f>Daten_Diagramme!$D$22</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{53837D03-232E-42CD-908D-3BA2F5289970}</c15:txfldGUID>
                      <c15:f>Daten_Diagramme!$D$22</c15:f>
                      <c15:dlblFieldTableCache>
                        <c:ptCount val="1"/>
                        <c:pt idx="0">
                          <c:v>1.8</c:v>
                        </c:pt>
                      </c15:dlblFieldTableCache>
                    </c15:dlblFTEntry>
                  </c15:dlblFieldTable>
                  <c15:showDataLabelsRange val="0"/>
                </c:ext>
                <c:ext xmlns:c16="http://schemas.microsoft.com/office/drawing/2014/chart" uri="{C3380CC4-5D6E-409C-BE32-E72D297353CC}">
                  <c16:uniqueId val="{00000008-CFE6-4290-A26A-C1E66699D533}"/>
                </c:ext>
              </c:extLst>
            </c:dLbl>
            <c:dLbl>
              <c:idx val="9"/>
              <c:tx>
                <c:strRef>
                  <c:f>Daten_Diagramme!$D$23</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{DC5C3E69-0E51-4881-95C2-F3CDD9833C0E}</c15:txfldGUID>
                      <c15:f>Daten_Diagramme!$D$23</c15:f>
                      <c15:dlblFieldTableCache>
                        <c:ptCount val="1"/>
                        <c:pt idx="0">
                          <c:v>-1.1</c:v>
                        </c:pt>
                      </c15:dlblFieldTableCache>
                    </c15:dlblFTEntry>
                  </c15:dlblFieldTable>
                  <c15:showDataLabelsRange val="0"/>
                </c:ext>
                <c:ext xmlns:c16="http://schemas.microsoft.com/office/drawing/2014/chart" uri="{C3380CC4-5D6E-409C-BE32-E72D297353CC}">
                  <c16:uniqueId val="{00000009-CFE6-4290-A26A-C1E66699D533}"/>
                </c:ext>
              </c:extLst>
            </c:dLbl>
            <c:dLbl>
              <c:idx val="10"/>
              <c:tx>
                <c:strRef>
                  <c:f>Daten_Diagramme!$D$24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{37F3EDFA-BCF9-43D9-A1BB-F1F76436F42D}</c15:txfldGUID>
                      <c15:f>Daten_Diagramme!$D$24</c15:f>
                      <c15:dlblFieldTableCache>
                        <c:ptCount val="1"/>
                        <c:pt idx="0">
                          <c:v>-1.0</c:v>
                        </c:pt>
                      </c15:dlblFieldTableCache>
                    </c15:dlblFTEntry>
                  </c15:dlblFieldTable>
                  <c15:showDataLabelsRange val="0"/>
                </c:ext>
                <c:ext xmlns:c16="http://schemas.microsoft.com/office/drawing/2014/chart" uri="{C3380CC4-5D6E-409C-BE32-E72D297353CC}">
                  <c16:uniqueId val="{0000000A-CFE6-4290-A26A-C1E66699D533}"/>
                </c:ext>
              </c:extLst>
            </c:dLbl>
            <c:dLbl>
              <c:idx val="11"/>
              <c:tx>
                <c:strRef>
                  <c:f>Daten_Diagramme!$D$25</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{80F40594-3733-4DB2-A4EA-A8130A849B9B}</c15:txfldGUID>
                      <c15:f>Daten_Diagramme!$D$25</c15:f>
                      <c15:dlblFieldTableCache>
                        <c:ptCount val="1"/>
                        <c:pt idx="0">
                          <c:v>2.0</c:v>
                        </c:pt>
                      </c15:dlblFieldTableCache>
                    </c15:dlblFTEntry>
                  </c15:dlblFieldTable>
                  <c15:showDataLabelsRange val="0"/>
                </c:ext>
                <c:ext xmlns:c16="http://schemas.microsoft.com/office/drawing/2014/chart" uri="{C3380CC4-5D6E-409C-BE32-E72D297353CC}">
                  <c16:uniqueId val="{0000000B-CFE6-4290-A26A-C1E66699D533}"/>
                </c:ext>
              </c:extLst>
            </c:dLbl>
            <c:dLbl>
              <c:idx val="12"/>
              <c:tx>
                <c:strRef>
                  <c:f>Daten_Diagramme!$D$26</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{0F0BAC54-C4C1-4790-87CD-3589CC41CC22}</c15:txfldGUID>
                      <c15:f>Daten_Diagramme!$D$26</c15:f>
                      <c15:dlblFieldTableCache>
                        <c:ptCount val="1"/>
                        <c:pt idx="0">
                          <c:v>0.3</c:v>
                        </c:pt>
                      </c15:dlblFieldTableCache>
                    </c15:dlblFTEntry>
                  </c15:dlblFieldTable>
                  <c15:showDataLabelsRange val="0"/>
                </c:ext>
                <c:ext xmlns:c16="http://schemas.microsoft.com/office/drawing/2014/chart" uri="{C3380CC4-5D6E-409C-BE32-E72D297353CC}">
                  <c16:uniqueId val="{0000000C-CFE6-4290-A26A-C1E66699D533}"/>
                </c:ext>
              </c:extLst>
            </c:dLbl>
            <c:dLbl>
              <c:idx val="13"/>
              <c:tx>
                <c:strRef>
                  <c:f>Daten_Diagramme!$D$27</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{2F1FD8CB-3EF0-4186-9235-6B3812E4B69B}</c15:txfldGUID>
                      <c15:f>Daten_Diagramme!$D$27</c15:f>
                      <c15:dlblFieldTableCache>
                        <c:ptCount val="1"/>
                        <c:pt idx="0">
                          <c:v>2.8</c:v>
                        </c:pt>
                      </c15:dlblFieldTableCache>
                    </c15:dlblFTEntry>
                  </c15:dlblFieldTable>
                  <c15:showDataLabelsRange val="0"/>
                </c:ext>
                <c:ext xmlns:c16="http://schemas.microsoft.com/office/drawing/2014/chart" uri="{C3380CC4-5D6E-409C-BE32-E72D297353CC}">
                  <c16:uniqueId val="{0000000D-CFE6-4290-A26A-C1E66699D533}"/>
                </c:ext>
              </c:extLst>
            </c:dLbl>
            <c:dLbl>
              <c:idx val="14"/>
              <c:tx>
                <c:strRef>
                  <c:f>Daten_Diagramme!$D$28</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{AC164920-8DB4-4EED-839F-1F2D6A44F75E}</c15:txfldGUID>
                      <c15:f>Daten_Diagramme!$D$28</c15:f>
                      <c15:dlblFieldTableCache>
                        <c:ptCount val="1"/>
                        <c:pt idx="0">
                          <c:v>0.1</c:v>
                        </c:pt>
                      </c15:dlblFieldTableCache>
                    </c15:dlblFTEntry>
                  </c15:dlblFieldTable>
                  <c15:showDataLabelsRange val="0"/>
                </c:ext>
                <c:ext xmlns:c16="http://schemas.microsoft.com/office/drawing/2014/chart" uri="{C3380CC4-5D6E-409C-BE32-E72D297353CC}">
                  <c16:uniqueId val="{0000000E-CFE6-4290-A26A-C1E66699D533}"/>
                </c:ext>
              </c:extLst>
            </c:dLbl>
            <c:dLbl>
              <c:idx val="15"/>
              <c:tx>
                <c:strRef>
                  <c:f>Daten_Diagramme!$D$29</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{EAF9836B-5D88-4E3F-8D5B-19FF6A5BDC79}</c15:txfldGUID>
                      <c15:f>Daten_Diagramme!$D$29</c15:f>
                      <c15:dlblFieldTableCache>
                        <c:ptCount val="1"/>
                        <c:pt idx="0">
                          <c:v>-4.4</c:v>
                        </c:pt>
                      </c15:dlblFieldTableCache>
                    </c15:dlblFTEntry>
                  </c15:dlblFieldTable>
                  <c15:showDataLabelsRange val="0"/>
                </c:ext>
                <c:ext xmlns:c16="http://schemas.microsoft.com/office/drawing/2014/chart" uri="{C3380CC4-5D6E-409C-BE32-E72D297353CC}">
                  <c16:uniqueId val="{0000000F-CFE6-4290-A26A-C1E66699D533}"/>
                </c:ext>
              </c:extLst>
            </c:dLbl>
            <c:dLbl>
              <c:idx val="16"/>
              <c:tx>
                <c:strRef>
                  <c:f>Daten_Diagramme!$D$30</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{B3236526-E9C3-467A-B8DA-74EB270D6BB4}</c15:txfldGUID>
                      <c15:f>Daten_Diagramme!$D$30</c15:f>
                      <c15:dlblFieldTableCache>
                        <c:ptCount val="1"/>
                        <c:pt idx="0">
                          <c:v>2.6</c:v>
                        </c:pt>
                      </c15:dlblFieldTableCache>
                    </c15:dlblFTEntry>
                  </c15:dlblFieldTable>
                  <c15:showDataLabelsRange val="0"/>
                </c:ext>
                <c:ext xmlns:c16="http://schemas.microsoft.com/office/drawing/2014/chart" uri="{C3380CC4-5D6E-409C-BE32-E72D297353CC}">
                  <c16:uniqueId val="{00000010-CFE6-4290-A26A-C1E66699D533}"/>
                </c:ext>
              </c:extLst>
            </c:dLbl>
            <c:dLbl>
              <c:idx val="17"/>
              <c:tx>
                <c:strRef>
                  <c:f>Daten_Diagramme!$D$31</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{78BC413C-4FBB-4D99-AEC4-02421E4D12CB}</c15:txfldGUID>
                      <c15:f>Daten_Diagramme!$D$31</c15:f>
                      <c15:dlblFieldTableCache>
                        <c:ptCount val="1"/>
                        <c:pt idx="0">
                          <c:v>0.8</c:v>
                        </c:pt>
                      </c15:dlblFieldTableCache>
                    </c15:dlblFTEntry>
                  </c15:dlblFieldTable>
                  <c15:showDataLabelsRange val="0"/>
                </c:ext>
                <c:ext xmlns:c16="http://schemas.microsoft.com/office/drawing/2014/chart" uri="{C3380CC4-5D6E-409C-BE32-E72D297353CC}">
                  <c16:uniqueId val="{00000011-CFE6-4290-A26A-C1E66699D533}"/>
                </c:ext>
              </c:extLst>
            </c:dLbl>
            <c:dLbl>
              <c:idx val="18"/>
              <c:tx>
                <c:strRef>
                  <c:f>Daten_Diagramme!$D$32</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{4128F762-A5D7-40E5-994D-021BA8E0807A}</c15:txfldGUID>
                      <c15:f>Daten_Diagramme!$D$32</c15:f>
                      <c15:dlblFieldTableCache>
                        <c:ptCount val="1"/>
                        <c:pt idx="0">
                          <c:v>3.4</c:v>
                        </c:pt>
                      </c15:dlblFieldTableCache>
                    </c15:dlblFTEntry>
                  </c15:dlblFieldTable>
                  <c15:showDataLabelsRange val="0"/>
                </c:ext>
                <c:ext xmlns:c16="http://schemas.microsoft.com/office/drawing/2014/chart" uri="{C3380CC4-5D6E-409C-BE32-E72D297353CC}">
                  <c16:uniqueId val="{00000012-CFE6-4290-A26A-C1E66699D533}"/>
                </c:ext>
              </c:extLst>
            </c:dLbl>
            <c:dLbl>
              <c:idx val="19"/>
              <c:tx>
                <c:strRef>
                  <c:f>Daten_Diagramme!$D$33</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{82F99450-FCD3-4DD3-AC87-5A018B21D1FC}</c15:txfldGUID>
                      <c15:f>Daten_Diagramme!$D$33</c15:f>
                      <c15:dlblFieldTableCache>
                        <c:ptCount val="1"/>
                        <c:pt idx="0">
                          <c:v>2.0</c:v>
                        </c:pt>
                      </c15:dlblFieldTableCache>
                    </c15:dlblFTEntry>
                  </c15:dlblFieldTable>
                  <c15:showDataLabelsRange val="0"/>
                </c:ext>
                <c:ext xmlns:c16="http://schemas.microsoft.com/office/drawing/2014/chart" uri="{C3380CC4-5D6E-409C-BE32-E72D297353CC}">
                  <c16:uniqueId val="{00000013-CFE6-4290-A26A-C1E66699D533}"/>
                </c:ext>
              </c:extLst>
            </c:dLbl>
            <c:dLbl>
              <c:idx val="20"/>
              <c:tx>
                <c:strRef>
                  <c:f>Daten_Diagramme!$D$34</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{D46E55A3-F3ED-436E-BBCD-3AFD12FEF7EC}</c15:txfldGUID>
                      <c15:f>Daten_Diagramme!$D$34</c15:f>
                      <c15:dlblFieldTableCache>
                        <c:ptCount val="1"/>
                        <c:pt idx="0">
                          <c:v>2.8</c:v>
                        </c:pt>
                      </c15:dlblFieldTableCache>
                    </c15:dlblFTEntry>
                  </c15:dlblFieldTable>
                  <c15:showDataLabelsRange val="0"/>
                </c:ext>
                <c:ext xmlns:c16="http://schemas.microsoft.com/office/drawing/2014/chart" uri="{C3380CC4-5D6E-409C-BE32-E72D297353CC}">
                  <c16:uniqueId val="{00000014-CFE6-4290-A26A-C1E66699D533}"/>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{98DC493B-1B9A-4A1C-8768-E2A835810666}</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CFE6-4290-A26A-C1E66699D533}"/>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{CFF58C8C-F982-4A97-8458-40A760901BCE}</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CFE6-4290-A26A-C1E66699D533}"/>
                </c:ext>
              </c:extLst>
            </c:dLbl>
            <c:dLbl>
              <c:idx val="23"/>
              <c:tx>
                <c:strRef>
                  <c:f>Daten_Diagramme!$D$37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{B545065F-1CCB-48E1-9B7B-D396B8752E6A}</c15:txfldGUID>
                      <c15:f>Daten_Diagramme!$D$37</c15:f>
                      <c15:dlblFieldTableCache>
                        <c:ptCount val="1"/>
                        <c:pt idx="0">
                          <c:v>0.7</c:v>
                        </c:pt>
                      </c15:dlblFieldTableCache>
                    </c15:dlblFTEntry>
                  </c15:dlblFieldTable>
                  <c15:showDataLabelsRange val="0"/>
                </c:ext>
                <c:ext xmlns:c16="http://schemas.microsoft.com/office/drawing/2014/chart" uri="{C3380CC4-5D6E-409C-BE32-E72D297353CC}">
                  <c16:uniqueId val="{00000017-CFE6-4290-A26A-C1E66699D533}"/>
                </c:ext>
              </c:extLst>
            </c:dLbl>
            <c:dLbl>
              <c:idx val="24"/>
              <c:layout>
                <c:manualLayout>
                  <c:x val="4.7769028871392123E-3"/>
                  <c:y val="-4.6876052205785108E-5"/>
                </c:manualLayout>
              </c:layout>
              <c:tx>
                <c:strRef>
                  <c:f>Daten_Diagramme!$D$38</c:f>
                  <c:strCache>
                    <c:ptCount val="1"/>
                    <c:pt idx="0">
                      <c:v>-1.3</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{E8529262-1A15-4510-ACAD-5447452CC10E}</c15:txfldGUID>
                      <c15:f>Daten_Diagramme!$D$38</c15:f>
                      <c15:dlblFieldTableCache>
                        <c:ptCount val="1"/>
                        <c:pt idx="0">
                          <c:v>-1.3</c:v>
                        </c:pt>
                      </c15:dlblFieldTableCache>
                    </c15:dlblFTEntry>
                  </c15:dlblFieldTable>
                  <c15:showDataLabelsRange val="0"/>
                </c:ext>
                <c:ext xmlns:c16="http://schemas.microsoft.com/office/drawing/2014/chart" uri="{C3380CC4-5D6E-409C-BE32-E72D297353CC}">
                  <c16:uniqueId val="{00000018-CFE6-4290-A26A-C1E66699D533}"/>
                </c:ext>
              </c:extLst>
            </c:dLbl>
            <c:dLbl>
              <c:idx val="25"/>
              <c:tx>
                <c:strRef>
                  <c:f>Daten_Diagramme!$D$39</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{E1FD2E4E-D239-46C7-901A-4C366BC82DCF}</c15:txfldGUID>
                      <c15:f>Daten_Diagramme!$D$39</c15:f>
                      <c15:dlblFieldTableCache>
                        <c:ptCount val="1"/>
                        <c:pt idx="0">
                          <c:v>1.4</c:v>
                        </c:pt>
                      </c15:dlblFieldTableCache>
                    </c15:dlblFTEntry>
                  </c15:dlblFieldTable>
                  <c15:showDataLabelsRange val="0"/>
                </c:ext>
                <c:ext xmlns:c16="http://schemas.microsoft.com/office/drawing/2014/chart" uri="{C3380CC4-5D6E-409C-BE32-E72D297353CC}">
                  <c16:uniqueId val="{00000019-CFE6-4290-A26A-C1E66699D533}"/>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{8E8E31C6-A5C4-4C2A-A908-F4D80BC5C1F4}</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CFE6-4290-A26A-C1E66699D533}"/>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{2FCECE34-4077-4ADB-9244-FCED24E4B115}</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CFE6-4290-A26A-C1E66699D533}"/>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{CC8297F0-A9C0-4BCB-ABD9-F6F3E6144626}</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CFE6-4290-A26A-C1E66699D533}"/>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{E1301989-6FB7-4202-A588-677B3033D6ED}</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CFE6-4290-A26A-C1E66699D533}"/>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{CF61D10F-65F0-4AA0-AA75-59EF21443AC9}</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CFE6-4290-A26A-C1E66699D533}"/>
                </c:ext>
              </c:extLst>
            </c:dLbl>
            <c:dLbl>
              <c:idx val="31"/>
              <c:tx>
                <c:strRef>
                  <c:f>Daten_Diagramme!$D$45</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{59EE5D38-389E-41AF-8CED-1BEDD1DCD65D}</c15:txfldGUID>
                      <c15:f>Daten_Diagramme!$D$45</c15:f>
                      <c15:dlblFieldTableCache>
                        <c:ptCount val="1"/>
                        <c:pt idx="0">
                          <c:v>1.4</c:v>
                        </c:pt>
                      </c15:dlblFieldTableCache>
                    </c15:dlblFTEntry>
                  </c15:dlblFieldTable>
                  <c15:showDataLabelsRange val="0"/>
                </c:ext>
                <c:ext xmlns:c16="http://schemas.microsoft.com/office/drawing/2014/chart" uri="{C3380CC4-5D6E-409C-BE32-E72D297353CC}">
                  <c16:uniqueId val="{0000001F-CFE6-4290-A26A-C1E66699D53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0.32648567332900924</c:v>
                </c:pt>
                <c:pt idx="1">
                  <c:v>0.69044879171461448</c:v>
                </c:pt>
                <c:pt idx="2">
                  <c:v>2.3222060957910013</c:v>
                </c:pt>
                <c:pt idx="3">
                  <c:v>-0.82023007283370775</c:v>
                </c:pt>
                <c:pt idx="4">
                  <c:v>-5.5475103041105047</c:v>
                </c:pt>
                <c:pt idx="5">
                  <c:v>-1.020253929866989</c:v>
                </c:pt>
                <c:pt idx="6">
                  <c:v>4.1720344861758001</c:v>
                </c:pt>
                <c:pt idx="7">
                  <c:v>-4.1913214990138066</c:v>
                </c:pt>
                <c:pt idx="8">
                  <c:v>1.7787434632098402</c:v>
                </c:pt>
                <c:pt idx="9">
                  <c:v>-1.0721529991306868</c:v>
                </c:pt>
                <c:pt idx="10">
                  <c:v>-0.97702189252759186</c:v>
                </c:pt>
                <c:pt idx="11">
                  <c:v>2.0477815699658701</c:v>
                </c:pt>
                <c:pt idx="12">
                  <c:v>0.28526148969889065</c:v>
                </c:pt>
                <c:pt idx="13">
                  <c:v>2.7546263596553184</c:v>
                </c:pt>
                <c:pt idx="14">
                  <c:v>7.8678206136900075E-2</c:v>
                </c:pt>
                <c:pt idx="15">
                  <c:v>-4.4151115157032317</c:v>
                </c:pt>
                <c:pt idx="16">
                  <c:v>2.6201796090861067</c:v>
                </c:pt>
                <c:pt idx="17">
                  <c:v>0.81006182050735454</c:v>
                </c:pt>
                <c:pt idx="18">
                  <c:v>3.3979863784424045</c:v>
                </c:pt>
                <c:pt idx="19">
                  <c:v>1.998519615099926</c:v>
                </c:pt>
                <c:pt idx="20">
                  <c:v>2.8400342172797264</c:v>
                </c:pt>
                <c:pt idx="21">
                  <c:v>0</c:v>
                </c:pt>
                <c:pt idx="23">
                  <c:v>0.69044879171461448</c:v>
                </c:pt>
                <c:pt idx="24">
                  <c:v>-1.2931683995671173</c:v>
                </c:pt>
                <c:pt idx="25">
                  <c:v>1.401447067088804</c:v>
                </c:pt>
              </c:numCache>
            </c:numRef>
          </c:val>
          <c:extLst>
            <c:ext xmlns:c16="http://schemas.microsoft.com/office/drawing/2014/chart" uri="{C3380CC4-5D6E-409C-BE32-E72D297353CC}">
              <c16:uniqueId val="{00000020-CFE6-4290-A26A-C1E66699D533}"/>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{EE2F5123-707C-4D1B-BA0F-947D1F252EFC}</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CFE6-4290-A26A-C1E66699D533}"/>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{F8A0ED3B-465E-4CDC-BC24-280F0FD95FEF}</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CFE6-4290-A26A-C1E66699D533}"/>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{4029DB81-863F-457D-8E97-322810F96D6F}</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CFE6-4290-A26A-C1E66699D533}"/>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{6FAB2C6E-F69F-4AD0-841C-D3BCE0399AA9}</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CFE6-4290-A26A-C1E66699D533}"/>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{185402A7-8A77-4816-9909-443026FA3C68}</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CFE6-4290-A26A-C1E66699D533}"/>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{7B6609F6-A734-4A75-A912-31EA0EAE09DB}</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CFE6-4290-A26A-C1E66699D533}"/>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{03E61030-8B2D-4404-BE3D-12F37F4853B6}</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CFE6-4290-A26A-C1E66699D533}"/>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{A3F495FD-0933-4921-A6E9-CA58BA3F8684}</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CFE6-4290-A26A-C1E66699D533}"/>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{13791D25-F75E-4389-824B-4DC783AA1E7E}</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CFE6-4290-A26A-C1E66699D533}"/>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{B641A2AB-6C9B-4018-977F-2D1C79715FB4}</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CFE6-4290-A26A-C1E66699D533}"/>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{1B3E50C7-C720-4DBD-BD74-72D66A52B40E}</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CFE6-4290-A26A-C1E66699D533}"/>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{18F892F8-89DB-42E9-9BC6-33342CBD8EED}</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CFE6-4290-A26A-C1E66699D533}"/>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{31952491-4E24-40E0-A6B5-7C13B23C845B}</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CFE6-4290-A26A-C1E66699D533}"/>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{3D04083B-DAE4-4F7A-8211-564EB3A29B05}</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CFE6-4290-A26A-C1E66699D533}"/>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{D03C0C33-712F-4B72-922E-3864CEC435D6}</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CFE6-4290-A26A-C1E66699D533}"/>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{70223522-9023-4FF6-97B4-264DB94CA9B7}</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CFE6-4290-A26A-C1E66699D533}"/>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{325E52E5-8414-4A54-83BB-A274257FCDEF}</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CFE6-4290-A26A-C1E66699D533}"/>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{19E35FAE-4C14-4DD2-8BC8-2C9D91B8A90E}</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CFE6-4290-A26A-C1E66699D533}"/>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{F3BE3951-70C1-4176-B832-451DB1437E7E}</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CFE6-4290-A26A-C1E66699D533}"/>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{C794D78A-613F-4CB9-B7C8-1986932F4F7C}</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CFE6-4290-A26A-C1E66699D533}"/>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{F7BDFBC2-2D97-4587-9A78-3858CDDAC23F}</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CFE6-4290-A26A-C1E66699D533}"/>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{D07C57B8-DA91-42A4-BCF3-CA6B7F6715A7}</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CFE6-4290-A26A-C1E66699D533}"/>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{369B0F0C-FC28-4CA4-A04C-2404170119B7}</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CFE6-4290-A26A-C1E66699D533}"/>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{BBE3411C-DBE3-4741-A7BA-052F1A6CE149}</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CFE6-4290-A26A-C1E66699D533}"/>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{114C893B-944A-46F3-BF2F-93D7BDBB5217}</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CFE6-4290-A26A-C1E66699D533}"/>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{44A9902B-A765-42DE-890C-494D282FA001}</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CFE6-4290-A26A-C1E66699D533}"/>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{009336B7-CE28-4FB3-A550-036D4EAE2A94}</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CFE6-4290-A26A-C1E66699D533}"/>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{81644D66-B925-4A86-92B2-C072B3950925}</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CFE6-4290-A26A-C1E66699D533}"/>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{28980D6B-55FF-4ECE-A414-0C3A072725CE}</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CFE6-4290-A26A-C1E66699D533}"/>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{58B61A52-AFED-4C69-B2F6-D6C4E6E32B1C}</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CFE6-4290-A26A-C1E66699D533}"/>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{F36FDD6E-5C14-42C8-ADFD-5F85BABE494E}</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CFE6-4290-A26A-C1E66699D533}"/>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{5B005E9C-0165-46CF-82AB-43675B5F2012}</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CFE6-4290-A26A-C1E66699D53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CFE6-4290-A26A-C1E66699D533}"/>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CFE6-4290-A26A-C1E66699D533}"/>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{116861DC-E3E5-4800-AEC8-D3DE522DD319}</c15:txfldGUID>
                      <c15:f>Daten_Diagramme!$E$14</c15:f>
                      <c15:dlblFieldTableCache>
                        <c:ptCount val="1"/>
                        <c:pt idx="0">
                          <c:v>-0.4</c:v>
                        </c:pt>
                      </c15:dlblFieldTableCache>
                    </c15:dlblFTEntry>
                  </c15:dlblFieldTable>
                  <c15:showDataLabelsRange val="0"/>
                </c:ext>
                <c:ext xmlns:c16="http://schemas.microsoft.com/office/drawing/2014/chart" uri="{C3380CC4-5D6E-409C-BE32-E72D297353CC}">
                  <c16:uniqueId val="{00000000-C8BD-45B3-B9AE-76F7762E955D}"/>
                </c:ext>
              </c:extLst>
            </c:dLbl>
            <c:dLbl>
              <c:idx val="1"/>
              <c:tx>
                <c:strRef>
                  <c:f>Daten_Diagramme!$E$15</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{9E873B74-43D9-4435-B968-7BCB319A309A}</c15:txfldGUID>
                      <c15:f>Daten_Diagramme!$E$15</c15:f>
                      <c15:dlblFieldTableCache>
                        <c:ptCount val="1"/>
                        <c:pt idx="0">
                          <c:v>2.5</c:v>
                        </c:pt>
                      </c15:dlblFieldTableCache>
                    </c15:dlblFTEntry>
                  </c15:dlblFieldTable>
                  <c15:showDataLabelsRange val="0"/>
                </c:ext>
                <c:ext xmlns:c16="http://schemas.microsoft.com/office/drawing/2014/chart" uri="{C3380CC4-5D6E-409C-BE32-E72D297353CC}">
                  <c16:uniqueId val="{00000001-C8BD-45B3-B9AE-76F7762E955D}"/>
                </c:ext>
              </c:extLst>
            </c:dLbl>
            <c:dLbl>
              <c:idx val="2"/>
              <c:tx>
                <c:strRef>
                  <c:f>Daten_Diagramme!$E$16</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{8D5F193A-321B-4541-B979-CCB861F111DD}</c15:txfldGUID>
                      <c15:f>Daten_Diagramme!$E$16</c15:f>
                      <c15:dlblFieldTableCache>
                        <c:ptCount val="1"/>
                        <c:pt idx="0">
                          <c:v>1.9</c:v>
                        </c:pt>
                      </c15:dlblFieldTableCache>
                    </c15:dlblFTEntry>
                  </c15:dlblFieldTable>
                  <c15:showDataLabelsRange val="0"/>
                </c:ext>
                <c:ext xmlns:c16="http://schemas.microsoft.com/office/drawing/2014/chart" uri="{C3380CC4-5D6E-409C-BE32-E72D297353CC}">
                  <c16:uniqueId val="{00000002-C8BD-45B3-B9AE-76F7762E955D}"/>
                </c:ext>
              </c:extLst>
            </c:dLbl>
            <c:dLbl>
              <c:idx val="3"/>
              <c:tx>
                <c:strRef>
                  <c:f>Daten_Diagramme!$E$17</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{9F3AEAEB-4D8A-4CE3-B8AE-4C142C2C0590}</c15:txfldGUID>
                      <c15:f>Daten_Diagramme!$E$17</c15:f>
                      <c15:dlblFieldTableCache>
                        <c:ptCount val="1"/>
                        <c:pt idx="0">
                          <c:v>-5.3</c:v>
                        </c:pt>
                      </c15:dlblFieldTableCache>
                    </c15:dlblFTEntry>
                  </c15:dlblFieldTable>
                  <c15:showDataLabelsRange val="0"/>
                </c:ext>
                <c:ext xmlns:c16="http://schemas.microsoft.com/office/drawing/2014/chart" uri="{C3380CC4-5D6E-409C-BE32-E72D297353CC}">
                  <c16:uniqueId val="{00000003-C8BD-45B3-B9AE-76F7762E955D}"/>
                </c:ext>
              </c:extLst>
            </c:dLbl>
            <c:dLbl>
              <c:idx val="4"/>
              <c:tx>
                <c:strRef>
                  <c:f>Daten_Diagramme!$E$18</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{96A27EE3-38A4-431C-830C-517791043E66}</c15:txfldGUID>
                      <c15:f>Daten_Diagramme!$E$18</c15:f>
                      <c15:dlblFieldTableCache>
                        <c:ptCount val="1"/>
                        <c:pt idx="0">
                          <c:v>-2.4</c:v>
                        </c:pt>
                      </c15:dlblFieldTableCache>
                    </c15:dlblFTEntry>
                  </c15:dlblFieldTable>
                  <c15:showDataLabelsRange val="0"/>
                </c:ext>
                <c:ext xmlns:c16="http://schemas.microsoft.com/office/drawing/2014/chart" uri="{C3380CC4-5D6E-409C-BE32-E72D297353CC}">
                  <c16:uniqueId val="{00000004-C8BD-45B3-B9AE-76F7762E955D}"/>
                </c:ext>
              </c:extLst>
            </c:dLbl>
            <c:dLbl>
              <c:idx val="5"/>
              <c:tx>
                <c:strRef>
                  <c:f>Daten_Diagramme!$E$19</c:f>
                  <c:strCache>
                    <c:ptCount val="1"/>
                    <c:pt idx="0">
                      <c:v>-10.3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{5CD6CF96-63BF-4614-A3C7-F71CFCD4A083}</c15:txfldGUID>
                      <c15:f>Daten_Diagramme!$E$19</c15:f>
                      <c15:dlblFieldTableCache>
                        <c:ptCount val="1"/>
                        <c:pt idx="0">
                          <c:v>-10.3</c:v>
                        </c:pt>
                      </c15:dlblFieldTableCache>
                    </c15:dlblFTEntry>
                  </c15:dlblFieldTable>
                  <c15:showDataLabelsRange val="0"/>
                </c:ext>
                <c:ext xmlns:c16="http://schemas.microsoft.com/office/drawing/2014/chart" uri="{C3380CC4-5D6E-409C-BE32-E72D297353CC}">
                  <c16:uniqueId val="{00000005-C8BD-45B3-B9AE-76F7762E955D}"/>
                </c:ext>
              </c:extLst>
            </c:dLbl>
            <c:dLbl>
              <c:idx val="6"/>
              <c:tx>
                <c:strRef>
                  <c:f>Daten_Diagramme!$E$20</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{A254BABC-5772-4039-96B5-8AA3780BE346}</c15:txfldGUID>
                      <c15:f>Daten_Diagramme!$E$20</c15:f>
                      <c15:dlblFieldTableCache>
                        <c:ptCount val="1"/>
                        <c:pt idx="0">
                          <c:v>2.1</c:v>
                        </c:pt>
                      </c15:dlblFieldTableCache>
                    </c15:dlblFTEntry>
                  </c15:dlblFieldTable>
                  <c15:showDataLabelsRange val="0"/>
                </c:ext>
                <c:ext xmlns:c16="http://schemas.microsoft.com/office/drawing/2014/chart" uri="{C3380CC4-5D6E-409C-BE32-E72D297353CC}">
                  <c16:uniqueId val="{00000006-C8BD-45B3-B9AE-76F7762E955D}"/>
                </c:ext>
              </c:extLst>
            </c:dLbl>
            <c:dLbl>
              <c:idx val="7"/>
              <c:tx>
                <c:strRef>
                  <c:f>Daten_Diagramme!$E$21</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{20967AF2-C59B-483D-A34D-6FD10787FF82}</c15:txfldGUID>
                      <c15:f>Daten_Diagramme!$E$21</c15:f>
                      <c15:dlblFieldTableCache>
                        <c:ptCount val="1"/>
                        <c:pt idx="0">
                          <c:v>-3.0</c:v>
                        </c:pt>
                      </c15:dlblFieldTableCache>
                    </c15:dlblFTEntry>
                  </c15:dlblFieldTable>
                  <c15:showDataLabelsRange val="0"/>
                </c:ext>
                <c:ext xmlns:c16="http://schemas.microsoft.com/office/drawing/2014/chart" uri="{C3380CC4-5D6E-409C-BE32-E72D297353CC}">
                  <c16:uniqueId val="{00000007-C8BD-45B3-B9AE-76F7762E955D}"/>
                </c:ext>
              </c:extLst>
            </c:dLbl>
            <c:dLbl>
              <c:idx val="8"/>
              <c:tx>
                <c:strRef>
                  <c:f>Daten_Diagramme!$E$22</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{7FA45C9C-3F3A-4A9D-A6DE-67E5474C4F9C}</c15:txfldGUID>
                      <c15:f>Daten_Diagramme!$E$22</c15:f>
                      <c15:dlblFieldTableCache>
                        <c:ptCount val="1"/>
                        <c:pt idx="0">
                          <c:v>0.5</c:v>
                        </c:pt>
                      </c15:dlblFieldTableCache>
                    </c15:dlblFTEntry>
                  </c15:dlblFieldTable>
                  <c15:showDataLabelsRange val="0"/>
                </c:ext>
                <c:ext xmlns:c16="http://schemas.microsoft.com/office/drawing/2014/chart" uri="{C3380CC4-5D6E-409C-BE32-E72D297353CC}">
                  <c16:uniqueId val="{00000008-C8BD-45B3-B9AE-76F7762E955D}"/>
                </c:ext>
              </c:extLst>
            </c:dLbl>
            <c:dLbl>
              <c:idx val="9"/>
              <c:tx>
                <c:strRef>
                  <c:f>Daten_Diagramme!$E$23</c:f>
                  <c:strCache>
                    <c:ptCount val="1"/>
                    <c:pt idx="0">
                      <c:v>40.3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{CE15FEA8-FC48-4DE5-B0B6-52F3B062436E}</c15:txfldGUID>
                      <c15:f>Daten_Diagramme!$E$23</c15:f>
                      <c15:dlblFieldTableCache>
                        <c:ptCount val="1"/>
                        <c:pt idx="0">
                          <c:v>40.3</c:v>
                        </c:pt>
                      </c15:dlblFieldTableCache>
                    </c15:dlblFTEntry>
                  </c15:dlblFieldTable>
                  <c15:showDataLabelsRange val="0"/>
                </c:ext>
                <c:ext xmlns:c16="http://schemas.microsoft.com/office/drawing/2014/chart" uri="{C3380CC4-5D6E-409C-BE32-E72D297353CC}">
                  <c16:uniqueId val="{00000009-C8BD-45B3-B9AE-76F7762E955D}"/>
                </c:ext>
              </c:extLst>
            </c:dLbl>
            <c:dLbl>
              <c:idx val="10"/>
              <c:tx>
                <c:strRef>
                  <c:f>Daten_Diagramme!$E$24</c:f>
                  <c:strCache>
                    <c:ptCount val="1"/>
                    <c:pt idx="0">
                      <c:v>-10.2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{4C24CCC3-00D9-4289-AFE1-AC4E88C6BD68}</c15:txfldGUID>
                      <c15:f>Daten_Diagramme!$E$24</c15:f>
                      <c15:dlblFieldTableCache>
                        <c:ptCount val="1"/>
                        <c:pt idx="0">
                          <c:v>-10.2</c:v>
                        </c:pt>
                      </c15:dlblFieldTableCache>
                    </c15:dlblFTEntry>
                  </c15:dlblFieldTable>
                  <c15:showDataLabelsRange val="0"/>
                </c:ext>
                <c:ext xmlns:c16="http://schemas.microsoft.com/office/drawing/2014/chart" uri="{C3380CC4-5D6E-409C-BE32-E72D297353CC}">
                  <c16:uniqueId val="{0000000A-C8BD-45B3-B9AE-76F7762E955D}"/>
                </c:ext>
              </c:extLst>
            </c:dLbl>
            <c:dLbl>
              <c:idx val="11"/>
              <c:tx>
                <c:strRef>
                  <c:f>Daten_Diagramme!$E$25</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{836F96CA-9C2F-498A-A185-2299322FBA47}</c15:txfldGUID>
                      <c15:f>Daten_Diagramme!$E$25</c15:f>
                      <c15:dlblFieldTableCache>
                        <c:ptCount val="1"/>
                        <c:pt idx="0">
                          <c:v>-2.6</c:v>
                        </c:pt>
                      </c15:dlblFieldTableCache>
                    </c15:dlblFTEntry>
                  </c15:dlblFieldTable>
                  <c15:showDataLabelsRange val="0"/>
                </c:ext>
                <c:ext xmlns:c16="http://schemas.microsoft.com/office/drawing/2014/chart" uri="{C3380CC4-5D6E-409C-BE32-E72D297353CC}">
                  <c16:uniqueId val="{0000000B-C8BD-45B3-B9AE-76F7762E955D}"/>
                </c:ext>
              </c:extLst>
            </c:dLbl>
            <c:dLbl>
              <c:idx val="12"/>
              <c:tx>
                <c:strRef>
                  <c:f>Daten_Diagramme!$E$26</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{CD8C2AA6-DDD3-45DF-AA75-E5291F73A5B7}</c15:txfldGUID>
                      <c15:f>Daten_Diagramme!$E$26</c15:f>
                      <c15:dlblFieldTableCache>
                        <c:ptCount val="1"/>
                        <c:pt idx="0">
                          <c:v>3.1</c:v>
                        </c:pt>
                      </c15:dlblFieldTableCache>
                    </c15:dlblFTEntry>
                  </c15:dlblFieldTable>
                  <c15:showDataLabelsRange val="0"/>
                </c:ext>
                <c:ext xmlns:c16="http://schemas.microsoft.com/office/drawing/2014/chart" uri="{C3380CC4-5D6E-409C-BE32-E72D297353CC}">
                  <c16:uniqueId val="{0000000C-C8BD-45B3-B9AE-76F7762E955D}"/>
                </c:ext>
              </c:extLst>
            </c:dLbl>
            <c:dLbl>
              <c:idx val="13"/>
              <c:tx>
                <c:strRef>
                  <c:f>Daten_Diagramme!$E$27</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{3E284B75-BF8F-4297-A670-199BA12A5329}</c15:txfldGUID>
                      <c15:f>Daten_Diagramme!$E$27</c15:f>
                      <c15:dlblFieldTableCache>
                        <c:ptCount val="1"/>
                        <c:pt idx="0">
                          <c:v>0.4</c:v>
                        </c:pt>
                      </c15:dlblFieldTableCache>
                    </c15:dlblFTEntry>
                  </c15:dlblFieldTable>
                  <c15:showDataLabelsRange val="0"/>
                </c:ext>
                <c:ext xmlns:c16="http://schemas.microsoft.com/office/drawing/2014/chart" uri="{C3380CC4-5D6E-409C-BE32-E72D297353CC}">
                  <c16:uniqueId val="{0000000D-C8BD-45B3-B9AE-76F7762E955D}"/>
                </c:ext>
              </c:extLst>
            </c:dLbl>
            <c:dLbl>
              <c:idx val="14"/>
              <c:tx>
                <c:strRef>
                  <c:f>Daten_Diagramme!$E$28</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{72A051B0-B032-48E9-AB69-C2774F297DD1}</c15:txfldGUID>
                      <c15:f>Daten_Diagramme!$E$28</c15:f>
                      <c15:dlblFieldTableCache>
                        <c:ptCount val="1"/>
                        <c:pt idx="0">
                          <c:v>-1.3</c:v>
                        </c:pt>
                      </c15:dlblFieldTableCache>
                    </c15:dlblFTEntry>
                  </c15:dlblFieldTable>
                  <c15:showDataLabelsRange val="0"/>
                </c:ext>
                <c:ext xmlns:c16="http://schemas.microsoft.com/office/drawing/2014/chart" uri="{C3380CC4-5D6E-409C-BE32-E72D297353CC}">
                  <c16:uniqueId val="{0000000E-C8BD-45B3-B9AE-76F7762E955D}"/>
                </c:ext>
              </c:extLst>
            </c:dLbl>
            <c:dLbl>
              <c:idx val="15"/>
              <c:tx>
                <c:strRef>
                  <c:f>Daten_Diagramme!$E$29</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{EDDA7386-F1BB-4BBD-B23F-032B7AC78B66}</c15:txfldGUID>
                      <c15:f>Daten_Diagramme!$E$29</c15:f>
                      <c15:dlblFieldTableCache>
                        <c:ptCount val="1"/>
                        <c:pt idx="0">
                          <c:v>4.2</c:v>
                        </c:pt>
                      </c15:dlblFieldTableCache>
                    </c15:dlblFTEntry>
                  </c15:dlblFieldTable>
                  <c15:showDataLabelsRange val="0"/>
                </c:ext>
                <c:ext xmlns:c16="http://schemas.microsoft.com/office/drawing/2014/chart" uri="{C3380CC4-5D6E-409C-BE32-E72D297353CC}">
                  <c16:uniqueId val="{0000000F-C8BD-45B3-B9AE-76F7762E955D}"/>
                </c:ext>
              </c:extLst>
            </c:dLbl>
            <c:dLbl>
              <c:idx val="16"/>
              <c:tx>
                <c:strRef>
                  <c:f>Daten_Diagramme!$E$30</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{FE106529-DD43-453B-8568-CF17517D5A08}</c15:txfldGUID>
                      <c15:f>Daten_Diagramme!$E$30</c15:f>
                      <c15:dlblFieldTableCache>
                        <c:ptCount val="1"/>
                        <c:pt idx="0">
                          <c:v>-3.2</c:v>
                        </c:pt>
                      </c15:dlblFieldTableCache>
                    </c15:dlblFTEntry>
                  </c15:dlblFieldTable>
                  <c15:showDataLabelsRange val="0"/>
                </c:ext>
                <c:ext xmlns:c16="http://schemas.microsoft.com/office/drawing/2014/chart" uri="{C3380CC4-5D6E-409C-BE32-E72D297353CC}">
                  <c16:uniqueId val="{00000010-C8BD-45B3-B9AE-76F7762E955D}"/>
                </c:ext>
              </c:extLst>
            </c:dLbl>
            <c:dLbl>
              <c:idx val="17"/>
              <c:tx>
                <c:strRef>
                  <c:f>Daten_Diagramme!$E$31</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{47FEF055-B0B6-4C36-88BA-C096E61557CB}</c15:txfldGUID>
                      <c15:f>Daten_Diagramme!$E$31</c15:f>
                      <c15:dlblFieldTableCache>
                        <c:ptCount val="1"/>
                        <c:pt idx="0">
                          <c:v>3.2</c:v>
                        </c:pt>
                      </c15:dlblFieldTableCache>
                    </c15:dlblFTEntry>
                  </c15:dlblFieldTable>
                  <c15:showDataLabelsRange val="0"/>
                </c:ext>
                <c:ext xmlns:c16="http://schemas.microsoft.com/office/drawing/2014/chart" uri="{C3380CC4-5D6E-409C-BE32-E72D297353CC}">
                  <c16:uniqueId val="{00000011-C8BD-45B3-B9AE-76F7762E955D}"/>
                </c:ext>
              </c:extLst>
            </c:dLbl>
            <c:dLbl>
              <c:idx val="18"/>
              <c:tx>
                <c:strRef>
                  <c:f>Daten_Diagramme!$E$32</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{FF035D58-2968-489F-B5CB-282FEDAF9DFE}</c15:txfldGUID>
                      <c15:f>Daten_Diagramme!$E$32</c15:f>
                      <c15:dlblFieldTableCache>
                        <c:ptCount val="1"/>
                        <c:pt idx="0">
                          <c:v>1.5</c:v>
                        </c:pt>
                      </c15:dlblFieldTableCache>
                    </c15:dlblFTEntry>
                  </c15:dlblFieldTable>
                  <c15:showDataLabelsRange val="0"/>
                </c:ext>
                <c:ext xmlns:c16="http://schemas.microsoft.com/office/drawing/2014/chart" uri="{C3380CC4-5D6E-409C-BE32-E72D297353CC}">
                  <c16:uniqueId val="{00000012-C8BD-45B3-B9AE-76F7762E955D}"/>
                </c:ext>
              </c:extLst>
            </c:dLbl>
            <c:dLbl>
              <c:idx val="19"/>
              <c:tx>
                <c:strRef>
                  <c:f>Daten_Diagramme!$E$33</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{E0FDC858-A3AA-4D6E-88B9-AEE4AE9EF5C6}</c15:txfldGUID>
                      <c15:f>Daten_Diagramme!$E$33</c15:f>
                      <c15:dlblFieldTableCache>
                        <c:ptCount val="1"/>
                        <c:pt idx="0">
                          <c:v>6.7</c:v>
                        </c:pt>
                      </c15:dlblFieldTableCache>
                    </c15:dlblFTEntry>
                  </c15:dlblFieldTable>
                  <c15:showDataLabelsRange val="0"/>
                </c:ext>
                <c:ext xmlns:c16="http://schemas.microsoft.com/office/drawing/2014/chart" uri="{C3380CC4-5D6E-409C-BE32-E72D297353CC}">
                  <c16:uniqueId val="{00000013-C8BD-45B3-B9AE-76F7762E955D}"/>
                </c:ext>
              </c:extLst>
            </c:dLbl>
            <c:dLbl>
              <c:idx val="20"/>
              <c:tx>
                <c:strRef>
                  <c:f>Daten_Diagramme!$E$34</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{083B9AF4-8D36-455D-A191-E2DE2E237CAA}</c15:txfldGUID>
                      <c15:f>Daten_Diagramme!$E$34</c15:f>
                      <c15:dlblFieldTableCache>
                        <c:ptCount val="1"/>
                        <c:pt idx="0">
                          <c:v>-2.3</c:v>
                        </c:pt>
                      </c15:dlblFieldTableCache>
                    </c15:dlblFTEntry>
                  </c15:dlblFieldTable>
                  <c15:showDataLabelsRange val="0"/>
                </c:ext>
                <c:ext xmlns:c16="http://schemas.microsoft.com/office/drawing/2014/chart" uri="{C3380CC4-5D6E-409C-BE32-E72D297353CC}">
                  <c16:uniqueId val="{00000014-C8BD-45B3-B9AE-76F7762E955D}"/>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{438B7265-F09C-4C14-87D4-BDC7F9897ACC}</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C8BD-45B3-B9AE-76F7762E955D}"/>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{2583ACF7-84C6-4779-A470-52FCF3510A1B}</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C8BD-45B3-B9AE-76F7762E955D}"/>
                </c:ext>
              </c:extLst>
            </c:dLbl>
            <c:dLbl>
              <c:idx val="23"/>
              <c:tx>
                <c:strRef>
                  <c:f>Daten_Diagramme!$E$37</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{E00B4DC5-0F0C-4A86-8CF1-3EBE66BADE18}</c15:txfldGUID>
                      <c15:f>Daten_Diagramme!$E$37</c15:f>
                      <c15:dlblFieldTableCache>
                        <c:ptCount val="1"/>
                        <c:pt idx="0">
                          <c:v>2.5</c:v>
                        </c:pt>
                      </c15:dlblFieldTableCache>
                    </c15:dlblFTEntry>
                  </c15:dlblFieldTable>
                  <c15:showDataLabelsRange val="0"/>
                </c:ext>
                <c:ext xmlns:c16="http://schemas.microsoft.com/office/drawing/2014/chart" uri="{C3380CC4-5D6E-409C-BE32-E72D297353CC}">
                  <c16:uniqueId val="{00000017-C8BD-45B3-B9AE-76F7762E955D}"/>
                </c:ext>
              </c:extLst>
            </c:dLbl>
            <c:dLbl>
              <c:idx val="24"/>
              <c:tx>
                <c:strRef>
                  <c:f>Daten_Diagramme!$E$38</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{BE076134-E394-4C69-BDC4-ECBA6860603D}</c15:txfldGUID>
                      <c15:f>Daten_Diagramme!$E$38</c15:f>
                      <c15:dlblFieldTableCache>
                        <c:ptCount val="1"/>
                        <c:pt idx="0">
                          <c:v>-4.4</c:v>
                        </c:pt>
                      </c15:dlblFieldTableCache>
                    </c15:dlblFTEntry>
                  </c15:dlblFieldTable>
                  <c15:showDataLabelsRange val="0"/>
                </c:ext>
                <c:ext xmlns:c16="http://schemas.microsoft.com/office/drawing/2014/chart" uri="{C3380CC4-5D6E-409C-BE32-E72D297353CC}">
                  <c16:uniqueId val="{00000018-C8BD-45B3-B9AE-76F7762E955D}"/>
                </c:ext>
              </c:extLst>
            </c:dLbl>
            <c:dLbl>
              <c:idx val="25"/>
              <c:tx>
                <c:strRef>
                  <c:f>Daten_Diagramme!$E$39</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{2D16988B-A654-4970-A45D-BA24EB2C2072}</c15:txfldGUID>
                      <c15:f>Daten_Diagramme!$E$39</c15:f>
                      <c15:dlblFieldTableCache>
                        <c:ptCount val="1"/>
                        <c:pt idx="0">
                          <c:v>0.5</c:v>
                        </c:pt>
                      </c15:dlblFieldTableCache>
                    </c15:dlblFTEntry>
                  </c15:dlblFieldTable>
                  <c15:showDataLabelsRange val="0"/>
                </c:ext>
                <c:ext xmlns:c16="http://schemas.microsoft.com/office/drawing/2014/chart" uri="{C3380CC4-5D6E-409C-BE32-E72D297353CC}">
                  <c16:uniqueId val="{00000019-C8BD-45B3-B9AE-76F7762E955D}"/>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{75F8AFF6-E407-4A9B-ADB6-287721D90848}</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C8BD-45B3-B9AE-76F7762E955D}"/>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{7E29312A-735E-452A-96A0-B81199D5B3E9}</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C8BD-45B3-B9AE-76F7762E955D}"/>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{6F477053-BF5E-4F68-A6A3-5CCA2D12E00B}</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C8BD-45B3-B9AE-76F7762E955D}"/>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{553BCEC3-9C3A-4555-811C-D85742163040}</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C8BD-45B3-B9AE-76F7762E955D}"/>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{F87D934F-1F54-40A6-AA15-343145AAF825}</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C8BD-45B3-B9AE-76F7762E955D}"/>
                </c:ext>
              </c:extLst>
            </c:dLbl>
            <c:dLbl>
              <c:idx val="31"/>
              <c:tx>
                <c:strRef>
                  <c:f>Daten_Diagramme!$E$45</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{F9CE6504-5A91-4876-BC19-87A04A4F9716}</c15:txfldGUID>
                      <c15:f>Daten_Diagramme!$E$45</c15:f>
                      <c15:dlblFieldTableCache>
                        <c:ptCount val="1"/>
                        <c:pt idx="0">
                          <c:v>0.5</c:v>
                        </c:pt>
                      </c15:dlblFieldTableCache>
                    </c15:dlblFTEntry>
                  </c15:dlblFieldTable>
                  <c15:showDataLabelsRange val="0"/>
                </c:ext>
                <c:ext xmlns:c16="http://schemas.microsoft.com/office/drawing/2014/chart" uri="{C3380CC4-5D6E-409C-BE32-E72D297353CC}">
                  <c16:uniqueId val="{0000001F-C8BD-45B3-B9AE-76F7762E955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-0.35097026955332911</c:v>
                </c:pt>
                <c:pt idx="1">
                  <c:v>2.508361204013378</c:v>
                </c:pt>
                <c:pt idx="2">
                  <c:v>1.9379844961240309</c:v>
                </c:pt>
                <c:pt idx="3">
                  <c:v>-5.2598720149836113</c:v>
                </c:pt>
                <c:pt idx="4">
                  <c:v>-2.3707734162456275</c:v>
                </c:pt>
                <c:pt idx="5">
                  <c:v>-10.288494960027807</c:v>
                </c:pt>
                <c:pt idx="6">
                  <c:v>2.089864158829676</c:v>
                </c:pt>
                <c:pt idx="7">
                  <c:v>-2.9856850715746419</c:v>
                </c:pt>
                <c:pt idx="8">
                  <c:v>0.49640109208240257</c:v>
                </c:pt>
                <c:pt idx="9">
                  <c:v>40.328542094455855</c:v>
                </c:pt>
                <c:pt idx="10">
                  <c:v>-10.243964746455486</c:v>
                </c:pt>
                <c:pt idx="11">
                  <c:v>-2.5552825552825551</c:v>
                </c:pt>
                <c:pt idx="12">
                  <c:v>3.1400966183574881</c:v>
                </c:pt>
                <c:pt idx="13">
                  <c:v>0.40595399188092018</c:v>
                </c:pt>
                <c:pt idx="14">
                  <c:v>-1.2559808612440191</c:v>
                </c:pt>
                <c:pt idx="15">
                  <c:v>4.1984732824427482</c:v>
                </c:pt>
                <c:pt idx="16">
                  <c:v>-3.2091097308488612</c:v>
                </c:pt>
                <c:pt idx="17">
                  <c:v>3.2485875706214689</c:v>
                </c:pt>
                <c:pt idx="18">
                  <c:v>1.474010861132661</c:v>
                </c:pt>
                <c:pt idx="19">
                  <c:v>6.7365269461077846</c:v>
                </c:pt>
                <c:pt idx="20">
                  <c:v>-2.3340040241448694</c:v>
                </c:pt>
                <c:pt idx="21">
                  <c:v>0</c:v>
                </c:pt>
                <c:pt idx="23">
                  <c:v>2.508361204013378</c:v>
                </c:pt>
                <c:pt idx="24">
                  <c:v>-4.4456641053787047</c:v>
                </c:pt>
                <c:pt idx="25">
                  <c:v>0.54455697490966459</c:v>
                </c:pt>
              </c:numCache>
            </c:numRef>
          </c:val>
          <c:extLst>
            <c:ext xmlns:c16="http://schemas.microsoft.com/office/drawing/2014/chart" uri="{C3380CC4-5D6E-409C-BE32-E72D297353CC}">
              <c16:uniqueId val="{00000020-C8BD-45B3-B9AE-76F7762E955D}"/>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{D37246DE-2F8E-4E99-A2FC-CA70ADD3834F}</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C8BD-45B3-B9AE-76F7762E955D}"/>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{EAE52AE5-B775-4AD2-B2BA-7A865B2B9F84}</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C8BD-45B3-B9AE-76F7762E955D}"/>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{6A15EF81-E2C1-4796-BB29-C4737076866B}</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C8BD-45B3-B9AE-76F7762E955D}"/>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{5E93C0DC-C6A4-4671-92EA-4B6F8AD66337}</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C8BD-45B3-B9AE-76F7762E955D}"/>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{3DD1D55B-8FDD-48CE-978D-EFE9017995E8}</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C8BD-45B3-B9AE-76F7762E955D}"/>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{734EF7D4-57DC-4D79-B3A5-B7EEE0BE03B7}</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C8BD-45B3-B9AE-76F7762E955D}"/>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{EAE03B68-70DE-456B-BC96-C6A647AAAB28}</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C8BD-45B3-B9AE-76F7762E955D}"/>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{6E1AE945-82CF-4497-85A8-C2BA170CA08D}</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C8BD-45B3-B9AE-76F7762E955D}"/>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{B0A589F9-FE7F-4730-A824-7E764565F8CE}</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C8BD-45B3-B9AE-76F7762E955D}"/>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{CAD0E0C5-16CD-4663-A0D5-8C8154A25A9A}</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C8BD-45B3-B9AE-76F7762E955D}"/>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{FBC1AB1F-15E3-4A48-9D59-5887541764F0}</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C8BD-45B3-B9AE-76F7762E955D}"/>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{D0C39CC6-2099-4E5A-A41B-8FF12E528583}</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C8BD-45B3-B9AE-76F7762E955D}"/>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{8DA4D65B-058F-4F81-90C7-70A9798A2A7D}</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C8BD-45B3-B9AE-76F7762E955D}"/>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{F69FD0C2-CA7E-4072-8DD4-FD758F524E80}</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C8BD-45B3-B9AE-76F7762E955D}"/>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{1FD2F7F3-1C97-4C69-9737-53A3DA3BC051}</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C8BD-45B3-B9AE-76F7762E955D}"/>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{3A6BE34A-E949-4C88-A599-5F08DE5D5224}</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C8BD-45B3-B9AE-76F7762E955D}"/>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{923F6E45-85EE-40AA-936F-90408670077C}</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C8BD-45B3-B9AE-76F7762E955D}"/>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{C8A096C1-05FD-47E0-8099-57CAA4801F64}</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C8BD-45B3-B9AE-76F7762E955D}"/>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{2B5CAF4C-51AE-4107-81F2-4C6A9AAF0A0E}</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C8BD-45B3-B9AE-76F7762E955D}"/>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{3786B166-9C8C-4080-A88F-33A8D5EEB19F}</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C8BD-45B3-B9AE-76F7762E955D}"/>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{AA1396CC-F894-4C5C-B11A-C0EB873B2E16}</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C8BD-45B3-B9AE-76F7762E955D}"/>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{9CBF004F-7563-45E7-BB2C-5A7C3FB61BAF}</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C8BD-45B3-B9AE-76F7762E955D}"/>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{F4F97E92-E5F1-4238-B927-7239D9BF1C1D}</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C8BD-45B3-B9AE-76F7762E955D}"/>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{A686602A-A24D-450E-880D-EE1A1A39D093}</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C8BD-45B3-B9AE-76F7762E955D}"/>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{B6877622-24A0-4D05-81EB-85935284B3D0}</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C8BD-45B3-B9AE-76F7762E955D}"/>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{2FC906F4-EF3D-4258-97EB-72A2C7BAE356}</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C8BD-45B3-B9AE-76F7762E955D}"/>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{6D08D897-CB64-4206-A935-4E3BFAC20D29}</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C8BD-45B3-B9AE-76F7762E955D}"/>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{91184FFD-11F7-45A0-AF9A-992EEFDB052D}</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C8BD-45B3-B9AE-76F7762E955D}"/>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{3847C7C0-1823-4395-A62B-12CD2D716E7F}</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C8BD-45B3-B9AE-76F7762E955D}"/>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{C779FCD3-4A7D-43EA-998F-DFCF0FF8E842}</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C8BD-45B3-B9AE-76F7762E955D}"/>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{44A8883F-0B29-42D9-BB42-EBD154E6069F}</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C8BD-45B3-B9AE-76F7762E955D}"/>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{BDA5E3FB-CE42-4789-801C-94E6AB7A5E51}</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C8BD-45B3-B9AE-76F7762E955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C8BD-45B3-B9AE-76F7762E955D}"/>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C8BD-45B3-B9AE-76F7762E955D}"/>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{C4C4FB8F-9E3E-4689-8DFF-E6225885F9D7}</c15:txfldGUID>
                      <c15:f>Diagramm!$I$46</c15:f>
                      <c15:dlblFieldTableCache>
                        <c:ptCount val="1"/>
                      </c15:dlblFieldTableCache>
                    </c15:dlblFTEntry>
                  </c15:dlblFieldTable>
                  <c15:showDataLabelsRange val="0"/>
                </c:ext>
                <c:ext xmlns:c16="http://schemas.microsoft.com/office/drawing/2014/chart" uri="{C3380CC4-5D6E-409C-BE32-E72D297353CC}">
                  <c16:uniqueId val="{00000000-1BC6-47B3-B65B-65977A23A38F}"/>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{0ED96F55-E4E2-4C30-94BD-915433A64BF7}</c15:txfldGUID>
                      <c15:f>Diagramm!$I$47</c15:f>
                      <c15:dlblFieldTableCache>
                        <c:ptCount val="1"/>
                      </c15:dlblFieldTableCache>
                    </c15:dlblFTEntry>
                  </c15:dlblFieldTable>
                  <c15:showDataLabelsRange val="0"/>
                </c:ext>
                <c:ext xmlns:c16="http://schemas.microsoft.com/office/drawing/2014/chart" uri="{C3380CC4-5D6E-409C-BE32-E72D297353CC}">
                  <c16:uniqueId val="{00000001-1BC6-47B3-B65B-65977A23A38F}"/>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{1B240318-7747-4709-9D26-AD85A0195856}</c15:txfldGUID>
                      <c15:f>Diagramm!$I$48</c15:f>
                      <c15:dlblFieldTableCache>
                        <c:ptCount val="1"/>
                      </c15:dlblFieldTableCache>
                    </c15:dlblFTEntry>
                  </c15:dlblFieldTable>
                  <c15:showDataLabelsRange val="0"/>
                </c:ext>
                <c:ext xmlns:c16="http://schemas.microsoft.com/office/drawing/2014/chart" uri="{C3380CC4-5D6E-409C-BE32-E72D297353CC}">
                  <c16:uniqueId val="{00000002-1BC6-47B3-B65B-65977A23A38F}"/>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{92F8003C-9773-4DC9-84F1-C6EC2FB40497}</c15:txfldGUID>
                      <c15:f>Diagramm!$I$49</c15:f>
                      <c15:dlblFieldTableCache>
                        <c:ptCount val="1"/>
                      </c15:dlblFieldTableCache>
                    </c15:dlblFTEntry>
                  </c15:dlblFieldTable>
                  <c15:showDataLabelsRange val="0"/>
                </c:ext>
                <c:ext xmlns:c16="http://schemas.microsoft.com/office/drawing/2014/chart" uri="{C3380CC4-5D6E-409C-BE32-E72D297353CC}">
                  <c16:uniqueId val="{00000003-1BC6-47B3-B65B-65977A23A38F}"/>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{477E9115-BDB3-4149-AEFC-B5BC64334733}</c15:txfldGUID>
                      <c15:f>Diagramm!$I$50</c15:f>
                      <c15:dlblFieldTableCache>
                        <c:ptCount val="1"/>
                      </c15:dlblFieldTableCache>
                    </c15:dlblFTEntry>
                  </c15:dlblFieldTable>
                  <c15:showDataLabelsRange val="0"/>
                </c:ext>
                <c:ext xmlns:c16="http://schemas.microsoft.com/office/drawing/2014/chart" uri="{C3380CC4-5D6E-409C-BE32-E72D297353CC}">
                  <c16:uniqueId val="{00000004-1BC6-47B3-B65B-65977A23A38F}"/>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{78683D20-9F6C-4D52-8561-257699343C59}</c15:txfldGUID>
                      <c15:f>Diagramm!$I$51</c15:f>
                      <c15:dlblFieldTableCache>
                        <c:ptCount val="1"/>
                      </c15:dlblFieldTableCache>
                    </c15:dlblFTEntry>
                  </c15:dlblFieldTable>
                  <c15:showDataLabelsRange val="0"/>
                </c:ext>
                <c:ext xmlns:c16="http://schemas.microsoft.com/office/drawing/2014/chart" uri="{C3380CC4-5D6E-409C-BE32-E72D297353CC}">
                  <c16:uniqueId val="{00000005-1BC6-47B3-B65B-65977A23A38F}"/>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{C9A85340-DAAE-46A7-B946-7ACB10FD3589}</c15:txfldGUID>
                      <c15:f>Diagramm!$I$52</c15:f>
                      <c15:dlblFieldTableCache>
                        <c:ptCount val="1"/>
                      </c15:dlblFieldTableCache>
                    </c15:dlblFTEntry>
                  </c15:dlblFieldTable>
                  <c15:showDataLabelsRange val="0"/>
                </c:ext>
                <c:ext xmlns:c16="http://schemas.microsoft.com/office/drawing/2014/chart" uri="{C3380CC4-5D6E-409C-BE32-E72D297353CC}">
                  <c16:uniqueId val="{00000006-1BC6-47B3-B65B-65977A23A38F}"/>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{D70249CF-9623-4A1D-BE2F-9F60357A59B1}</c15:txfldGUID>
                      <c15:f>Diagramm!$I$53</c15:f>
                      <c15:dlblFieldTableCache>
                        <c:ptCount val="1"/>
                      </c15:dlblFieldTableCache>
                    </c15:dlblFTEntry>
                  </c15:dlblFieldTable>
                  <c15:showDataLabelsRange val="0"/>
                </c:ext>
                <c:ext xmlns:c16="http://schemas.microsoft.com/office/drawing/2014/chart" uri="{C3380CC4-5D6E-409C-BE32-E72D297353CC}">
                  <c16:uniqueId val="{00000007-1BC6-47B3-B65B-65977A23A38F}"/>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{5F97B5F5-89A6-403D-A510-569E325D67B7}</c15:txfldGUID>
                      <c15:f>Diagramm!$I$54</c15:f>
                      <c15:dlblFieldTableCache>
                        <c:ptCount val="1"/>
                      </c15:dlblFieldTableCache>
                    </c15:dlblFTEntry>
                  </c15:dlblFieldTable>
                  <c15:showDataLabelsRange val="0"/>
                </c:ext>
                <c:ext xmlns:c16="http://schemas.microsoft.com/office/drawing/2014/chart" uri="{C3380CC4-5D6E-409C-BE32-E72D297353CC}">
                  <c16:uniqueId val="{00000008-1BC6-47B3-B65B-65977A23A38F}"/>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{5DA719E8-CDFB-48EE-B270-FB16993F2D23}</c15:txfldGUID>
                      <c15:f>Diagramm!$I$55</c15:f>
                      <c15:dlblFieldTableCache>
                        <c:ptCount val="1"/>
                      </c15:dlblFieldTableCache>
                    </c15:dlblFTEntry>
                  </c15:dlblFieldTable>
                  <c15:showDataLabelsRange val="0"/>
                </c:ext>
                <c:ext xmlns:c16="http://schemas.microsoft.com/office/drawing/2014/chart" uri="{C3380CC4-5D6E-409C-BE32-E72D297353CC}">
                  <c16:uniqueId val="{00000009-1BC6-47B3-B65B-65977A23A38F}"/>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{A1F33E9C-B4AA-4823-A5AE-790B19A0518D}</c15:txfldGUID>
                      <c15:f>Diagramm!$I$56</c15:f>
                      <c15:dlblFieldTableCache>
                        <c:ptCount val="1"/>
                      </c15:dlblFieldTableCache>
                    </c15:dlblFTEntry>
                  </c15:dlblFieldTable>
                  <c15:showDataLabelsRange val="0"/>
                </c:ext>
                <c:ext xmlns:c16="http://schemas.microsoft.com/office/drawing/2014/chart" uri="{C3380CC4-5D6E-409C-BE32-E72D297353CC}">
                  <c16:uniqueId val="{0000000A-1BC6-47B3-B65B-65977A23A38F}"/>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{8FC3B228-B2AF-4E98-83CC-508C7022CB5A}</c15:txfldGUID>
                      <c15:f>Diagramm!$I$57</c15:f>
                      <c15:dlblFieldTableCache>
                        <c:ptCount val="1"/>
                      </c15:dlblFieldTableCache>
                    </c15:dlblFTEntry>
                  </c15:dlblFieldTable>
                  <c15:showDataLabelsRange val="0"/>
                </c:ext>
                <c:ext xmlns:c16="http://schemas.microsoft.com/office/drawing/2014/chart" uri="{C3380CC4-5D6E-409C-BE32-E72D297353CC}">
                  <c16:uniqueId val="{0000000B-1BC6-47B3-B65B-65977A23A38F}"/>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{BCE46BBE-76B7-4528-81A0-FC835079C9F2}</c15:txfldGUID>
                      <c15:f>Diagramm!$I$58</c15:f>
                      <c15:dlblFieldTableCache>
                        <c:ptCount val="1"/>
                      </c15:dlblFieldTableCache>
                    </c15:dlblFTEntry>
                  </c15:dlblFieldTable>
                  <c15:showDataLabelsRange val="0"/>
                </c:ext>
                <c:ext xmlns:c16="http://schemas.microsoft.com/office/drawing/2014/chart" uri="{C3380CC4-5D6E-409C-BE32-E72D297353CC}">
                  <c16:uniqueId val="{0000000C-1BC6-47B3-B65B-65977A23A38F}"/>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{17D1518C-5A0B-410A-9DE9-0B6D6E3B1A7E}</c15:txfldGUID>
                      <c15:f>Diagramm!$I$59</c15:f>
                      <c15:dlblFieldTableCache>
                        <c:ptCount val="1"/>
                      </c15:dlblFieldTableCache>
                    </c15:dlblFTEntry>
                  </c15:dlblFieldTable>
                  <c15:showDataLabelsRange val="0"/>
                </c:ext>
                <c:ext xmlns:c16="http://schemas.microsoft.com/office/drawing/2014/chart" uri="{C3380CC4-5D6E-409C-BE32-E72D297353CC}">
                  <c16:uniqueId val="{0000000D-1BC6-47B3-B65B-65977A23A38F}"/>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{8AF3D3D2-8722-4B57-87F0-50282083A348}</c15:txfldGUID>
                      <c15:f>Diagramm!$I$60</c15:f>
                      <c15:dlblFieldTableCache>
                        <c:ptCount val="1"/>
                      </c15:dlblFieldTableCache>
                    </c15:dlblFTEntry>
                  </c15:dlblFieldTable>
                  <c15:showDataLabelsRange val="0"/>
                </c:ext>
                <c:ext xmlns:c16="http://schemas.microsoft.com/office/drawing/2014/chart" uri="{C3380CC4-5D6E-409C-BE32-E72D297353CC}">
                  <c16:uniqueId val="{0000000E-1BC6-47B3-B65B-65977A23A38F}"/>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{721BD4E5-6ABC-4A57-B61E-5C9E7484CBAA}</c15:txfldGUID>
                      <c15:f>Diagramm!$I$61</c15:f>
                      <c15:dlblFieldTableCache>
                        <c:ptCount val="1"/>
                      </c15:dlblFieldTableCache>
                    </c15:dlblFTEntry>
                  </c15:dlblFieldTable>
                  <c15:showDataLabelsRange val="0"/>
                </c:ext>
                <c:ext xmlns:c16="http://schemas.microsoft.com/office/drawing/2014/chart" uri="{C3380CC4-5D6E-409C-BE32-E72D297353CC}">
                  <c16:uniqueId val="{0000000F-1BC6-47B3-B65B-65977A23A38F}"/>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{0F540ACA-6DF4-4EB8-BEA5-5269A89AF460}</c15:txfldGUID>
                      <c15:f>Diagramm!$I$62</c15:f>
                      <c15:dlblFieldTableCache>
                        <c:ptCount val="1"/>
                      </c15:dlblFieldTableCache>
                    </c15:dlblFTEntry>
                  </c15:dlblFieldTable>
                  <c15:showDataLabelsRange val="0"/>
                </c:ext>
                <c:ext xmlns:c16="http://schemas.microsoft.com/office/drawing/2014/chart" uri="{C3380CC4-5D6E-409C-BE32-E72D297353CC}">
                  <c16:uniqueId val="{00000010-1BC6-47B3-B65B-65977A23A38F}"/>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{BD94B28A-D14E-437D-BE73-D463F1980BE6}</c15:txfldGUID>
                      <c15:f>Diagramm!$I$63</c15:f>
                      <c15:dlblFieldTableCache>
                        <c:ptCount val="1"/>
                      </c15:dlblFieldTableCache>
                    </c15:dlblFTEntry>
                  </c15:dlblFieldTable>
                  <c15:showDataLabelsRange val="0"/>
                </c:ext>
                <c:ext xmlns:c16="http://schemas.microsoft.com/office/drawing/2014/chart" uri="{C3380CC4-5D6E-409C-BE32-E72D297353CC}">
                  <c16:uniqueId val="{00000011-1BC6-47B3-B65B-65977A23A38F}"/>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{53F21356-DDB8-46EB-8868-DB8BB96A08BE}</c15:txfldGUID>
                      <c15:f>Diagramm!$I$64</c15:f>
                      <c15:dlblFieldTableCache>
                        <c:ptCount val="1"/>
                      </c15:dlblFieldTableCache>
                    </c15:dlblFTEntry>
                  </c15:dlblFieldTable>
                  <c15:showDataLabelsRange val="0"/>
                </c:ext>
                <c:ext xmlns:c16="http://schemas.microsoft.com/office/drawing/2014/chart" uri="{C3380CC4-5D6E-409C-BE32-E72D297353CC}">
                  <c16:uniqueId val="{00000012-1BC6-47B3-B65B-65977A23A38F}"/>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{767A1906-AEDE-461D-AC84-6A475D06A325}</c15:txfldGUID>
                      <c15:f>Diagramm!$I$65</c15:f>
                      <c15:dlblFieldTableCache>
                        <c:ptCount val="1"/>
                      </c15:dlblFieldTableCache>
                    </c15:dlblFTEntry>
                  </c15:dlblFieldTable>
                  <c15:showDataLabelsRange val="0"/>
                </c:ext>
                <c:ext xmlns:c16="http://schemas.microsoft.com/office/drawing/2014/chart" uri="{C3380CC4-5D6E-409C-BE32-E72D297353CC}">
                  <c16:uniqueId val="{00000013-1BC6-47B3-B65B-65977A23A38F}"/>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{DC58B341-A96D-4C1D-A99E-4BF659C32337}</c15:txfldGUID>
                      <c15:f>Diagramm!$I$66</c15:f>
                      <c15:dlblFieldTableCache>
                        <c:ptCount val="1"/>
                      </c15:dlblFieldTableCache>
                    </c15:dlblFTEntry>
                  </c15:dlblFieldTable>
                  <c15:showDataLabelsRange val="0"/>
                </c:ext>
                <c:ext xmlns:c16="http://schemas.microsoft.com/office/drawing/2014/chart" uri="{C3380CC4-5D6E-409C-BE32-E72D297353CC}">
                  <c16:uniqueId val="{00000014-1BC6-47B3-B65B-65977A23A38F}"/>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{08AECB57-5A2C-4FA3-A805-4868AF197993}</c15:txfldGUID>
                      <c15:f>Diagramm!$I$67</c15:f>
                      <c15:dlblFieldTableCache>
                        <c:ptCount val="1"/>
                      </c15:dlblFieldTableCache>
                    </c15:dlblFTEntry>
                  </c15:dlblFieldTable>
                  <c15:showDataLabelsRange val="0"/>
                </c:ext>
                <c:ext xmlns:c16="http://schemas.microsoft.com/office/drawing/2014/chart" uri="{C3380CC4-5D6E-409C-BE32-E72D297353CC}">
                  <c16:uniqueId val="{00000015-1BC6-47B3-B65B-65977A23A38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BC6-47B3-B65B-65977A23A38F}"/>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{6B2E6A11-4288-4FF6-A857-F9641BE10C69}</c15:txfldGUID>
                      <c15:f>Diagramm!$K$46</c15:f>
                      <c15:dlblFieldTableCache>
                        <c:ptCount val="1"/>
                      </c15:dlblFieldTableCache>
                    </c15:dlblFTEntry>
                  </c15:dlblFieldTable>
                  <c15:showDataLabelsRange val="0"/>
                </c:ext>
                <c:ext xmlns:c16="http://schemas.microsoft.com/office/drawing/2014/chart" uri="{C3380CC4-5D6E-409C-BE32-E72D297353CC}">
                  <c16:uniqueId val="{00000017-1BC6-47B3-B65B-65977A23A38F}"/>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{BC9CEB90-FC02-4AC6-BF8C-F289787B409A}</c15:txfldGUID>
                      <c15:f>Diagramm!$K$47</c15:f>
                      <c15:dlblFieldTableCache>
                        <c:ptCount val="1"/>
                      </c15:dlblFieldTableCache>
                    </c15:dlblFTEntry>
                  </c15:dlblFieldTable>
                  <c15:showDataLabelsRange val="0"/>
                </c:ext>
                <c:ext xmlns:c16="http://schemas.microsoft.com/office/drawing/2014/chart" uri="{C3380CC4-5D6E-409C-BE32-E72D297353CC}">
                  <c16:uniqueId val="{00000018-1BC6-47B3-B65B-65977A23A38F}"/>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{842FA1A3-E5D7-4F79-A909-167835CE4940}</c15:txfldGUID>
                      <c15:f>Diagramm!$K$48</c15:f>
                      <c15:dlblFieldTableCache>
                        <c:ptCount val="1"/>
                      </c15:dlblFieldTableCache>
                    </c15:dlblFTEntry>
                  </c15:dlblFieldTable>
                  <c15:showDataLabelsRange val="0"/>
                </c:ext>
                <c:ext xmlns:c16="http://schemas.microsoft.com/office/drawing/2014/chart" uri="{C3380CC4-5D6E-409C-BE32-E72D297353CC}">
                  <c16:uniqueId val="{00000019-1BC6-47B3-B65B-65977A23A38F}"/>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{ABCA9B41-0533-47E6-A9F0-17FE2C19CD68}</c15:txfldGUID>
                      <c15:f>Diagramm!$K$49</c15:f>
                      <c15:dlblFieldTableCache>
                        <c:ptCount val="1"/>
                      </c15:dlblFieldTableCache>
                    </c15:dlblFTEntry>
                  </c15:dlblFieldTable>
                  <c15:showDataLabelsRange val="0"/>
                </c:ext>
                <c:ext xmlns:c16="http://schemas.microsoft.com/office/drawing/2014/chart" uri="{C3380CC4-5D6E-409C-BE32-E72D297353CC}">
                  <c16:uniqueId val="{0000001A-1BC6-47B3-B65B-65977A23A38F}"/>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{C7902302-6EC5-48EE-914B-0763E82EE1A7}</c15:txfldGUID>
                      <c15:f>Diagramm!$K$50</c15:f>
                      <c15:dlblFieldTableCache>
                        <c:ptCount val="1"/>
                      </c15:dlblFieldTableCache>
                    </c15:dlblFTEntry>
                  </c15:dlblFieldTable>
                  <c15:showDataLabelsRange val="0"/>
                </c:ext>
                <c:ext xmlns:c16="http://schemas.microsoft.com/office/drawing/2014/chart" uri="{C3380CC4-5D6E-409C-BE32-E72D297353CC}">
                  <c16:uniqueId val="{0000001B-1BC6-47B3-B65B-65977A23A38F}"/>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{E48455BC-8B74-4F9B-8A2F-7582940B105D}</c15:txfldGUID>
                      <c15:f>Diagramm!$K$51</c15:f>
                      <c15:dlblFieldTableCache>
                        <c:ptCount val="1"/>
                      </c15:dlblFieldTableCache>
                    </c15:dlblFTEntry>
                  </c15:dlblFieldTable>
                  <c15:showDataLabelsRange val="0"/>
                </c:ext>
                <c:ext xmlns:c16="http://schemas.microsoft.com/office/drawing/2014/chart" uri="{C3380CC4-5D6E-409C-BE32-E72D297353CC}">
                  <c16:uniqueId val="{0000001C-1BC6-47B3-B65B-65977A23A38F}"/>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{518F482E-283F-4C79-907E-784894E10E5B}</c15:txfldGUID>
                      <c15:f>Diagramm!$K$52</c15:f>
                      <c15:dlblFieldTableCache>
                        <c:ptCount val="1"/>
                      </c15:dlblFieldTableCache>
                    </c15:dlblFTEntry>
                  </c15:dlblFieldTable>
                  <c15:showDataLabelsRange val="0"/>
                </c:ext>
                <c:ext xmlns:c16="http://schemas.microsoft.com/office/drawing/2014/chart" uri="{C3380CC4-5D6E-409C-BE32-E72D297353CC}">
                  <c16:uniqueId val="{0000001D-1BC6-47B3-B65B-65977A23A38F}"/>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{F23C2512-62B9-4576-9028-DD10CA9E1D27}</c15:txfldGUID>
                      <c15:f>Diagramm!$K$53</c15:f>
                      <c15:dlblFieldTableCache>
                        <c:ptCount val="1"/>
                      </c15:dlblFieldTableCache>
                    </c15:dlblFTEntry>
                  </c15:dlblFieldTable>
                  <c15:showDataLabelsRange val="0"/>
                </c:ext>
                <c:ext xmlns:c16="http://schemas.microsoft.com/office/drawing/2014/chart" uri="{C3380CC4-5D6E-409C-BE32-E72D297353CC}">
                  <c16:uniqueId val="{0000001E-1BC6-47B3-B65B-65977A23A38F}"/>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{C8096CAE-E87E-4A46-8013-57762CE4EEA1}</c15:txfldGUID>
                      <c15:f>Diagramm!$K$54</c15:f>
                      <c15:dlblFieldTableCache>
                        <c:ptCount val="1"/>
                      </c15:dlblFieldTableCache>
                    </c15:dlblFTEntry>
                  </c15:dlblFieldTable>
                  <c15:showDataLabelsRange val="0"/>
                </c:ext>
                <c:ext xmlns:c16="http://schemas.microsoft.com/office/drawing/2014/chart" uri="{C3380CC4-5D6E-409C-BE32-E72D297353CC}">
                  <c16:uniqueId val="{0000001F-1BC6-47B3-B65B-65977A23A38F}"/>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{0B1E620B-424A-4701-980C-E6AFDBCBD361}</c15:txfldGUID>
                      <c15:f>Diagramm!$K$55</c15:f>
                      <c15:dlblFieldTableCache>
                        <c:ptCount val="1"/>
                      </c15:dlblFieldTableCache>
                    </c15:dlblFTEntry>
                  </c15:dlblFieldTable>
                  <c15:showDataLabelsRange val="0"/>
                </c:ext>
                <c:ext xmlns:c16="http://schemas.microsoft.com/office/drawing/2014/chart" uri="{C3380CC4-5D6E-409C-BE32-E72D297353CC}">
                  <c16:uniqueId val="{00000020-1BC6-47B3-B65B-65977A23A38F}"/>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{371D3B36-B2D8-488A-818E-896EFE2B0BC7}</c15:txfldGUID>
                      <c15:f>Diagramm!$K$56</c15:f>
                      <c15:dlblFieldTableCache>
                        <c:ptCount val="1"/>
                      </c15:dlblFieldTableCache>
                    </c15:dlblFTEntry>
                  </c15:dlblFieldTable>
                  <c15:showDataLabelsRange val="0"/>
                </c:ext>
                <c:ext xmlns:c16="http://schemas.microsoft.com/office/drawing/2014/chart" uri="{C3380CC4-5D6E-409C-BE32-E72D297353CC}">
                  <c16:uniqueId val="{00000021-1BC6-47B3-B65B-65977A23A38F}"/>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{4FC98B76-EDAC-407E-BDFF-ED961C3D3ABE}</c15:txfldGUID>
                      <c15:f>Diagramm!$K$57</c15:f>
                      <c15:dlblFieldTableCache>
                        <c:ptCount val="1"/>
                      </c15:dlblFieldTableCache>
                    </c15:dlblFTEntry>
                  </c15:dlblFieldTable>
                  <c15:showDataLabelsRange val="0"/>
                </c:ext>
                <c:ext xmlns:c16="http://schemas.microsoft.com/office/drawing/2014/chart" uri="{C3380CC4-5D6E-409C-BE32-E72D297353CC}">
                  <c16:uniqueId val="{00000022-1BC6-47B3-B65B-65977A23A38F}"/>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{AC6A1A12-080B-4655-BE2E-AB5FA3166760}</c15:txfldGUID>
                      <c15:f>Diagramm!$K$58</c15:f>
                      <c15:dlblFieldTableCache>
                        <c:ptCount val="1"/>
                      </c15:dlblFieldTableCache>
                    </c15:dlblFTEntry>
                  </c15:dlblFieldTable>
                  <c15:showDataLabelsRange val="0"/>
                </c:ext>
                <c:ext xmlns:c16="http://schemas.microsoft.com/office/drawing/2014/chart" uri="{C3380CC4-5D6E-409C-BE32-E72D297353CC}">
                  <c16:uniqueId val="{00000023-1BC6-47B3-B65B-65977A23A38F}"/>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{AFEFF8CB-7511-4309-9EFD-4F66713D2989}</c15:txfldGUID>
                      <c15:f>Diagramm!$K$59</c15:f>
                      <c15:dlblFieldTableCache>
                        <c:ptCount val="1"/>
                      </c15:dlblFieldTableCache>
                    </c15:dlblFTEntry>
                  </c15:dlblFieldTable>
                  <c15:showDataLabelsRange val="0"/>
                </c:ext>
                <c:ext xmlns:c16="http://schemas.microsoft.com/office/drawing/2014/chart" uri="{C3380CC4-5D6E-409C-BE32-E72D297353CC}">
                  <c16:uniqueId val="{00000024-1BC6-47B3-B65B-65977A23A38F}"/>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{A1F2313C-7223-4377-93F9-5A422DC35101}</c15:txfldGUID>
                      <c15:f>Diagramm!$K$60</c15:f>
                      <c15:dlblFieldTableCache>
                        <c:ptCount val="1"/>
                      </c15:dlblFieldTableCache>
                    </c15:dlblFTEntry>
                  </c15:dlblFieldTable>
                  <c15:showDataLabelsRange val="0"/>
                </c:ext>
                <c:ext xmlns:c16="http://schemas.microsoft.com/office/drawing/2014/chart" uri="{C3380CC4-5D6E-409C-BE32-E72D297353CC}">
                  <c16:uniqueId val="{00000025-1BC6-47B3-B65B-65977A23A38F}"/>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{E512BF67-8E1C-4066-ADCB-294BF46501C7}</c15:txfldGUID>
                      <c15:f>Diagramm!$K$61</c15:f>
                      <c15:dlblFieldTableCache>
                        <c:ptCount val="1"/>
                      </c15:dlblFieldTableCache>
                    </c15:dlblFTEntry>
                  </c15:dlblFieldTable>
                  <c15:showDataLabelsRange val="0"/>
                </c:ext>
                <c:ext xmlns:c16="http://schemas.microsoft.com/office/drawing/2014/chart" uri="{C3380CC4-5D6E-409C-BE32-E72D297353CC}">
                  <c16:uniqueId val="{00000026-1BC6-47B3-B65B-65977A23A38F}"/>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{6FB454A4-7A44-4480-A1AC-9543FF8E9B3E}</c15:txfldGUID>
                      <c15:f>Diagramm!$K$62</c15:f>
                      <c15:dlblFieldTableCache>
                        <c:ptCount val="1"/>
                      </c15:dlblFieldTableCache>
                    </c15:dlblFTEntry>
                  </c15:dlblFieldTable>
                  <c15:showDataLabelsRange val="0"/>
                </c:ext>
                <c:ext xmlns:c16="http://schemas.microsoft.com/office/drawing/2014/chart" uri="{C3380CC4-5D6E-409C-BE32-E72D297353CC}">
                  <c16:uniqueId val="{00000027-1BC6-47B3-B65B-65977A23A38F}"/>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{EDD911F9-2DD4-4E62-8567-69EB53DF7E26}</c15:txfldGUID>
                      <c15:f>Diagramm!$K$63</c15:f>
                      <c15:dlblFieldTableCache>
                        <c:ptCount val="1"/>
                      </c15:dlblFieldTableCache>
                    </c15:dlblFTEntry>
                  </c15:dlblFieldTable>
                  <c15:showDataLabelsRange val="0"/>
                </c:ext>
                <c:ext xmlns:c16="http://schemas.microsoft.com/office/drawing/2014/chart" uri="{C3380CC4-5D6E-409C-BE32-E72D297353CC}">
                  <c16:uniqueId val="{00000028-1BC6-47B3-B65B-65977A23A38F}"/>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{002F0C66-E806-484A-A60C-E7890E31E947}</c15:txfldGUID>
                      <c15:f>Diagramm!$K$64</c15:f>
                      <c15:dlblFieldTableCache>
                        <c:ptCount val="1"/>
                      </c15:dlblFieldTableCache>
                    </c15:dlblFTEntry>
                  </c15:dlblFieldTable>
                  <c15:showDataLabelsRange val="0"/>
                </c:ext>
                <c:ext xmlns:c16="http://schemas.microsoft.com/office/drawing/2014/chart" uri="{C3380CC4-5D6E-409C-BE32-E72D297353CC}">
                  <c16:uniqueId val="{00000029-1BC6-47B3-B65B-65977A23A38F}"/>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{922257F1-0BF7-405F-A0BE-1954B5ECD643}</c15:txfldGUID>
                      <c15:f>Diagramm!$K$65</c15:f>
                      <c15:dlblFieldTableCache>
                        <c:ptCount val="1"/>
                      </c15:dlblFieldTableCache>
                    </c15:dlblFTEntry>
                  </c15:dlblFieldTable>
                  <c15:showDataLabelsRange val="0"/>
                </c:ext>
                <c:ext xmlns:c16="http://schemas.microsoft.com/office/drawing/2014/chart" uri="{C3380CC4-5D6E-409C-BE32-E72D297353CC}">
                  <c16:uniqueId val="{0000002A-1BC6-47B3-B65B-65977A23A38F}"/>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{60280025-7461-48C4-9100-EFB479DD7DBB}</c15:txfldGUID>
                      <c15:f>Diagramm!$K$66</c15:f>
                      <c15:dlblFieldTableCache>
                        <c:ptCount val="1"/>
                      </c15:dlblFieldTableCache>
                    </c15:dlblFTEntry>
                  </c15:dlblFieldTable>
                  <c15:showDataLabelsRange val="0"/>
                </c:ext>
                <c:ext xmlns:c16="http://schemas.microsoft.com/office/drawing/2014/chart" uri="{C3380CC4-5D6E-409C-BE32-E72D297353CC}">
                  <c16:uniqueId val="{0000002B-1BC6-47B3-B65B-65977A23A38F}"/>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{CA6FBF33-5F47-4ED9-B880-A42F98958A7A}</c15:txfldGUID>
                      <c15:f>Diagramm!$K$67</c15:f>
                      <c15:dlblFieldTableCache>
                        <c:ptCount val="1"/>
                      </c15:dlblFieldTableCache>
                    </c15:dlblFTEntry>
                  </c15:dlblFieldTable>
                  <c15:showDataLabelsRange val="0"/>
                </c:ext>
                <c:ext xmlns:c16="http://schemas.microsoft.com/office/drawing/2014/chart" uri="{C3380CC4-5D6E-409C-BE32-E72D297353CC}">
                  <c16:uniqueId val="{0000002C-1BC6-47B3-B65B-65977A23A38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BC6-47B3-B65B-65977A23A38F}"/>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{E26F54BF-48A6-4779-B278-0BB69FC57A33}</c15:txfldGUID>
                      <c15:f>Diagramm!$J$46</c15:f>
                      <c15:dlblFieldTableCache>
                        <c:ptCount val="1"/>
                      </c15:dlblFieldTableCache>
                    </c15:dlblFTEntry>
                  </c15:dlblFieldTable>
                  <c15:showDataLabelsRange val="0"/>
                </c:ext>
                <c:ext xmlns:c16="http://schemas.microsoft.com/office/drawing/2014/chart" uri="{C3380CC4-5D6E-409C-BE32-E72D297353CC}">
                  <c16:uniqueId val="{0000002E-1BC6-47B3-B65B-65977A23A38F}"/>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{D07388C4-AAA7-4E95-808C-258592A9320D}</c15:txfldGUID>
                      <c15:f>Diagramm!$J$47</c15:f>
                      <c15:dlblFieldTableCache>
                        <c:ptCount val="1"/>
                      </c15:dlblFieldTableCache>
                    </c15:dlblFTEntry>
                  </c15:dlblFieldTable>
                  <c15:showDataLabelsRange val="0"/>
                </c:ext>
                <c:ext xmlns:c16="http://schemas.microsoft.com/office/drawing/2014/chart" uri="{C3380CC4-5D6E-409C-BE32-E72D297353CC}">
                  <c16:uniqueId val="{0000002F-1BC6-47B3-B65B-65977A23A38F}"/>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{33B64CFF-BAF1-43DF-9377-8FAA80E712E7}</c15:txfldGUID>
                      <c15:f>Diagramm!$J$48</c15:f>
                      <c15:dlblFieldTableCache>
                        <c:ptCount val="1"/>
                      </c15:dlblFieldTableCache>
                    </c15:dlblFTEntry>
                  </c15:dlblFieldTable>
                  <c15:showDataLabelsRange val="0"/>
                </c:ext>
                <c:ext xmlns:c16="http://schemas.microsoft.com/office/drawing/2014/chart" uri="{C3380CC4-5D6E-409C-BE32-E72D297353CC}">
                  <c16:uniqueId val="{00000030-1BC6-47B3-B65B-65977A23A38F}"/>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{BE2DB4A8-2E1E-45AD-A3E4-91DBEB3A7499}</c15:txfldGUID>
                      <c15:f>Diagramm!$J$49</c15:f>
                      <c15:dlblFieldTableCache>
                        <c:ptCount val="1"/>
                      </c15:dlblFieldTableCache>
                    </c15:dlblFTEntry>
                  </c15:dlblFieldTable>
                  <c15:showDataLabelsRange val="0"/>
                </c:ext>
                <c:ext xmlns:c16="http://schemas.microsoft.com/office/drawing/2014/chart" uri="{C3380CC4-5D6E-409C-BE32-E72D297353CC}">
                  <c16:uniqueId val="{00000031-1BC6-47B3-B65B-65977A23A38F}"/>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{5AB02302-8660-47C6-AB3A-9231F04E63FB}</c15:txfldGUID>
                      <c15:f>Diagramm!$J$50</c15:f>
                      <c15:dlblFieldTableCache>
                        <c:ptCount val="1"/>
                      </c15:dlblFieldTableCache>
                    </c15:dlblFTEntry>
                  </c15:dlblFieldTable>
                  <c15:showDataLabelsRange val="0"/>
                </c:ext>
                <c:ext xmlns:c16="http://schemas.microsoft.com/office/drawing/2014/chart" uri="{C3380CC4-5D6E-409C-BE32-E72D297353CC}">
                  <c16:uniqueId val="{00000032-1BC6-47B3-B65B-65977A23A38F}"/>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{9AC7E983-B98A-4973-B2ED-9DEE6A1562F9}</c15:txfldGUID>
                      <c15:f>Diagramm!$J$51</c15:f>
                      <c15:dlblFieldTableCache>
                        <c:ptCount val="1"/>
                      </c15:dlblFieldTableCache>
                    </c15:dlblFTEntry>
                  </c15:dlblFieldTable>
                  <c15:showDataLabelsRange val="0"/>
                </c:ext>
                <c:ext xmlns:c16="http://schemas.microsoft.com/office/drawing/2014/chart" uri="{C3380CC4-5D6E-409C-BE32-E72D297353CC}">
                  <c16:uniqueId val="{00000033-1BC6-47B3-B65B-65977A23A38F}"/>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{B71880A0-6A7D-44EB-AACA-4C3F16DBD3C8}</c15:txfldGUID>
                      <c15:f>Diagramm!$J$52</c15:f>
                      <c15:dlblFieldTableCache>
                        <c:ptCount val="1"/>
                      </c15:dlblFieldTableCache>
                    </c15:dlblFTEntry>
                  </c15:dlblFieldTable>
                  <c15:showDataLabelsRange val="0"/>
                </c:ext>
                <c:ext xmlns:c16="http://schemas.microsoft.com/office/drawing/2014/chart" uri="{C3380CC4-5D6E-409C-BE32-E72D297353CC}">
                  <c16:uniqueId val="{00000034-1BC6-47B3-B65B-65977A23A38F}"/>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{C558DEDA-6AC1-4CDB-8C27-D39DB8ECD2C4}</c15:txfldGUID>
                      <c15:f>Diagramm!$J$53</c15:f>
                      <c15:dlblFieldTableCache>
                        <c:ptCount val="1"/>
                      </c15:dlblFieldTableCache>
                    </c15:dlblFTEntry>
                  </c15:dlblFieldTable>
                  <c15:showDataLabelsRange val="0"/>
                </c:ext>
                <c:ext xmlns:c16="http://schemas.microsoft.com/office/drawing/2014/chart" uri="{C3380CC4-5D6E-409C-BE32-E72D297353CC}">
                  <c16:uniqueId val="{00000035-1BC6-47B3-B65B-65977A23A38F}"/>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{5E5741E7-BDD5-45A7-95BD-62E26066F5FC}</c15:txfldGUID>
                      <c15:f>Diagramm!$J$54</c15:f>
                      <c15:dlblFieldTableCache>
                        <c:ptCount val="1"/>
                      </c15:dlblFieldTableCache>
                    </c15:dlblFTEntry>
                  </c15:dlblFieldTable>
                  <c15:showDataLabelsRange val="0"/>
                </c:ext>
                <c:ext xmlns:c16="http://schemas.microsoft.com/office/drawing/2014/chart" uri="{C3380CC4-5D6E-409C-BE32-E72D297353CC}">
                  <c16:uniqueId val="{00000036-1BC6-47B3-B65B-65977A23A38F}"/>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{4888991B-D8CF-40FE-AA17-56239406AEC3}</c15:txfldGUID>
                      <c15:f>Diagramm!$J$55</c15:f>
                      <c15:dlblFieldTableCache>
                        <c:ptCount val="1"/>
                      </c15:dlblFieldTableCache>
                    </c15:dlblFTEntry>
                  </c15:dlblFieldTable>
                  <c15:showDataLabelsRange val="0"/>
                </c:ext>
                <c:ext xmlns:c16="http://schemas.microsoft.com/office/drawing/2014/chart" uri="{C3380CC4-5D6E-409C-BE32-E72D297353CC}">
                  <c16:uniqueId val="{00000037-1BC6-47B3-B65B-65977A23A38F}"/>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{C026A82A-8063-4810-8674-0BAAC8A101E7}</c15:txfldGUID>
                      <c15:f>Diagramm!$J$56</c15:f>
                      <c15:dlblFieldTableCache>
                        <c:ptCount val="1"/>
                      </c15:dlblFieldTableCache>
                    </c15:dlblFTEntry>
                  </c15:dlblFieldTable>
                  <c15:showDataLabelsRange val="0"/>
                </c:ext>
                <c:ext xmlns:c16="http://schemas.microsoft.com/office/drawing/2014/chart" uri="{C3380CC4-5D6E-409C-BE32-E72D297353CC}">
                  <c16:uniqueId val="{00000038-1BC6-47B3-B65B-65977A23A38F}"/>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{65198778-5935-4619-98D9-ED89AD11EE32}</c15:txfldGUID>
                      <c15:f>Diagramm!$J$57</c15:f>
                      <c15:dlblFieldTableCache>
                        <c:ptCount val="1"/>
                      </c15:dlblFieldTableCache>
                    </c15:dlblFTEntry>
                  </c15:dlblFieldTable>
                  <c15:showDataLabelsRange val="0"/>
                </c:ext>
                <c:ext xmlns:c16="http://schemas.microsoft.com/office/drawing/2014/chart" uri="{C3380CC4-5D6E-409C-BE32-E72D297353CC}">
                  <c16:uniqueId val="{00000039-1BC6-47B3-B65B-65977A23A38F}"/>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{9B9210EE-52D3-420A-AF9E-85B0C4CF4232}</c15:txfldGUID>
                      <c15:f>Diagramm!$J$58</c15:f>
                      <c15:dlblFieldTableCache>
                        <c:ptCount val="1"/>
                      </c15:dlblFieldTableCache>
                    </c15:dlblFTEntry>
                  </c15:dlblFieldTable>
                  <c15:showDataLabelsRange val="0"/>
                </c:ext>
                <c:ext xmlns:c16="http://schemas.microsoft.com/office/drawing/2014/chart" uri="{C3380CC4-5D6E-409C-BE32-E72D297353CC}">
                  <c16:uniqueId val="{0000003A-1BC6-47B3-B65B-65977A23A38F}"/>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{2954DA14-ADE4-409D-8425-62E9DDBF1B32}</c15:txfldGUID>
                      <c15:f>Diagramm!$J$59</c15:f>
                      <c15:dlblFieldTableCache>
                        <c:ptCount val="1"/>
                      </c15:dlblFieldTableCache>
                    </c15:dlblFTEntry>
                  </c15:dlblFieldTable>
                  <c15:showDataLabelsRange val="0"/>
                </c:ext>
                <c:ext xmlns:c16="http://schemas.microsoft.com/office/drawing/2014/chart" uri="{C3380CC4-5D6E-409C-BE32-E72D297353CC}">
                  <c16:uniqueId val="{0000003B-1BC6-47B3-B65B-65977A23A38F}"/>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{D597872E-4AB3-4565-966A-BDBDABA936BB}</c15:txfldGUID>
                      <c15:f>Diagramm!$J$60</c15:f>
                      <c15:dlblFieldTableCache>
                        <c:ptCount val="1"/>
                      </c15:dlblFieldTableCache>
                    </c15:dlblFTEntry>
                  </c15:dlblFieldTable>
                  <c15:showDataLabelsRange val="0"/>
                </c:ext>
                <c:ext xmlns:c16="http://schemas.microsoft.com/office/drawing/2014/chart" uri="{C3380CC4-5D6E-409C-BE32-E72D297353CC}">
                  <c16:uniqueId val="{0000003C-1BC6-47B3-B65B-65977A23A38F}"/>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{16BA410E-78EF-459F-8BDA-A05464A19F55}</c15:txfldGUID>
                      <c15:f>Diagramm!$J$61</c15:f>
                      <c15:dlblFieldTableCache>
                        <c:ptCount val="1"/>
                      </c15:dlblFieldTableCache>
                    </c15:dlblFTEntry>
                  </c15:dlblFieldTable>
                  <c15:showDataLabelsRange val="0"/>
                </c:ext>
                <c:ext xmlns:c16="http://schemas.microsoft.com/office/drawing/2014/chart" uri="{C3380CC4-5D6E-409C-BE32-E72D297353CC}">
                  <c16:uniqueId val="{0000003D-1BC6-47B3-B65B-65977A23A38F}"/>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{E5618E6C-6684-4062-AD6D-C6C7E13359F8}</c15:txfldGUID>
                      <c15:f>Diagramm!$J$62</c15:f>
                      <c15:dlblFieldTableCache>
                        <c:ptCount val="1"/>
                      </c15:dlblFieldTableCache>
                    </c15:dlblFTEntry>
                  </c15:dlblFieldTable>
                  <c15:showDataLabelsRange val="0"/>
                </c:ext>
                <c:ext xmlns:c16="http://schemas.microsoft.com/office/drawing/2014/chart" uri="{C3380CC4-5D6E-409C-BE32-E72D297353CC}">
                  <c16:uniqueId val="{0000003E-1BC6-47B3-B65B-65977A23A38F}"/>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{60009EB2-C971-49EE-B37C-BCBB2DD692EB}</c15:txfldGUID>
                      <c15:f>Diagramm!$J$63</c15:f>
                      <c15:dlblFieldTableCache>
                        <c:ptCount val="1"/>
                      </c15:dlblFieldTableCache>
                    </c15:dlblFTEntry>
                  </c15:dlblFieldTable>
                  <c15:showDataLabelsRange val="0"/>
                </c:ext>
                <c:ext xmlns:c16="http://schemas.microsoft.com/office/drawing/2014/chart" uri="{C3380CC4-5D6E-409C-BE32-E72D297353CC}">
                  <c16:uniqueId val="{0000003F-1BC6-47B3-B65B-65977A23A38F}"/>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{B8B8CE52-693F-4F86-BB63-4A7E74C4D403}</c15:txfldGUID>
                      <c15:f>Diagramm!$J$64</c15:f>
                      <c15:dlblFieldTableCache>
                        <c:ptCount val="1"/>
                      </c15:dlblFieldTableCache>
                    </c15:dlblFTEntry>
                  </c15:dlblFieldTable>
                  <c15:showDataLabelsRange val="0"/>
                </c:ext>
                <c:ext xmlns:c16="http://schemas.microsoft.com/office/drawing/2014/chart" uri="{C3380CC4-5D6E-409C-BE32-E72D297353CC}">
                  <c16:uniqueId val="{00000040-1BC6-47B3-B65B-65977A23A38F}"/>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{4046DA15-FF69-4774-8786-7098B12A8D42}</c15:txfldGUID>
                      <c15:f>Diagramm!$J$65</c15:f>
                      <c15:dlblFieldTableCache>
                        <c:ptCount val="1"/>
                      </c15:dlblFieldTableCache>
                    </c15:dlblFTEntry>
                  </c15:dlblFieldTable>
                  <c15:showDataLabelsRange val="0"/>
                </c:ext>
                <c:ext xmlns:c16="http://schemas.microsoft.com/office/drawing/2014/chart" uri="{C3380CC4-5D6E-409C-BE32-E72D297353CC}">
                  <c16:uniqueId val="{00000041-1BC6-47B3-B65B-65977A23A38F}"/>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{038D43DA-20BC-4993-B359-6FB5D1165BF7}</c15:txfldGUID>
                      <c15:f>Diagramm!$J$66</c15:f>
                      <c15:dlblFieldTableCache>
                        <c:ptCount val="1"/>
                      </c15:dlblFieldTableCache>
                    </c15:dlblFTEntry>
                  </c15:dlblFieldTable>
                  <c15:showDataLabelsRange val="0"/>
                </c:ext>
                <c:ext xmlns:c16="http://schemas.microsoft.com/office/drawing/2014/chart" uri="{C3380CC4-5D6E-409C-BE32-E72D297353CC}">
                  <c16:uniqueId val="{00000042-1BC6-47B3-B65B-65977A23A38F}"/>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{57085B60-31C7-4165-9EC5-844E3FF99501}</c15:txfldGUID>
                      <c15:f>Diagramm!$J$67</c15:f>
                      <c15:dlblFieldTableCache>
                        <c:ptCount val="1"/>
                      </c15:dlblFieldTableCache>
                    </c15:dlblFTEntry>
                  </c15:dlblFieldTable>
                  <c15:showDataLabelsRange val="0"/>
                </c:ext>
                <c:ext xmlns:c16="http://schemas.microsoft.com/office/drawing/2014/chart" uri="{C3380CC4-5D6E-409C-BE32-E72D297353CC}">
                  <c16:uniqueId val="{00000043-1BC6-47B3-B65B-65977A23A38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BC6-47B3-B65B-65977A23A38F}"/>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885-4B10-BAD8-477D50A8C73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885-4B10-BAD8-477D50A8C73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885-4B10-BAD8-477D50A8C73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885-4B10-BAD8-477D50A8C73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885-4B10-BAD8-477D50A8C73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885-4B10-BAD8-477D50A8C73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885-4B10-BAD8-477D50A8C73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885-4B10-BAD8-477D50A8C73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885-4B10-BAD8-477D50A8C73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885-4B10-BAD8-477D50A8C73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885-4B10-BAD8-477D50A8C73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885-4B10-BAD8-477D50A8C73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885-4B10-BAD8-477D50A8C73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885-4B10-BAD8-477D50A8C73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885-4B10-BAD8-477D50A8C73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885-4B10-BAD8-477D50A8C73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885-4B10-BAD8-477D50A8C73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885-4B10-BAD8-477D50A8C73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7885-4B10-BAD8-477D50A8C73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7885-4B10-BAD8-477D50A8C73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7885-4B10-BAD8-477D50A8C73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7885-4B10-BAD8-477D50A8C73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7885-4B10-BAD8-477D50A8C733}"/>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7885-4B10-BAD8-477D50A8C73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7885-4B10-BAD8-477D50A8C73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7885-4B10-BAD8-477D50A8C73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7885-4B10-BAD8-477D50A8C73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7885-4B10-BAD8-477D50A8C73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7885-4B10-BAD8-477D50A8C73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7885-4B10-BAD8-477D50A8C73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7885-4B10-BAD8-477D50A8C73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7885-4B10-BAD8-477D50A8C73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7885-4B10-BAD8-477D50A8C73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7885-4B10-BAD8-477D50A8C73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7885-4B10-BAD8-477D50A8C73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7885-4B10-BAD8-477D50A8C73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7885-4B10-BAD8-477D50A8C73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7885-4B10-BAD8-477D50A8C73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7885-4B10-BAD8-477D50A8C73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7885-4B10-BAD8-477D50A8C73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7885-4B10-BAD8-477D50A8C73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7885-4B10-BAD8-477D50A8C73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7885-4B10-BAD8-477D50A8C73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7885-4B10-BAD8-477D50A8C73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7885-4B10-BAD8-477D50A8C73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7885-4B10-BAD8-477D50A8C733}"/>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7885-4B10-BAD8-477D50A8C73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7885-4B10-BAD8-477D50A8C73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7885-4B10-BAD8-477D50A8C73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7885-4B10-BAD8-477D50A8C73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7885-4B10-BAD8-477D50A8C73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7885-4B10-BAD8-477D50A8C73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7885-4B10-BAD8-477D50A8C73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7885-4B10-BAD8-477D50A8C73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7885-4B10-BAD8-477D50A8C73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7885-4B10-BAD8-477D50A8C73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7885-4B10-BAD8-477D50A8C73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7885-4B10-BAD8-477D50A8C73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7885-4B10-BAD8-477D50A8C73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7885-4B10-BAD8-477D50A8C73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7885-4B10-BAD8-477D50A8C73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7885-4B10-BAD8-477D50A8C73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7885-4B10-BAD8-477D50A8C73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7885-4B10-BAD8-477D50A8C73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7885-4B10-BAD8-477D50A8C73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7885-4B10-BAD8-477D50A8C73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7885-4B10-BAD8-477D50A8C73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7885-4B10-BAD8-477D50A8C73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7885-4B10-BAD8-477D50A8C733}"/>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101.11375220544991</c:v>
                </c:pt>
                <c:pt idx="2">
                  <c:v>102.77029013918839</c:v>
                </c:pt>
                <c:pt idx="3">
                  <c:v>101.96101254655949</c:v>
                </c:pt>
                <c:pt idx="4">
                  <c:v>102.45478827680847</c:v>
                </c:pt>
                <c:pt idx="5">
                  <c:v>103.23098412076064</c:v>
                </c:pt>
                <c:pt idx="6">
                  <c:v>104.9150901783964</c:v>
                </c:pt>
                <c:pt idx="7">
                  <c:v>104.27060870417566</c:v>
                </c:pt>
                <c:pt idx="8">
                  <c:v>104.41396294844148</c:v>
                </c:pt>
                <c:pt idx="9">
                  <c:v>105.24958341501667</c:v>
                </c:pt>
                <c:pt idx="10">
                  <c:v>107.13034208978631</c:v>
                </c:pt>
                <c:pt idx="11">
                  <c:v>106.72355910605764</c:v>
                </c:pt>
                <c:pt idx="12">
                  <c:v>106.83750735149971</c:v>
                </c:pt>
                <c:pt idx="13">
                  <c:v>107.94513330719467</c:v>
                </c:pt>
                <c:pt idx="14">
                  <c:v>110.13833071946677</c:v>
                </c:pt>
                <c:pt idx="15">
                  <c:v>110.00906684963732</c:v>
                </c:pt>
                <c:pt idx="16">
                  <c:v>110.33375808664967</c:v>
                </c:pt>
                <c:pt idx="17">
                  <c:v>110.98926681042933</c:v>
                </c:pt>
                <c:pt idx="18">
                  <c:v>113.28354734365811</c:v>
                </c:pt>
                <c:pt idx="19">
                  <c:v>112.83081748676732</c:v>
                </c:pt>
                <c:pt idx="20">
                  <c:v>112.39769162909235</c:v>
                </c:pt>
                <c:pt idx="21">
                  <c:v>113.36318859047245</c:v>
                </c:pt>
                <c:pt idx="22">
                  <c:v>114.93395902764163</c:v>
                </c:pt>
                <c:pt idx="23">
                  <c:v>114.10201431091942</c:v>
                </c:pt>
                <c:pt idx="24">
                  <c:v>112.76465398941384</c:v>
                </c:pt>
              </c:numCache>
            </c:numRef>
          </c:val>
          <c:smooth val="0"/>
          <c:extLst>
            <c:ext xmlns:c16="http://schemas.microsoft.com/office/drawing/2014/chart" uri="{C3380CC4-5D6E-409C-BE32-E72D297353CC}">
              <c16:uniqueId val="{00000000-4E45-4D6B-B84C-B38F19731BC1}"/>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103.15471529253833</c:v>
                </c:pt>
                <c:pt idx="2">
                  <c:v>106.21434164895402</c:v>
                </c:pt>
                <c:pt idx="3">
                  <c:v>105.26345228772793</c:v>
                </c:pt>
                <c:pt idx="4">
                  <c:v>102.87504195100124</c:v>
                </c:pt>
                <c:pt idx="5">
                  <c:v>105.83957937129433</c:v>
                </c:pt>
                <c:pt idx="6">
                  <c:v>108.73699518961853</c:v>
                </c:pt>
                <c:pt idx="7">
                  <c:v>107.43371741805572</c:v>
                </c:pt>
                <c:pt idx="8">
                  <c:v>106.07450497818547</c:v>
                </c:pt>
                <c:pt idx="9">
                  <c:v>108.77614945743372</c:v>
                </c:pt>
                <c:pt idx="10">
                  <c:v>112.12104262221725</c:v>
                </c:pt>
                <c:pt idx="11">
                  <c:v>112.37834209643137</c:v>
                </c:pt>
                <c:pt idx="12">
                  <c:v>110.56605884327107</c:v>
                </c:pt>
                <c:pt idx="13">
                  <c:v>114.52063989260543</c:v>
                </c:pt>
                <c:pt idx="14">
                  <c:v>117.66416825148227</c:v>
                </c:pt>
                <c:pt idx="15">
                  <c:v>117.59145318268263</c:v>
                </c:pt>
                <c:pt idx="16">
                  <c:v>116.53988141850317</c:v>
                </c:pt>
                <c:pt idx="17">
                  <c:v>120.00783085356304</c:v>
                </c:pt>
                <c:pt idx="18">
                  <c:v>123.40306521982325</c:v>
                </c:pt>
                <c:pt idx="19">
                  <c:v>121.32229555878733</c:v>
                </c:pt>
                <c:pt idx="20">
                  <c:v>120.53361673565274</c:v>
                </c:pt>
                <c:pt idx="21">
                  <c:v>123.40306521982325</c:v>
                </c:pt>
                <c:pt idx="22">
                  <c:v>128.93500391542679</c:v>
                </c:pt>
                <c:pt idx="23">
                  <c:v>127.14509452958944</c:v>
                </c:pt>
                <c:pt idx="24">
                  <c:v>122.53048439422753</c:v>
                </c:pt>
              </c:numCache>
            </c:numRef>
          </c:val>
          <c:smooth val="0"/>
          <c:extLst>
            <c:ext xmlns:c16="http://schemas.microsoft.com/office/drawing/2014/chart" uri="{C3380CC4-5D6E-409C-BE32-E72D297353CC}">
              <c16:uniqueId val="{00000001-4E45-4D6B-B84C-B38F19731BC1}"/>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102.47029068357412</c:v>
                </c:pt>
                <c:pt idx="2">
                  <c:v>101.29577659979904</c:v>
                </c:pt>
                <c:pt idx="3">
                  <c:v>101.31309981637391</c:v>
                </c:pt>
                <c:pt idx="4">
                  <c:v>98.267678342514643</c:v>
                </c:pt>
                <c:pt idx="5">
                  <c:v>99.702040674912524</c:v>
                </c:pt>
                <c:pt idx="6">
                  <c:v>97.259467137858152</c:v>
                </c:pt>
                <c:pt idx="7">
                  <c:v>97.741052558639083</c:v>
                </c:pt>
                <c:pt idx="8">
                  <c:v>96.888750303156286</c:v>
                </c:pt>
                <c:pt idx="9">
                  <c:v>99.140768457887262</c:v>
                </c:pt>
                <c:pt idx="10">
                  <c:v>96.777881717077236</c:v>
                </c:pt>
                <c:pt idx="11">
                  <c:v>97.436163946921667</c:v>
                </c:pt>
                <c:pt idx="12">
                  <c:v>96.050306620933384</c:v>
                </c:pt>
                <c:pt idx="13">
                  <c:v>97.876173647922954</c:v>
                </c:pt>
                <c:pt idx="14">
                  <c:v>96.188892353532211</c:v>
                </c:pt>
                <c:pt idx="15">
                  <c:v>96.168104493642375</c:v>
                </c:pt>
                <c:pt idx="16">
                  <c:v>96.078023767453132</c:v>
                </c:pt>
                <c:pt idx="17">
                  <c:v>98.392405501853588</c:v>
                </c:pt>
                <c:pt idx="18">
                  <c:v>95.780064442365656</c:v>
                </c:pt>
                <c:pt idx="19">
                  <c:v>95.863215881924958</c:v>
                </c:pt>
                <c:pt idx="20">
                  <c:v>95.132176142466136</c:v>
                </c:pt>
                <c:pt idx="21">
                  <c:v>97.592072896095345</c:v>
                </c:pt>
                <c:pt idx="22">
                  <c:v>96.916467449676063</c:v>
                </c:pt>
                <c:pt idx="23">
                  <c:v>96.725912067352667</c:v>
                </c:pt>
                <c:pt idx="24">
                  <c:v>93.299379828846611</c:v>
                </c:pt>
              </c:numCache>
            </c:numRef>
          </c:val>
          <c:smooth val="0"/>
          <c:extLst>
            <c:ext xmlns:c16="http://schemas.microsoft.com/office/drawing/2014/chart" uri="{C3380CC4-5D6E-409C-BE32-E72D297353CC}">
              <c16:uniqueId val="{00000002-4E45-4D6B-B84C-B38F19731BC1}"/>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4E45-4D6B-B84C-B38F19731BC1}"/>
                </c:ext>
              </c:extLst>
            </c:dLbl>
            <c:dLbl>
              <c:idx val="1"/>
              <c:delete val="1"/>
              <c:extLst>
                <c:ext xmlns:c15="http://schemas.microsoft.com/office/drawing/2012/chart" uri="{CE6537A1-D6FC-4f65-9D91-7224C49458BB}"/>
                <c:ext xmlns:c16="http://schemas.microsoft.com/office/drawing/2014/chart" uri="{C3380CC4-5D6E-409C-BE32-E72D297353CC}">
                  <c16:uniqueId val="{00000004-4E45-4D6B-B84C-B38F19731BC1}"/>
                </c:ext>
              </c:extLst>
            </c:dLbl>
            <c:dLbl>
              <c:idx val="2"/>
              <c:delete val="1"/>
              <c:extLst>
                <c:ext xmlns:c15="http://schemas.microsoft.com/office/drawing/2012/chart" uri="{CE6537A1-D6FC-4f65-9D91-7224C49458BB}"/>
                <c:ext xmlns:c16="http://schemas.microsoft.com/office/drawing/2014/chart" uri="{C3380CC4-5D6E-409C-BE32-E72D297353CC}">
                  <c16:uniqueId val="{00000005-4E45-4D6B-B84C-B38F19731BC1}"/>
                </c:ext>
              </c:extLst>
            </c:dLbl>
            <c:dLbl>
              <c:idx val="3"/>
              <c:delete val="1"/>
              <c:extLst>
                <c:ext xmlns:c15="http://schemas.microsoft.com/office/drawing/2012/chart" uri="{CE6537A1-D6FC-4f65-9D91-7224C49458BB}"/>
                <c:ext xmlns:c16="http://schemas.microsoft.com/office/drawing/2014/chart" uri="{C3380CC4-5D6E-409C-BE32-E72D297353CC}">
                  <c16:uniqueId val="{00000006-4E45-4D6B-B84C-B38F19731BC1}"/>
                </c:ext>
              </c:extLst>
            </c:dLbl>
            <c:dLbl>
              <c:idx val="4"/>
              <c:delete val="1"/>
              <c:extLst>
                <c:ext xmlns:c15="http://schemas.microsoft.com/office/drawing/2012/chart" uri="{CE6537A1-D6FC-4f65-9D91-7224C49458BB}"/>
                <c:ext xmlns:c16="http://schemas.microsoft.com/office/drawing/2014/chart" uri="{C3380CC4-5D6E-409C-BE32-E72D297353CC}">
                  <c16:uniqueId val="{00000007-4E45-4D6B-B84C-B38F19731BC1}"/>
                </c:ext>
              </c:extLst>
            </c:dLbl>
            <c:dLbl>
              <c:idx val="5"/>
              <c:delete val="1"/>
              <c:extLst>
                <c:ext xmlns:c15="http://schemas.microsoft.com/office/drawing/2012/chart" uri="{CE6537A1-D6FC-4f65-9D91-7224C49458BB}"/>
                <c:ext xmlns:c16="http://schemas.microsoft.com/office/drawing/2014/chart" uri="{C3380CC4-5D6E-409C-BE32-E72D297353CC}">
                  <c16:uniqueId val="{00000008-4E45-4D6B-B84C-B38F19731BC1}"/>
                </c:ext>
              </c:extLst>
            </c:dLbl>
            <c:dLbl>
              <c:idx val="6"/>
              <c:delete val="1"/>
              <c:extLst>
                <c:ext xmlns:c15="http://schemas.microsoft.com/office/drawing/2012/chart" uri="{CE6537A1-D6FC-4f65-9D91-7224C49458BB}"/>
                <c:ext xmlns:c16="http://schemas.microsoft.com/office/drawing/2014/chart" uri="{C3380CC4-5D6E-409C-BE32-E72D297353CC}">
                  <c16:uniqueId val="{00000009-4E45-4D6B-B84C-B38F19731BC1}"/>
                </c:ext>
              </c:extLst>
            </c:dLbl>
            <c:dLbl>
              <c:idx val="7"/>
              <c:delete val="1"/>
              <c:extLst>
                <c:ext xmlns:c15="http://schemas.microsoft.com/office/drawing/2012/chart" uri="{CE6537A1-D6FC-4f65-9D91-7224C49458BB}"/>
                <c:ext xmlns:c16="http://schemas.microsoft.com/office/drawing/2014/chart" uri="{C3380CC4-5D6E-409C-BE32-E72D297353CC}">
                  <c16:uniqueId val="{0000000A-4E45-4D6B-B84C-B38F19731BC1}"/>
                </c:ext>
              </c:extLst>
            </c:dLbl>
            <c:dLbl>
              <c:idx val="8"/>
              <c:delete val="1"/>
              <c:extLst>
                <c:ext xmlns:c15="http://schemas.microsoft.com/office/drawing/2012/chart" uri="{CE6537A1-D6FC-4f65-9D91-7224C49458BB}"/>
                <c:ext xmlns:c16="http://schemas.microsoft.com/office/drawing/2014/chart" uri="{C3380CC4-5D6E-409C-BE32-E72D297353CC}">
                  <c16:uniqueId val="{0000000B-4E45-4D6B-B84C-B38F19731BC1}"/>
                </c:ext>
              </c:extLst>
            </c:dLbl>
            <c:dLbl>
              <c:idx val="9"/>
              <c:delete val="1"/>
              <c:extLst>
                <c:ext xmlns:c15="http://schemas.microsoft.com/office/drawing/2012/chart" uri="{CE6537A1-D6FC-4f65-9D91-7224C49458BB}"/>
                <c:ext xmlns:c16="http://schemas.microsoft.com/office/drawing/2014/chart" uri="{C3380CC4-5D6E-409C-BE32-E72D297353CC}">
                  <c16:uniqueId val="{0000000C-4E45-4D6B-B84C-B38F19731BC1}"/>
                </c:ext>
              </c:extLst>
            </c:dLbl>
            <c:dLbl>
              <c:idx val="10"/>
              <c:delete val="1"/>
              <c:extLst>
                <c:ext xmlns:c15="http://schemas.microsoft.com/office/drawing/2012/chart" uri="{CE6537A1-D6FC-4f65-9D91-7224C49458BB}"/>
                <c:ext xmlns:c16="http://schemas.microsoft.com/office/drawing/2014/chart" uri="{C3380CC4-5D6E-409C-BE32-E72D297353CC}">
                  <c16:uniqueId val="{0000000D-4E45-4D6B-B84C-B38F19731BC1}"/>
                </c:ext>
              </c:extLst>
            </c:dLbl>
            <c:dLbl>
              <c:idx val="11"/>
              <c:delete val="1"/>
              <c:extLst>
                <c:ext xmlns:c15="http://schemas.microsoft.com/office/drawing/2012/chart" uri="{CE6537A1-D6FC-4f65-9D91-7224C49458BB}"/>
                <c:ext xmlns:c16="http://schemas.microsoft.com/office/drawing/2014/chart" uri="{C3380CC4-5D6E-409C-BE32-E72D297353CC}">
                  <c16:uniqueId val="{0000000E-4E45-4D6B-B84C-B38F19731BC1}"/>
                </c:ext>
              </c:extLst>
            </c:dLbl>
            <c:dLbl>
              <c:idx val="12"/>
              <c:delete val="1"/>
              <c:extLst>
                <c:ext xmlns:c15="http://schemas.microsoft.com/office/drawing/2012/chart" uri="{CE6537A1-D6FC-4f65-9D91-7224C49458BB}"/>
                <c:ext xmlns:c16="http://schemas.microsoft.com/office/drawing/2014/chart" uri="{C3380CC4-5D6E-409C-BE32-E72D297353CC}">
                  <c16:uniqueId val="{0000000F-4E45-4D6B-B84C-B38F19731BC1}"/>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E45-4D6B-B84C-B38F19731BC1}"/>
                </c:ext>
              </c:extLst>
            </c:dLbl>
            <c:dLbl>
              <c:idx val="14"/>
              <c:delete val="1"/>
              <c:extLst>
                <c:ext xmlns:c15="http://schemas.microsoft.com/office/drawing/2012/chart" uri="{CE6537A1-D6FC-4f65-9D91-7224C49458BB}"/>
                <c:ext xmlns:c16="http://schemas.microsoft.com/office/drawing/2014/chart" uri="{C3380CC4-5D6E-409C-BE32-E72D297353CC}">
                  <c16:uniqueId val="{00000011-4E45-4D6B-B84C-B38F19731BC1}"/>
                </c:ext>
              </c:extLst>
            </c:dLbl>
            <c:dLbl>
              <c:idx val="15"/>
              <c:delete val="1"/>
              <c:extLst>
                <c:ext xmlns:c15="http://schemas.microsoft.com/office/drawing/2012/chart" uri="{CE6537A1-D6FC-4f65-9D91-7224C49458BB}"/>
                <c:ext xmlns:c16="http://schemas.microsoft.com/office/drawing/2014/chart" uri="{C3380CC4-5D6E-409C-BE32-E72D297353CC}">
                  <c16:uniqueId val="{00000012-4E45-4D6B-B84C-B38F19731BC1}"/>
                </c:ext>
              </c:extLst>
            </c:dLbl>
            <c:dLbl>
              <c:idx val="16"/>
              <c:delete val="1"/>
              <c:extLst>
                <c:ext xmlns:c15="http://schemas.microsoft.com/office/drawing/2012/chart" uri="{CE6537A1-D6FC-4f65-9D91-7224C49458BB}"/>
                <c:ext xmlns:c16="http://schemas.microsoft.com/office/drawing/2014/chart" uri="{C3380CC4-5D6E-409C-BE32-E72D297353CC}">
                  <c16:uniqueId val="{00000013-4E45-4D6B-B84C-B38F19731BC1}"/>
                </c:ext>
              </c:extLst>
            </c:dLbl>
            <c:dLbl>
              <c:idx val="17"/>
              <c:delete val="1"/>
              <c:extLst>
                <c:ext xmlns:c15="http://schemas.microsoft.com/office/drawing/2012/chart" uri="{CE6537A1-D6FC-4f65-9D91-7224C49458BB}"/>
                <c:ext xmlns:c16="http://schemas.microsoft.com/office/drawing/2014/chart" uri="{C3380CC4-5D6E-409C-BE32-E72D297353CC}">
                  <c16:uniqueId val="{00000014-4E45-4D6B-B84C-B38F19731BC1}"/>
                </c:ext>
              </c:extLst>
            </c:dLbl>
            <c:dLbl>
              <c:idx val="18"/>
              <c:delete val="1"/>
              <c:extLst>
                <c:ext xmlns:c15="http://schemas.microsoft.com/office/drawing/2012/chart" uri="{CE6537A1-D6FC-4f65-9D91-7224C49458BB}"/>
                <c:ext xmlns:c16="http://schemas.microsoft.com/office/drawing/2014/chart" uri="{C3380CC4-5D6E-409C-BE32-E72D297353CC}">
                  <c16:uniqueId val="{00000015-4E45-4D6B-B84C-B38F19731BC1}"/>
                </c:ext>
              </c:extLst>
            </c:dLbl>
            <c:dLbl>
              <c:idx val="19"/>
              <c:delete val="1"/>
              <c:extLst>
                <c:ext xmlns:c15="http://schemas.microsoft.com/office/drawing/2012/chart" uri="{CE6537A1-D6FC-4f65-9D91-7224C49458BB}"/>
                <c:ext xmlns:c16="http://schemas.microsoft.com/office/drawing/2014/chart" uri="{C3380CC4-5D6E-409C-BE32-E72D297353CC}">
                  <c16:uniqueId val="{00000016-4E45-4D6B-B84C-B38F19731BC1}"/>
                </c:ext>
              </c:extLst>
            </c:dLbl>
            <c:dLbl>
              <c:idx val="20"/>
              <c:delete val="1"/>
              <c:extLst>
                <c:ext xmlns:c15="http://schemas.microsoft.com/office/drawing/2012/chart" uri="{CE6537A1-D6FC-4f65-9D91-7224C49458BB}"/>
                <c:ext xmlns:c16="http://schemas.microsoft.com/office/drawing/2014/chart" uri="{C3380CC4-5D6E-409C-BE32-E72D297353CC}">
                  <c16:uniqueId val="{00000017-4E45-4D6B-B84C-B38F19731BC1}"/>
                </c:ext>
              </c:extLst>
            </c:dLbl>
            <c:dLbl>
              <c:idx val="21"/>
              <c:delete val="1"/>
              <c:extLst>
                <c:ext xmlns:c15="http://schemas.microsoft.com/office/drawing/2012/chart" uri="{CE6537A1-D6FC-4f65-9D91-7224C49458BB}"/>
                <c:ext xmlns:c16="http://schemas.microsoft.com/office/drawing/2014/chart" uri="{C3380CC4-5D6E-409C-BE32-E72D297353CC}">
                  <c16:uniqueId val="{00000018-4E45-4D6B-B84C-B38F19731BC1}"/>
                </c:ext>
              </c:extLst>
            </c:dLbl>
            <c:dLbl>
              <c:idx val="22"/>
              <c:delete val="1"/>
              <c:extLst>
                <c:ext xmlns:c15="http://schemas.microsoft.com/office/drawing/2012/chart" uri="{CE6537A1-D6FC-4f65-9D91-7224C49458BB}"/>
                <c:ext xmlns:c16="http://schemas.microsoft.com/office/drawing/2014/chart" uri="{C3380CC4-5D6E-409C-BE32-E72D297353CC}">
                  <c16:uniqueId val="{00000019-4E45-4D6B-B84C-B38F19731BC1}"/>
                </c:ext>
              </c:extLst>
            </c:dLbl>
            <c:dLbl>
              <c:idx val="23"/>
              <c:delete val="1"/>
              <c:extLst>
                <c:ext xmlns:c15="http://schemas.microsoft.com/office/drawing/2012/chart" uri="{CE6537A1-D6FC-4f65-9D91-7224C49458BB}"/>
                <c:ext xmlns:c16="http://schemas.microsoft.com/office/drawing/2014/chart" uri="{C3380CC4-5D6E-409C-BE32-E72D297353CC}">
                  <c16:uniqueId val="{0000001A-4E45-4D6B-B84C-B38F19731BC1}"/>
                </c:ext>
              </c:extLst>
            </c:dLbl>
            <c:dLbl>
              <c:idx val="24"/>
              <c:delete val="1"/>
              <c:extLst>
                <c:ext xmlns:c15="http://schemas.microsoft.com/office/drawing/2012/chart" uri="{CE6537A1-D6FC-4f65-9D91-7224C49458BB}"/>
                <c:ext xmlns:c16="http://schemas.microsoft.com/office/drawing/2014/chart" uri="{C3380CC4-5D6E-409C-BE32-E72D297353CC}">
                  <c16:uniqueId val="{0000001B-4E45-4D6B-B84C-B38F19731BC1}"/>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4E45-4D6B-B84C-B38F19731BC1}"/>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Ortenaukreis (08317)</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184068</v>
      </c>
      <c r="F11" s="238">
        <v>186251</v>
      </c>
      <c r="G11" s="238">
        <v>187609</v>
      </c>
      <c r="H11" s="238">
        <v>185045</v>
      </c>
      <c r="I11" s="265">
        <v>183469</v>
      </c>
      <c r="J11" s="263">
        <v>599</v>
      </c>
      <c r="K11" s="266">
        <v>0.32648567332900924</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18.053654084360129</v>
      </c>
      <c r="E13" s="115">
        <v>33231</v>
      </c>
      <c r="F13" s="114">
        <v>34119</v>
      </c>
      <c r="G13" s="114">
        <v>34945</v>
      </c>
      <c r="H13" s="114">
        <v>34522</v>
      </c>
      <c r="I13" s="140">
        <v>33516</v>
      </c>
      <c r="J13" s="115">
        <v>-285</v>
      </c>
      <c r="K13" s="116">
        <v>-0.85034013605442171</v>
      </c>
    </row>
    <row r="14" spans="1:255" ht="14.1" customHeight="1" x14ac:dyDescent="0.2">
      <c r="A14" s="306" t="s">
        <v>230</v>
      </c>
      <c r="B14" s="307"/>
      <c r="C14" s="308"/>
      <c r="D14" s="113">
        <v>61.878762196579522</v>
      </c>
      <c r="E14" s="115">
        <v>113899</v>
      </c>
      <c r="F14" s="114">
        <v>115224</v>
      </c>
      <c r="G14" s="114">
        <v>115926</v>
      </c>
      <c r="H14" s="114">
        <v>114244</v>
      </c>
      <c r="I14" s="140">
        <v>113916</v>
      </c>
      <c r="J14" s="115">
        <v>-17</v>
      </c>
      <c r="K14" s="116">
        <v>-1.4923276800449454E-2</v>
      </c>
    </row>
    <row r="15" spans="1:255" ht="14.1" customHeight="1" x14ac:dyDescent="0.2">
      <c r="A15" s="306" t="s">
        <v>231</v>
      </c>
      <c r="B15" s="307"/>
      <c r="C15" s="308"/>
      <c r="D15" s="113">
        <v>11.419149444770412</v>
      </c>
      <c r="E15" s="115">
        <v>21019</v>
      </c>
      <c r="F15" s="114">
        <v>21002</v>
      </c>
      <c r="G15" s="114">
        <v>20910</v>
      </c>
      <c r="H15" s="114">
        <v>20344</v>
      </c>
      <c r="I15" s="140">
        <v>20271</v>
      </c>
      <c r="J15" s="115">
        <v>748</v>
      </c>
      <c r="K15" s="116">
        <v>3.6900004933155741</v>
      </c>
    </row>
    <row r="16" spans="1:255" ht="14.1" customHeight="1" x14ac:dyDescent="0.2">
      <c r="A16" s="306" t="s">
        <v>232</v>
      </c>
      <c r="B16" s="307"/>
      <c r="C16" s="308"/>
      <c r="D16" s="113">
        <v>8.2110958993415473</v>
      </c>
      <c r="E16" s="115">
        <v>15114</v>
      </c>
      <c r="F16" s="114">
        <v>15093</v>
      </c>
      <c r="G16" s="114">
        <v>15006</v>
      </c>
      <c r="H16" s="114">
        <v>15099</v>
      </c>
      <c r="I16" s="140">
        <v>14925</v>
      </c>
      <c r="J16" s="115">
        <v>189</v>
      </c>
      <c r="K16" s="116">
        <v>1.2663316582914572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0.47047830149727277</v>
      </c>
      <c r="E18" s="115">
        <v>866</v>
      </c>
      <c r="F18" s="114">
        <v>822</v>
      </c>
      <c r="G18" s="114">
        <v>1048</v>
      </c>
      <c r="H18" s="114">
        <v>1008</v>
      </c>
      <c r="I18" s="140">
        <v>863</v>
      </c>
      <c r="J18" s="115">
        <v>3</v>
      </c>
      <c r="K18" s="116">
        <v>0.34762456546929316</v>
      </c>
    </row>
    <row r="19" spans="1:255" ht="14.1" customHeight="1" x14ac:dyDescent="0.2">
      <c r="A19" s="306" t="s">
        <v>235</v>
      </c>
      <c r="B19" s="307" t="s">
        <v>236</v>
      </c>
      <c r="C19" s="308"/>
      <c r="D19" s="113">
        <v>0.24230175804593954</v>
      </c>
      <c r="E19" s="115">
        <v>446</v>
      </c>
      <c r="F19" s="114">
        <v>369</v>
      </c>
      <c r="G19" s="114">
        <v>590</v>
      </c>
      <c r="H19" s="114">
        <v>574</v>
      </c>
      <c r="I19" s="140">
        <v>427</v>
      </c>
      <c r="J19" s="115">
        <v>19</v>
      </c>
      <c r="K19" s="116">
        <v>4.4496487119437935</v>
      </c>
    </row>
    <row r="20" spans="1:255" ht="14.1" customHeight="1" x14ac:dyDescent="0.2">
      <c r="A20" s="306">
        <v>12</v>
      </c>
      <c r="B20" s="307" t="s">
        <v>237</v>
      </c>
      <c r="C20" s="308"/>
      <c r="D20" s="113">
        <v>0.81600278158072015</v>
      </c>
      <c r="E20" s="115">
        <v>1502</v>
      </c>
      <c r="F20" s="114">
        <v>1503</v>
      </c>
      <c r="G20" s="114">
        <v>1552</v>
      </c>
      <c r="H20" s="114">
        <v>1511</v>
      </c>
      <c r="I20" s="140">
        <v>1479</v>
      </c>
      <c r="J20" s="115">
        <v>23</v>
      </c>
      <c r="K20" s="116">
        <v>1.5551048005409061</v>
      </c>
    </row>
    <row r="21" spans="1:255" ht="14.1" customHeight="1" x14ac:dyDescent="0.2">
      <c r="A21" s="306">
        <v>21</v>
      </c>
      <c r="B21" s="307" t="s">
        <v>238</v>
      </c>
      <c r="C21" s="308"/>
      <c r="D21" s="113">
        <v>0.41234761066562359</v>
      </c>
      <c r="E21" s="115">
        <v>759</v>
      </c>
      <c r="F21" s="114">
        <v>751</v>
      </c>
      <c r="G21" s="114">
        <v>777</v>
      </c>
      <c r="H21" s="114">
        <v>765</v>
      </c>
      <c r="I21" s="140">
        <v>754</v>
      </c>
      <c r="J21" s="115">
        <v>5</v>
      </c>
      <c r="K21" s="116">
        <v>0.66312997347480107</v>
      </c>
    </row>
    <row r="22" spans="1:255" ht="14.1" customHeight="1" x14ac:dyDescent="0.2">
      <c r="A22" s="306">
        <v>22</v>
      </c>
      <c r="B22" s="307" t="s">
        <v>239</v>
      </c>
      <c r="C22" s="308"/>
      <c r="D22" s="113">
        <v>2.3795553817067607</v>
      </c>
      <c r="E22" s="115">
        <v>4380</v>
      </c>
      <c r="F22" s="114">
        <v>4397</v>
      </c>
      <c r="G22" s="114">
        <v>4511</v>
      </c>
      <c r="H22" s="114">
        <v>4571</v>
      </c>
      <c r="I22" s="140">
        <v>4567</v>
      </c>
      <c r="J22" s="115">
        <v>-187</v>
      </c>
      <c r="K22" s="116">
        <v>-4.0945916356470331</v>
      </c>
    </row>
    <row r="23" spans="1:255" ht="14.1" customHeight="1" x14ac:dyDescent="0.2">
      <c r="A23" s="306">
        <v>23</v>
      </c>
      <c r="B23" s="307" t="s">
        <v>240</v>
      </c>
      <c r="C23" s="308"/>
      <c r="D23" s="113">
        <v>2.0443531738270639</v>
      </c>
      <c r="E23" s="115">
        <v>3763</v>
      </c>
      <c r="F23" s="114">
        <v>3778</v>
      </c>
      <c r="G23" s="114">
        <v>3802</v>
      </c>
      <c r="H23" s="114">
        <v>3808</v>
      </c>
      <c r="I23" s="140">
        <v>3825</v>
      </c>
      <c r="J23" s="115">
        <v>-62</v>
      </c>
      <c r="K23" s="116">
        <v>-1.6209150326797386</v>
      </c>
    </row>
    <row r="24" spans="1:255" ht="14.1" customHeight="1" x14ac:dyDescent="0.2">
      <c r="A24" s="306">
        <v>24</v>
      </c>
      <c r="B24" s="307" t="s">
        <v>241</v>
      </c>
      <c r="C24" s="308"/>
      <c r="D24" s="113">
        <v>7.4075884999022099</v>
      </c>
      <c r="E24" s="115">
        <v>13635</v>
      </c>
      <c r="F24" s="114">
        <v>13856</v>
      </c>
      <c r="G24" s="114">
        <v>14110</v>
      </c>
      <c r="H24" s="114">
        <v>14091</v>
      </c>
      <c r="I24" s="140">
        <v>14144</v>
      </c>
      <c r="J24" s="115">
        <v>-509</v>
      </c>
      <c r="K24" s="116">
        <v>-3.5986990950226243</v>
      </c>
    </row>
    <row r="25" spans="1:255" ht="14.1" customHeight="1" x14ac:dyDescent="0.2">
      <c r="A25" s="306">
        <v>25</v>
      </c>
      <c r="B25" s="307" t="s">
        <v>242</v>
      </c>
      <c r="C25" s="308"/>
      <c r="D25" s="113">
        <v>7.2685094638937784</v>
      </c>
      <c r="E25" s="115">
        <v>13379</v>
      </c>
      <c r="F25" s="114">
        <v>13470</v>
      </c>
      <c r="G25" s="114">
        <v>13682</v>
      </c>
      <c r="H25" s="114">
        <v>13568</v>
      </c>
      <c r="I25" s="140">
        <v>13560</v>
      </c>
      <c r="J25" s="115">
        <v>-181</v>
      </c>
      <c r="K25" s="116">
        <v>-1.3348082595870205</v>
      </c>
    </row>
    <row r="26" spans="1:255" ht="14.1" customHeight="1" x14ac:dyDescent="0.2">
      <c r="A26" s="306">
        <v>26</v>
      </c>
      <c r="B26" s="307" t="s">
        <v>243</v>
      </c>
      <c r="C26" s="308"/>
      <c r="D26" s="113">
        <v>3.3297477019362409</v>
      </c>
      <c r="E26" s="115">
        <v>6129</v>
      </c>
      <c r="F26" s="114">
        <v>6189</v>
      </c>
      <c r="G26" s="114">
        <v>6237</v>
      </c>
      <c r="H26" s="114">
        <v>6074</v>
      </c>
      <c r="I26" s="140">
        <v>6091</v>
      </c>
      <c r="J26" s="115">
        <v>38</v>
      </c>
      <c r="K26" s="116">
        <v>0.62387128550320148</v>
      </c>
    </row>
    <row r="27" spans="1:255" ht="14.1" customHeight="1" x14ac:dyDescent="0.2">
      <c r="A27" s="306">
        <v>27</v>
      </c>
      <c r="B27" s="307" t="s">
        <v>244</v>
      </c>
      <c r="C27" s="308"/>
      <c r="D27" s="113">
        <v>3.4324271464893408</v>
      </c>
      <c r="E27" s="115">
        <v>6318</v>
      </c>
      <c r="F27" s="114">
        <v>6270</v>
      </c>
      <c r="G27" s="114">
        <v>6304</v>
      </c>
      <c r="H27" s="114">
        <v>6239</v>
      </c>
      <c r="I27" s="140">
        <v>6255</v>
      </c>
      <c r="J27" s="115">
        <v>63</v>
      </c>
      <c r="K27" s="116">
        <v>1.0071942446043165</v>
      </c>
    </row>
    <row r="28" spans="1:255" ht="14.1" customHeight="1" x14ac:dyDescent="0.2">
      <c r="A28" s="306">
        <v>28</v>
      </c>
      <c r="B28" s="307" t="s">
        <v>245</v>
      </c>
      <c r="C28" s="308"/>
      <c r="D28" s="113">
        <v>0.40963122324358392</v>
      </c>
      <c r="E28" s="115">
        <v>754</v>
      </c>
      <c r="F28" s="114">
        <v>816</v>
      </c>
      <c r="G28" s="114">
        <v>838</v>
      </c>
      <c r="H28" s="114">
        <v>846</v>
      </c>
      <c r="I28" s="140">
        <v>850</v>
      </c>
      <c r="J28" s="115">
        <v>-96</v>
      </c>
      <c r="K28" s="116">
        <v>-11.294117647058824</v>
      </c>
    </row>
    <row r="29" spans="1:255" ht="14.1" customHeight="1" x14ac:dyDescent="0.2">
      <c r="A29" s="306">
        <v>29</v>
      </c>
      <c r="B29" s="307" t="s">
        <v>246</v>
      </c>
      <c r="C29" s="308"/>
      <c r="D29" s="113">
        <v>2.4447486798357128</v>
      </c>
      <c r="E29" s="115">
        <v>4500</v>
      </c>
      <c r="F29" s="114">
        <v>4646</v>
      </c>
      <c r="G29" s="114">
        <v>4678</v>
      </c>
      <c r="H29" s="114">
        <v>4680</v>
      </c>
      <c r="I29" s="140">
        <v>4475</v>
      </c>
      <c r="J29" s="115">
        <v>25</v>
      </c>
      <c r="K29" s="116">
        <v>0.55865921787709494</v>
      </c>
    </row>
    <row r="30" spans="1:255" ht="14.1" customHeight="1" x14ac:dyDescent="0.2">
      <c r="A30" s="306" t="s">
        <v>247</v>
      </c>
      <c r="B30" s="307" t="s">
        <v>248</v>
      </c>
      <c r="C30" s="308"/>
      <c r="D30" s="113">
        <v>0.851315818067236</v>
      </c>
      <c r="E30" s="115">
        <v>1567</v>
      </c>
      <c r="F30" s="114">
        <v>1576</v>
      </c>
      <c r="G30" s="114">
        <v>1580</v>
      </c>
      <c r="H30" s="114">
        <v>1555</v>
      </c>
      <c r="I30" s="140">
        <v>1541</v>
      </c>
      <c r="J30" s="115">
        <v>26</v>
      </c>
      <c r="K30" s="116">
        <v>1.6872160934458145</v>
      </c>
    </row>
    <row r="31" spans="1:255" ht="14.1" customHeight="1" x14ac:dyDescent="0.2">
      <c r="A31" s="306" t="s">
        <v>249</v>
      </c>
      <c r="B31" s="307" t="s">
        <v>250</v>
      </c>
      <c r="C31" s="308"/>
      <c r="D31" s="113">
        <v>1.5168307364669578</v>
      </c>
      <c r="E31" s="115">
        <v>2792</v>
      </c>
      <c r="F31" s="114">
        <v>2931</v>
      </c>
      <c r="G31" s="114">
        <v>2956</v>
      </c>
      <c r="H31" s="114">
        <v>2983</v>
      </c>
      <c r="I31" s="140">
        <v>2798</v>
      </c>
      <c r="J31" s="115">
        <v>-6</v>
      </c>
      <c r="K31" s="116">
        <v>-0.21443888491779842</v>
      </c>
    </row>
    <row r="32" spans="1:255" ht="14.1" customHeight="1" x14ac:dyDescent="0.2">
      <c r="A32" s="306">
        <v>31</v>
      </c>
      <c r="B32" s="307" t="s">
        <v>251</v>
      </c>
      <c r="C32" s="308"/>
      <c r="D32" s="113">
        <v>0.61661994480300764</v>
      </c>
      <c r="E32" s="115">
        <v>1135</v>
      </c>
      <c r="F32" s="114">
        <v>1129</v>
      </c>
      <c r="G32" s="114">
        <v>1115</v>
      </c>
      <c r="H32" s="114">
        <v>1104</v>
      </c>
      <c r="I32" s="140">
        <v>1094</v>
      </c>
      <c r="J32" s="115">
        <v>41</v>
      </c>
      <c r="K32" s="116">
        <v>3.7477148080438756</v>
      </c>
    </row>
    <row r="33" spans="1:11" ht="14.1" customHeight="1" x14ac:dyDescent="0.2">
      <c r="A33" s="306">
        <v>32</v>
      </c>
      <c r="B33" s="307" t="s">
        <v>252</v>
      </c>
      <c r="C33" s="308"/>
      <c r="D33" s="113">
        <v>1.9416737292739639</v>
      </c>
      <c r="E33" s="115">
        <v>3574</v>
      </c>
      <c r="F33" s="114">
        <v>3515</v>
      </c>
      <c r="G33" s="114">
        <v>3561</v>
      </c>
      <c r="H33" s="114">
        <v>3446</v>
      </c>
      <c r="I33" s="140">
        <v>3409</v>
      </c>
      <c r="J33" s="115">
        <v>165</v>
      </c>
      <c r="K33" s="116">
        <v>4.840129070108536</v>
      </c>
    </row>
    <row r="34" spans="1:11" ht="14.1" customHeight="1" x14ac:dyDescent="0.2">
      <c r="A34" s="306">
        <v>33</v>
      </c>
      <c r="B34" s="307" t="s">
        <v>253</v>
      </c>
      <c r="C34" s="308"/>
      <c r="D34" s="113">
        <v>1.721103070604342</v>
      </c>
      <c r="E34" s="115">
        <v>3168</v>
      </c>
      <c r="F34" s="114">
        <v>3190</v>
      </c>
      <c r="G34" s="114">
        <v>3279</v>
      </c>
      <c r="H34" s="114">
        <v>3195</v>
      </c>
      <c r="I34" s="140">
        <v>3162</v>
      </c>
      <c r="J34" s="115">
        <v>6</v>
      </c>
      <c r="K34" s="116">
        <v>0.18975332068311196</v>
      </c>
    </row>
    <row r="35" spans="1:11" ht="14.1" customHeight="1" x14ac:dyDescent="0.2">
      <c r="A35" s="306">
        <v>34</v>
      </c>
      <c r="B35" s="307" t="s">
        <v>254</v>
      </c>
      <c r="C35" s="308"/>
      <c r="D35" s="113">
        <v>2.1220418540973989</v>
      </c>
      <c r="E35" s="115">
        <v>3906</v>
      </c>
      <c r="F35" s="114">
        <v>3906</v>
      </c>
      <c r="G35" s="114">
        <v>3945</v>
      </c>
      <c r="H35" s="114">
        <v>3891</v>
      </c>
      <c r="I35" s="140">
        <v>3838</v>
      </c>
      <c r="J35" s="115">
        <v>68</v>
      </c>
      <c r="K35" s="116">
        <v>1.7717561229807191</v>
      </c>
    </row>
    <row r="36" spans="1:11" ht="14.1" customHeight="1" x14ac:dyDescent="0.2">
      <c r="A36" s="306">
        <v>41</v>
      </c>
      <c r="B36" s="307" t="s">
        <v>255</v>
      </c>
      <c r="C36" s="308"/>
      <c r="D36" s="113">
        <v>0.76602125301519008</v>
      </c>
      <c r="E36" s="115">
        <v>1410</v>
      </c>
      <c r="F36" s="114">
        <v>1408</v>
      </c>
      <c r="G36" s="114">
        <v>1416</v>
      </c>
      <c r="H36" s="114">
        <v>1397</v>
      </c>
      <c r="I36" s="140">
        <v>1398</v>
      </c>
      <c r="J36" s="115">
        <v>12</v>
      </c>
      <c r="K36" s="116">
        <v>0.85836909871244638</v>
      </c>
    </row>
    <row r="37" spans="1:11" ht="14.1" customHeight="1" x14ac:dyDescent="0.2">
      <c r="A37" s="306">
        <v>42</v>
      </c>
      <c r="B37" s="307" t="s">
        <v>256</v>
      </c>
      <c r="C37" s="308"/>
      <c r="D37" s="113">
        <v>9.0727339896125345E-2</v>
      </c>
      <c r="E37" s="115">
        <v>167</v>
      </c>
      <c r="F37" s="114">
        <v>159</v>
      </c>
      <c r="G37" s="114">
        <v>160</v>
      </c>
      <c r="H37" s="114">
        <v>153</v>
      </c>
      <c r="I37" s="140">
        <v>152</v>
      </c>
      <c r="J37" s="115">
        <v>15</v>
      </c>
      <c r="K37" s="116">
        <v>9.8684210526315788</v>
      </c>
    </row>
    <row r="38" spans="1:11" ht="14.1" customHeight="1" x14ac:dyDescent="0.2">
      <c r="A38" s="306">
        <v>43</v>
      </c>
      <c r="B38" s="307" t="s">
        <v>257</v>
      </c>
      <c r="C38" s="308"/>
      <c r="D38" s="113">
        <v>1.5396483908120913</v>
      </c>
      <c r="E38" s="115">
        <v>2834</v>
      </c>
      <c r="F38" s="114">
        <v>2817</v>
      </c>
      <c r="G38" s="114">
        <v>2798</v>
      </c>
      <c r="H38" s="114">
        <v>2719</v>
      </c>
      <c r="I38" s="140">
        <v>2711</v>
      </c>
      <c r="J38" s="115">
        <v>123</v>
      </c>
      <c r="K38" s="116">
        <v>4.5370711914422719</v>
      </c>
    </row>
    <row r="39" spans="1:11" ht="14.1" customHeight="1" x14ac:dyDescent="0.2">
      <c r="A39" s="306">
        <v>51</v>
      </c>
      <c r="B39" s="307" t="s">
        <v>258</v>
      </c>
      <c r="C39" s="308"/>
      <c r="D39" s="113">
        <v>7.2712258513158181</v>
      </c>
      <c r="E39" s="115">
        <v>13384</v>
      </c>
      <c r="F39" s="114">
        <v>13482</v>
      </c>
      <c r="G39" s="114">
        <v>13589</v>
      </c>
      <c r="H39" s="114">
        <v>13321</v>
      </c>
      <c r="I39" s="140">
        <v>13375</v>
      </c>
      <c r="J39" s="115">
        <v>9</v>
      </c>
      <c r="K39" s="116">
        <v>6.7289719626168226E-2</v>
      </c>
    </row>
    <row r="40" spans="1:11" ht="14.1" customHeight="1" x14ac:dyDescent="0.2">
      <c r="A40" s="306" t="s">
        <v>259</v>
      </c>
      <c r="B40" s="307" t="s">
        <v>260</v>
      </c>
      <c r="C40" s="308"/>
      <c r="D40" s="113">
        <v>6.345481017884695</v>
      </c>
      <c r="E40" s="115">
        <v>11680</v>
      </c>
      <c r="F40" s="114">
        <v>11762</v>
      </c>
      <c r="G40" s="114">
        <v>11856</v>
      </c>
      <c r="H40" s="114">
        <v>11581</v>
      </c>
      <c r="I40" s="140">
        <v>11641</v>
      </c>
      <c r="J40" s="115">
        <v>39</v>
      </c>
      <c r="K40" s="116">
        <v>0.33502276436732237</v>
      </c>
    </row>
    <row r="41" spans="1:11" ht="14.1" customHeight="1" x14ac:dyDescent="0.2">
      <c r="A41" s="306"/>
      <c r="B41" s="307" t="s">
        <v>261</v>
      </c>
      <c r="C41" s="308"/>
      <c r="D41" s="113">
        <v>5.5653345502748985</v>
      </c>
      <c r="E41" s="115">
        <v>10244</v>
      </c>
      <c r="F41" s="114">
        <v>10323</v>
      </c>
      <c r="G41" s="114">
        <v>10450</v>
      </c>
      <c r="H41" s="114">
        <v>10376</v>
      </c>
      <c r="I41" s="140">
        <v>10429</v>
      </c>
      <c r="J41" s="115">
        <v>-185</v>
      </c>
      <c r="K41" s="116">
        <v>-1.7738997027519416</v>
      </c>
    </row>
    <row r="42" spans="1:11" ht="14.1" customHeight="1" x14ac:dyDescent="0.2">
      <c r="A42" s="306">
        <v>52</v>
      </c>
      <c r="B42" s="307" t="s">
        <v>262</v>
      </c>
      <c r="C42" s="308"/>
      <c r="D42" s="113">
        <v>3.7274268205228505</v>
      </c>
      <c r="E42" s="115">
        <v>6861</v>
      </c>
      <c r="F42" s="114">
        <v>6965</v>
      </c>
      <c r="G42" s="114">
        <v>6999</v>
      </c>
      <c r="H42" s="114">
        <v>6980</v>
      </c>
      <c r="I42" s="140">
        <v>6916</v>
      </c>
      <c r="J42" s="115">
        <v>-55</v>
      </c>
      <c r="K42" s="116">
        <v>-0.79525737420474263</v>
      </c>
    </row>
    <row r="43" spans="1:11" ht="14.1" customHeight="1" x14ac:dyDescent="0.2">
      <c r="A43" s="306" t="s">
        <v>263</v>
      </c>
      <c r="B43" s="307" t="s">
        <v>264</v>
      </c>
      <c r="C43" s="308"/>
      <c r="D43" s="113">
        <v>3.0249690331833889</v>
      </c>
      <c r="E43" s="115">
        <v>5568</v>
      </c>
      <c r="F43" s="114">
        <v>5679</v>
      </c>
      <c r="G43" s="114">
        <v>5715</v>
      </c>
      <c r="H43" s="114">
        <v>5717</v>
      </c>
      <c r="I43" s="140">
        <v>5660</v>
      </c>
      <c r="J43" s="115">
        <v>-92</v>
      </c>
      <c r="K43" s="116">
        <v>-1.6254416961130742</v>
      </c>
    </row>
    <row r="44" spans="1:11" ht="14.1" customHeight="1" x14ac:dyDescent="0.2">
      <c r="A44" s="306">
        <v>53</v>
      </c>
      <c r="B44" s="307" t="s">
        <v>265</v>
      </c>
      <c r="C44" s="308"/>
      <c r="D44" s="113">
        <v>0.70680400721472503</v>
      </c>
      <c r="E44" s="115">
        <v>1301</v>
      </c>
      <c r="F44" s="114">
        <v>1610</v>
      </c>
      <c r="G44" s="114">
        <v>1580</v>
      </c>
      <c r="H44" s="114">
        <v>1582</v>
      </c>
      <c r="I44" s="140">
        <v>1323</v>
      </c>
      <c r="J44" s="115">
        <v>-22</v>
      </c>
      <c r="K44" s="116">
        <v>-1.6628873771730914</v>
      </c>
    </row>
    <row r="45" spans="1:11" ht="14.1" customHeight="1" x14ac:dyDescent="0.2">
      <c r="A45" s="306" t="s">
        <v>266</v>
      </c>
      <c r="B45" s="307" t="s">
        <v>267</v>
      </c>
      <c r="C45" s="308"/>
      <c r="D45" s="113">
        <v>0.65953886607123458</v>
      </c>
      <c r="E45" s="115">
        <v>1214</v>
      </c>
      <c r="F45" s="114">
        <v>1525</v>
      </c>
      <c r="G45" s="114">
        <v>1496</v>
      </c>
      <c r="H45" s="114">
        <v>1520</v>
      </c>
      <c r="I45" s="140">
        <v>1264</v>
      </c>
      <c r="J45" s="115">
        <v>-50</v>
      </c>
      <c r="K45" s="116">
        <v>-3.9556962025316458</v>
      </c>
    </row>
    <row r="46" spans="1:11" ht="14.1" customHeight="1" x14ac:dyDescent="0.2">
      <c r="A46" s="306">
        <v>54</v>
      </c>
      <c r="B46" s="307" t="s">
        <v>268</v>
      </c>
      <c r="C46" s="308"/>
      <c r="D46" s="113">
        <v>2.0764065454071323</v>
      </c>
      <c r="E46" s="115">
        <v>3822</v>
      </c>
      <c r="F46" s="114">
        <v>3902</v>
      </c>
      <c r="G46" s="114">
        <v>3911</v>
      </c>
      <c r="H46" s="114">
        <v>3808</v>
      </c>
      <c r="I46" s="140">
        <v>3722</v>
      </c>
      <c r="J46" s="115">
        <v>100</v>
      </c>
      <c r="K46" s="116">
        <v>2.6867275658248255</v>
      </c>
    </row>
    <row r="47" spans="1:11" ht="14.1" customHeight="1" x14ac:dyDescent="0.2">
      <c r="A47" s="306">
        <v>61</v>
      </c>
      <c r="B47" s="307" t="s">
        <v>269</v>
      </c>
      <c r="C47" s="308"/>
      <c r="D47" s="113">
        <v>3.3764695655953236</v>
      </c>
      <c r="E47" s="115">
        <v>6215</v>
      </c>
      <c r="F47" s="114">
        <v>6198</v>
      </c>
      <c r="G47" s="114">
        <v>6190</v>
      </c>
      <c r="H47" s="114">
        <v>6059</v>
      </c>
      <c r="I47" s="140">
        <v>5988</v>
      </c>
      <c r="J47" s="115">
        <v>227</v>
      </c>
      <c r="K47" s="116">
        <v>3.7909151636606548</v>
      </c>
    </row>
    <row r="48" spans="1:11" ht="14.1" customHeight="1" x14ac:dyDescent="0.2">
      <c r="A48" s="306">
        <v>62</v>
      </c>
      <c r="B48" s="307" t="s">
        <v>270</v>
      </c>
      <c r="C48" s="308"/>
      <c r="D48" s="113">
        <v>6.50737770823826</v>
      </c>
      <c r="E48" s="115">
        <v>11978</v>
      </c>
      <c r="F48" s="114">
        <v>12616</v>
      </c>
      <c r="G48" s="114">
        <v>12832</v>
      </c>
      <c r="H48" s="114">
        <v>12516</v>
      </c>
      <c r="I48" s="140">
        <v>12175</v>
      </c>
      <c r="J48" s="115">
        <v>-197</v>
      </c>
      <c r="K48" s="116">
        <v>-1.6180698151950719</v>
      </c>
    </row>
    <row r="49" spans="1:11" ht="14.1" customHeight="1" x14ac:dyDescent="0.2">
      <c r="A49" s="306">
        <v>63</v>
      </c>
      <c r="B49" s="307" t="s">
        <v>271</v>
      </c>
      <c r="C49" s="308"/>
      <c r="D49" s="113">
        <v>2.436599517569594</v>
      </c>
      <c r="E49" s="115">
        <v>4485</v>
      </c>
      <c r="F49" s="114">
        <v>4816</v>
      </c>
      <c r="G49" s="114">
        <v>4912</v>
      </c>
      <c r="H49" s="114">
        <v>4753</v>
      </c>
      <c r="I49" s="140">
        <v>4438</v>
      </c>
      <c r="J49" s="115">
        <v>47</v>
      </c>
      <c r="K49" s="116">
        <v>1.0590356016223523</v>
      </c>
    </row>
    <row r="50" spans="1:11" ht="14.1" customHeight="1" x14ac:dyDescent="0.2">
      <c r="A50" s="306" t="s">
        <v>272</v>
      </c>
      <c r="B50" s="307" t="s">
        <v>273</v>
      </c>
      <c r="C50" s="308"/>
      <c r="D50" s="113">
        <v>0.63563465675728537</v>
      </c>
      <c r="E50" s="115">
        <v>1170</v>
      </c>
      <c r="F50" s="114">
        <v>1291</v>
      </c>
      <c r="G50" s="114">
        <v>1339</v>
      </c>
      <c r="H50" s="114">
        <v>1277</v>
      </c>
      <c r="I50" s="140">
        <v>1204</v>
      </c>
      <c r="J50" s="115">
        <v>-34</v>
      </c>
      <c r="K50" s="116">
        <v>-2.823920265780731</v>
      </c>
    </row>
    <row r="51" spans="1:11" ht="14.1" customHeight="1" x14ac:dyDescent="0.2">
      <c r="A51" s="306" t="s">
        <v>274</v>
      </c>
      <c r="B51" s="307" t="s">
        <v>275</v>
      </c>
      <c r="C51" s="308"/>
      <c r="D51" s="113">
        <v>1.508138296716431</v>
      </c>
      <c r="E51" s="115">
        <v>2776</v>
      </c>
      <c r="F51" s="114">
        <v>2967</v>
      </c>
      <c r="G51" s="114">
        <v>3031</v>
      </c>
      <c r="H51" s="114">
        <v>2979</v>
      </c>
      <c r="I51" s="140">
        <v>2738</v>
      </c>
      <c r="J51" s="115">
        <v>38</v>
      </c>
      <c r="K51" s="116">
        <v>1.3878743608473338</v>
      </c>
    </row>
    <row r="52" spans="1:11" ht="14.1" customHeight="1" x14ac:dyDescent="0.2">
      <c r="A52" s="306">
        <v>71</v>
      </c>
      <c r="B52" s="307" t="s">
        <v>276</v>
      </c>
      <c r="C52" s="308"/>
      <c r="D52" s="113">
        <v>11.23769476497816</v>
      </c>
      <c r="E52" s="115">
        <v>20685</v>
      </c>
      <c r="F52" s="114">
        <v>20800</v>
      </c>
      <c r="G52" s="114">
        <v>20815</v>
      </c>
      <c r="H52" s="114">
        <v>20475</v>
      </c>
      <c r="I52" s="140">
        <v>20460</v>
      </c>
      <c r="J52" s="115">
        <v>225</v>
      </c>
      <c r="K52" s="116">
        <v>1.0997067448680351</v>
      </c>
    </row>
    <row r="53" spans="1:11" ht="14.1" customHeight="1" x14ac:dyDescent="0.2">
      <c r="A53" s="306" t="s">
        <v>277</v>
      </c>
      <c r="B53" s="307" t="s">
        <v>278</v>
      </c>
      <c r="C53" s="308"/>
      <c r="D53" s="113">
        <v>4.5743964187148229</v>
      </c>
      <c r="E53" s="115">
        <v>8420</v>
      </c>
      <c r="F53" s="114">
        <v>8482</v>
      </c>
      <c r="G53" s="114">
        <v>8496</v>
      </c>
      <c r="H53" s="114">
        <v>8344</v>
      </c>
      <c r="I53" s="140">
        <v>8392</v>
      </c>
      <c r="J53" s="115">
        <v>28</v>
      </c>
      <c r="K53" s="116">
        <v>0.33365109628217349</v>
      </c>
    </row>
    <row r="54" spans="1:11" ht="14.1" customHeight="1" x14ac:dyDescent="0.2">
      <c r="A54" s="306" t="s">
        <v>279</v>
      </c>
      <c r="B54" s="307" t="s">
        <v>280</v>
      </c>
      <c r="C54" s="308"/>
      <c r="D54" s="113">
        <v>5.6587782775930631</v>
      </c>
      <c r="E54" s="115">
        <v>10416</v>
      </c>
      <c r="F54" s="114">
        <v>10487</v>
      </c>
      <c r="G54" s="114">
        <v>10481</v>
      </c>
      <c r="H54" s="114">
        <v>10331</v>
      </c>
      <c r="I54" s="140">
        <v>10272</v>
      </c>
      <c r="J54" s="115">
        <v>144</v>
      </c>
      <c r="K54" s="116">
        <v>1.4018691588785046</v>
      </c>
    </row>
    <row r="55" spans="1:11" ht="14.1" customHeight="1" x14ac:dyDescent="0.2">
      <c r="A55" s="306">
        <v>72</v>
      </c>
      <c r="B55" s="307" t="s">
        <v>281</v>
      </c>
      <c r="C55" s="308"/>
      <c r="D55" s="113">
        <v>3.0706043418736555</v>
      </c>
      <c r="E55" s="115">
        <v>5652</v>
      </c>
      <c r="F55" s="114">
        <v>5691</v>
      </c>
      <c r="G55" s="114">
        <v>5717</v>
      </c>
      <c r="H55" s="114">
        <v>5591</v>
      </c>
      <c r="I55" s="140">
        <v>5591</v>
      </c>
      <c r="J55" s="115">
        <v>61</v>
      </c>
      <c r="K55" s="116">
        <v>1.0910391700947952</v>
      </c>
    </row>
    <row r="56" spans="1:11" ht="14.1" customHeight="1" x14ac:dyDescent="0.2">
      <c r="A56" s="306" t="s">
        <v>282</v>
      </c>
      <c r="B56" s="307" t="s">
        <v>283</v>
      </c>
      <c r="C56" s="308"/>
      <c r="D56" s="113">
        <v>1.4548971032444531</v>
      </c>
      <c r="E56" s="115">
        <v>2678</v>
      </c>
      <c r="F56" s="114">
        <v>2703</v>
      </c>
      <c r="G56" s="114">
        <v>2720</v>
      </c>
      <c r="H56" s="114">
        <v>2655</v>
      </c>
      <c r="I56" s="140">
        <v>2660</v>
      </c>
      <c r="J56" s="115">
        <v>18</v>
      </c>
      <c r="K56" s="116">
        <v>0.67669172932330823</v>
      </c>
    </row>
    <row r="57" spans="1:11" ht="14.1" customHeight="1" x14ac:dyDescent="0.2">
      <c r="A57" s="306" t="s">
        <v>284</v>
      </c>
      <c r="B57" s="307" t="s">
        <v>285</v>
      </c>
      <c r="C57" s="308"/>
      <c r="D57" s="113">
        <v>1.0865549688158724</v>
      </c>
      <c r="E57" s="115">
        <v>2000</v>
      </c>
      <c r="F57" s="114">
        <v>2009</v>
      </c>
      <c r="G57" s="114">
        <v>2017</v>
      </c>
      <c r="H57" s="114">
        <v>1998</v>
      </c>
      <c r="I57" s="140">
        <v>1978</v>
      </c>
      <c r="J57" s="115">
        <v>22</v>
      </c>
      <c r="K57" s="116">
        <v>1.1122345803842264</v>
      </c>
    </row>
    <row r="58" spans="1:11" ht="14.1" customHeight="1" x14ac:dyDescent="0.2">
      <c r="A58" s="306">
        <v>73</v>
      </c>
      <c r="B58" s="307" t="s">
        <v>286</v>
      </c>
      <c r="C58" s="308"/>
      <c r="D58" s="113">
        <v>2.5430819045135493</v>
      </c>
      <c r="E58" s="115">
        <v>4681</v>
      </c>
      <c r="F58" s="114">
        <v>4673</v>
      </c>
      <c r="G58" s="114">
        <v>4653</v>
      </c>
      <c r="H58" s="114">
        <v>4731</v>
      </c>
      <c r="I58" s="140">
        <v>4760</v>
      </c>
      <c r="J58" s="115">
        <v>-79</v>
      </c>
      <c r="K58" s="116">
        <v>-1.6596638655462186</v>
      </c>
    </row>
    <row r="59" spans="1:11" ht="14.1" customHeight="1" x14ac:dyDescent="0.2">
      <c r="A59" s="306" t="s">
        <v>287</v>
      </c>
      <c r="B59" s="307" t="s">
        <v>288</v>
      </c>
      <c r="C59" s="308"/>
      <c r="D59" s="113">
        <v>2.1095464719560164</v>
      </c>
      <c r="E59" s="115">
        <v>3883</v>
      </c>
      <c r="F59" s="114">
        <v>3869</v>
      </c>
      <c r="G59" s="114">
        <v>3836</v>
      </c>
      <c r="H59" s="114">
        <v>3916</v>
      </c>
      <c r="I59" s="140">
        <v>3946</v>
      </c>
      <c r="J59" s="115">
        <v>-63</v>
      </c>
      <c r="K59" s="116">
        <v>-1.5965534718702483</v>
      </c>
    </row>
    <row r="60" spans="1:11" ht="14.1" customHeight="1" x14ac:dyDescent="0.2">
      <c r="A60" s="306">
        <v>81</v>
      </c>
      <c r="B60" s="307" t="s">
        <v>289</v>
      </c>
      <c r="C60" s="308"/>
      <c r="D60" s="113">
        <v>6.7236021470326186</v>
      </c>
      <c r="E60" s="115">
        <v>12376</v>
      </c>
      <c r="F60" s="114">
        <v>12314</v>
      </c>
      <c r="G60" s="114">
        <v>12172</v>
      </c>
      <c r="H60" s="114">
        <v>12056</v>
      </c>
      <c r="I60" s="140">
        <v>12059</v>
      </c>
      <c r="J60" s="115">
        <v>317</v>
      </c>
      <c r="K60" s="116">
        <v>2.6287420184094867</v>
      </c>
    </row>
    <row r="61" spans="1:11" ht="14.1" customHeight="1" x14ac:dyDescent="0.2">
      <c r="A61" s="306" t="s">
        <v>290</v>
      </c>
      <c r="B61" s="307" t="s">
        <v>291</v>
      </c>
      <c r="C61" s="308"/>
      <c r="D61" s="113">
        <v>1.9226590173196862</v>
      </c>
      <c r="E61" s="115">
        <v>3539</v>
      </c>
      <c r="F61" s="114">
        <v>3541</v>
      </c>
      <c r="G61" s="114">
        <v>3542</v>
      </c>
      <c r="H61" s="114">
        <v>3434</v>
      </c>
      <c r="I61" s="140">
        <v>3432</v>
      </c>
      <c r="J61" s="115">
        <v>107</v>
      </c>
      <c r="K61" s="116">
        <v>3.1177156177156178</v>
      </c>
    </row>
    <row r="62" spans="1:11" ht="14.1" customHeight="1" x14ac:dyDescent="0.2">
      <c r="A62" s="306" t="s">
        <v>292</v>
      </c>
      <c r="B62" s="307" t="s">
        <v>293</v>
      </c>
      <c r="C62" s="308"/>
      <c r="D62" s="113">
        <v>2.6951996001477716</v>
      </c>
      <c r="E62" s="115">
        <v>4961</v>
      </c>
      <c r="F62" s="114">
        <v>4955</v>
      </c>
      <c r="G62" s="114">
        <v>4853</v>
      </c>
      <c r="H62" s="114">
        <v>4856</v>
      </c>
      <c r="I62" s="140">
        <v>4897</v>
      </c>
      <c r="J62" s="115">
        <v>64</v>
      </c>
      <c r="K62" s="116">
        <v>1.306922605676945</v>
      </c>
    </row>
    <row r="63" spans="1:11" ht="14.1" customHeight="1" x14ac:dyDescent="0.2">
      <c r="A63" s="306"/>
      <c r="B63" s="307" t="s">
        <v>294</v>
      </c>
      <c r="C63" s="308"/>
      <c r="D63" s="113">
        <v>2.3692331095030097</v>
      </c>
      <c r="E63" s="115">
        <v>4361</v>
      </c>
      <c r="F63" s="114">
        <v>4364</v>
      </c>
      <c r="G63" s="114">
        <v>4285</v>
      </c>
      <c r="H63" s="114">
        <v>4319</v>
      </c>
      <c r="I63" s="140">
        <v>4363</v>
      </c>
      <c r="J63" s="115">
        <v>-2</v>
      </c>
      <c r="K63" s="116">
        <v>-4.5840018336007336E-2</v>
      </c>
    </row>
    <row r="64" spans="1:11" ht="14.1" customHeight="1" x14ac:dyDescent="0.2">
      <c r="A64" s="306" t="s">
        <v>295</v>
      </c>
      <c r="B64" s="307" t="s">
        <v>296</v>
      </c>
      <c r="C64" s="308"/>
      <c r="D64" s="113">
        <v>0.76710780798400591</v>
      </c>
      <c r="E64" s="115">
        <v>1412</v>
      </c>
      <c r="F64" s="114">
        <v>1382</v>
      </c>
      <c r="G64" s="114">
        <v>1369</v>
      </c>
      <c r="H64" s="114">
        <v>1353</v>
      </c>
      <c r="I64" s="140">
        <v>1328</v>
      </c>
      <c r="J64" s="115">
        <v>84</v>
      </c>
      <c r="K64" s="116">
        <v>6.3253012048192767</v>
      </c>
    </row>
    <row r="65" spans="1:11" ht="14.1" customHeight="1" x14ac:dyDescent="0.2">
      <c r="A65" s="306" t="s">
        <v>297</v>
      </c>
      <c r="B65" s="307" t="s">
        <v>298</v>
      </c>
      <c r="C65" s="308"/>
      <c r="D65" s="113">
        <v>0.66442836343090594</v>
      </c>
      <c r="E65" s="115">
        <v>1223</v>
      </c>
      <c r="F65" s="114">
        <v>1190</v>
      </c>
      <c r="G65" s="114">
        <v>1170</v>
      </c>
      <c r="H65" s="114">
        <v>1168</v>
      </c>
      <c r="I65" s="140">
        <v>1162</v>
      </c>
      <c r="J65" s="115">
        <v>61</v>
      </c>
      <c r="K65" s="116">
        <v>5.249569707401033</v>
      </c>
    </row>
    <row r="66" spans="1:11" ht="14.1" customHeight="1" x14ac:dyDescent="0.2">
      <c r="A66" s="306">
        <v>82</v>
      </c>
      <c r="B66" s="307" t="s">
        <v>299</v>
      </c>
      <c r="C66" s="308"/>
      <c r="D66" s="113">
        <v>2.6881369928504681</v>
      </c>
      <c r="E66" s="115">
        <v>4948</v>
      </c>
      <c r="F66" s="114">
        <v>4982</v>
      </c>
      <c r="G66" s="114">
        <v>4942</v>
      </c>
      <c r="H66" s="114">
        <v>4865</v>
      </c>
      <c r="I66" s="140">
        <v>4879</v>
      </c>
      <c r="J66" s="115">
        <v>69</v>
      </c>
      <c r="K66" s="116">
        <v>1.4142242262758762</v>
      </c>
    </row>
    <row r="67" spans="1:11" ht="14.1" customHeight="1" x14ac:dyDescent="0.2">
      <c r="A67" s="306" t="s">
        <v>300</v>
      </c>
      <c r="B67" s="307" t="s">
        <v>301</v>
      </c>
      <c r="C67" s="308"/>
      <c r="D67" s="113">
        <v>1.8058543581719799</v>
      </c>
      <c r="E67" s="115">
        <v>3324</v>
      </c>
      <c r="F67" s="114">
        <v>3344</v>
      </c>
      <c r="G67" s="114">
        <v>3280</v>
      </c>
      <c r="H67" s="114">
        <v>3246</v>
      </c>
      <c r="I67" s="140">
        <v>3257</v>
      </c>
      <c r="J67" s="115">
        <v>67</v>
      </c>
      <c r="K67" s="116">
        <v>2.0571077678845562</v>
      </c>
    </row>
    <row r="68" spans="1:11" ht="14.1" customHeight="1" x14ac:dyDescent="0.2">
      <c r="A68" s="306" t="s">
        <v>302</v>
      </c>
      <c r="B68" s="307" t="s">
        <v>303</v>
      </c>
      <c r="C68" s="308"/>
      <c r="D68" s="113">
        <v>0.46504552665319338</v>
      </c>
      <c r="E68" s="115">
        <v>856</v>
      </c>
      <c r="F68" s="114">
        <v>871</v>
      </c>
      <c r="G68" s="114">
        <v>886</v>
      </c>
      <c r="H68" s="114">
        <v>873</v>
      </c>
      <c r="I68" s="140">
        <v>879</v>
      </c>
      <c r="J68" s="115">
        <v>-23</v>
      </c>
      <c r="K68" s="116">
        <v>-2.6166097838452789</v>
      </c>
    </row>
    <row r="69" spans="1:11" ht="14.1" customHeight="1" x14ac:dyDescent="0.2">
      <c r="A69" s="306">
        <v>83</v>
      </c>
      <c r="B69" s="307" t="s">
        <v>304</v>
      </c>
      <c r="C69" s="308"/>
      <c r="D69" s="113">
        <v>5.1725449290479606</v>
      </c>
      <c r="E69" s="115">
        <v>9521</v>
      </c>
      <c r="F69" s="114">
        <v>9521</v>
      </c>
      <c r="G69" s="114">
        <v>9419</v>
      </c>
      <c r="H69" s="114">
        <v>9146</v>
      </c>
      <c r="I69" s="140">
        <v>9144</v>
      </c>
      <c r="J69" s="115">
        <v>377</v>
      </c>
      <c r="K69" s="116">
        <v>4.1229221347331579</v>
      </c>
    </row>
    <row r="70" spans="1:11" ht="14.1" customHeight="1" x14ac:dyDescent="0.2">
      <c r="A70" s="306" t="s">
        <v>305</v>
      </c>
      <c r="B70" s="307" t="s">
        <v>306</v>
      </c>
      <c r="C70" s="308"/>
      <c r="D70" s="113">
        <v>4.3272051633092117</v>
      </c>
      <c r="E70" s="115">
        <v>7965</v>
      </c>
      <c r="F70" s="114">
        <v>7976</v>
      </c>
      <c r="G70" s="114">
        <v>7889</v>
      </c>
      <c r="H70" s="114">
        <v>7650</v>
      </c>
      <c r="I70" s="140">
        <v>7657</v>
      </c>
      <c r="J70" s="115">
        <v>308</v>
      </c>
      <c r="K70" s="116">
        <v>4.022463105654956</v>
      </c>
    </row>
    <row r="71" spans="1:11" ht="14.1" customHeight="1" x14ac:dyDescent="0.2">
      <c r="A71" s="306"/>
      <c r="B71" s="307" t="s">
        <v>307</v>
      </c>
      <c r="C71" s="308"/>
      <c r="D71" s="113">
        <v>2.681617663037573</v>
      </c>
      <c r="E71" s="115">
        <v>4936</v>
      </c>
      <c r="F71" s="114">
        <v>4934</v>
      </c>
      <c r="G71" s="114">
        <v>4920</v>
      </c>
      <c r="H71" s="114">
        <v>4766</v>
      </c>
      <c r="I71" s="140">
        <v>4795</v>
      </c>
      <c r="J71" s="115">
        <v>141</v>
      </c>
      <c r="K71" s="116">
        <v>2.940563086548488</v>
      </c>
    </row>
    <row r="72" spans="1:11" ht="14.1" customHeight="1" x14ac:dyDescent="0.2">
      <c r="A72" s="306">
        <v>84</v>
      </c>
      <c r="B72" s="307" t="s">
        <v>308</v>
      </c>
      <c r="C72" s="308"/>
      <c r="D72" s="113">
        <v>0.96214442488645502</v>
      </c>
      <c r="E72" s="115">
        <v>1771</v>
      </c>
      <c r="F72" s="114">
        <v>1770</v>
      </c>
      <c r="G72" s="114">
        <v>1747</v>
      </c>
      <c r="H72" s="114">
        <v>1788</v>
      </c>
      <c r="I72" s="140">
        <v>1785</v>
      </c>
      <c r="J72" s="115">
        <v>-14</v>
      </c>
      <c r="K72" s="116">
        <v>-0.78431372549019607</v>
      </c>
    </row>
    <row r="73" spans="1:11" ht="14.1" customHeight="1" x14ac:dyDescent="0.2">
      <c r="A73" s="306" t="s">
        <v>309</v>
      </c>
      <c r="B73" s="307" t="s">
        <v>310</v>
      </c>
      <c r="C73" s="308"/>
      <c r="D73" s="113">
        <v>0.33954842775496014</v>
      </c>
      <c r="E73" s="115">
        <v>625</v>
      </c>
      <c r="F73" s="114">
        <v>595</v>
      </c>
      <c r="G73" s="114">
        <v>587</v>
      </c>
      <c r="H73" s="114">
        <v>617</v>
      </c>
      <c r="I73" s="140">
        <v>626</v>
      </c>
      <c r="J73" s="115">
        <v>-1</v>
      </c>
      <c r="K73" s="116">
        <v>-0.15974440894568689</v>
      </c>
    </row>
    <row r="74" spans="1:11" ht="14.1" customHeight="1" x14ac:dyDescent="0.2">
      <c r="A74" s="306" t="s">
        <v>311</v>
      </c>
      <c r="B74" s="307" t="s">
        <v>312</v>
      </c>
      <c r="C74" s="308"/>
      <c r="D74" s="113">
        <v>0.1993828367777126</v>
      </c>
      <c r="E74" s="115">
        <v>367</v>
      </c>
      <c r="F74" s="114">
        <v>372</v>
      </c>
      <c r="G74" s="114">
        <v>365</v>
      </c>
      <c r="H74" s="114">
        <v>378</v>
      </c>
      <c r="I74" s="140">
        <v>383</v>
      </c>
      <c r="J74" s="115">
        <v>-16</v>
      </c>
      <c r="K74" s="116">
        <v>-4.1775456919060057</v>
      </c>
    </row>
    <row r="75" spans="1:11" ht="14.1" customHeight="1" x14ac:dyDescent="0.2">
      <c r="A75" s="306" t="s">
        <v>313</v>
      </c>
      <c r="B75" s="307" t="s">
        <v>314</v>
      </c>
      <c r="C75" s="308"/>
      <c r="D75" s="113">
        <v>0.1081122193971793</v>
      </c>
      <c r="E75" s="115">
        <v>199</v>
      </c>
      <c r="F75" s="114">
        <v>213</v>
      </c>
      <c r="G75" s="114">
        <v>213</v>
      </c>
      <c r="H75" s="114">
        <v>206</v>
      </c>
      <c r="I75" s="140">
        <v>199</v>
      </c>
      <c r="J75" s="115">
        <v>0</v>
      </c>
      <c r="K75" s="116">
        <v>0</v>
      </c>
    </row>
    <row r="76" spans="1:11" ht="14.1" customHeight="1" x14ac:dyDescent="0.2">
      <c r="A76" s="306">
        <v>91</v>
      </c>
      <c r="B76" s="307" t="s">
        <v>315</v>
      </c>
      <c r="C76" s="308"/>
      <c r="D76" s="113">
        <v>8.7467674989677724E-2</v>
      </c>
      <c r="E76" s="115">
        <v>161</v>
      </c>
      <c r="F76" s="114">
        <v>156</v>
      </c>
      <c r="G76" s="114">
        <v>157</v>
      </c>
      <c r="H76" s="114">
        <v>172</v>
      </c>
      <c r="I76" s="140">
        <v>173</v>
      </c>
      <c r="J76" s="115">
        <v>-12</v>
      </c>
      <c r="K76" s="116">
        <v>-6.9364161849710984</v>
      </c>
    </row>
    <row r="77" spans="1:11" ht="14.1" customHeight="1" x14ac:dyDescent="0.2">
      <c r="A77" s="306">
        <v>92</v>
      </c>
      <c r="B77" s="307" t="s">
        <v>316</v>
      </c>
      <c r="C77" s="308"/>
      <c r="D77" s="113">
        <v>1.3826411978181976</v>
      </c>
      <c r="E77" s="115">
        <v>2545</v>
      </c>
      <c r="F77" s="114">
        <v>2542</v>
      </c>
      <c r="G77" s="114">
        <v>2529</v>
      </c>
      <c r="H77" s="114">
        <v>2530</v>
      </c>
      <c r="I77" s="140">
        <v>2516</v>
      </c>
      <c r="J77" s="115">
        <v>29</v>
      </c>
      <c r="K77" s="116">
        <v>1.152623211446741</v>
      </c>
    </row>
    <row r="78" spans="1:11" ht="14.1" customHeight="1" x14ac:dyDescent="0.2">
      <c r="A78" s="306">
        <v>93</v>
      </c>
      <c r="B78" s="307" t="s">
        <v>317</v>
      </c>
      <c r="C78" s="308"/>
      <c r="D78" s="113">
        <v>0.17873829237021102</v>
      </c>
      <c r="E78" s="115">
        <v>329</v>
      </c>
      <c r="F78" s="114">
        <v>342</v>
      </c>
      <c r="G78" s="114">
        <v>347</v>
      </c>
      <c r="H78" s="114">
        <v>346</v>
      </c>
      <c r="I78" s="140">
        <v>339</v>
      </c>
      <c r="J78" s="115">
        <v>-10</v>
      </c>
      <c r="K78" s="116">
        <v>-2.9498525073746311</v>
      </c>
    </row>
    <row r="79" spans="1:11" ht="14.1" customHeight="1" x14ac:dyDescent="0.2">
      <c r="A79" s="306">
        <v>94</v>
      </c>
      <c r="B79" s="307" t="s">
        <v>318</v>
      </c>
      <c r="C79" s="308"/>
      <c r="D79" s="113">
        <v>0.18199795727665863</v>
      </c>
      <c r="E79" s="115">
        <v>335</v>
      </c>
      <c r="F79" s="114">
        <v>398</v>
      </c>
      <c r="G79" s="114">
        <v>425</v>
      </c>
      <c r="H79" s="114">
        <v>387</v>
      </c>
      <c r="I79" s="140">
        <v>323</v>
      </c>
      <c r="J79" s="115">
        <v>12</v>
      </c>
      <c r="K79" s="116">
        <v>3.7151702786377707</v>
      </c>
    </row>
    <row r="80" spans="1:11" ht="14.1" customHeight="1" x14ac:dyDescent="0.2">
      <c r="A80" s="306" t="s">
        <v>319</v>
      </c>
      <c r="B80" s="307" t="s">
        <v>320</v>
      </c>
      <c r="C80" s="308"/>
      <c r="D80" s="113">
        <v>1.8471434469869832E-2</v>
      </c>
      <c r="E80" s="115">
        <v>34</v>
      </c>
      <c r="F80" s="114">
        <v>38</v>
      </c>
      <c r="G80" s="114">
        <v>38</v>
      </c>
      <c r="H80" s="114">
        <v>37</v>
      </c>
      <c r="I80" s="140">
        <v>35</v>
      </c>
      <c r="J80" s="115">
        <v>-1</v>
      </c>
      <c r="K80" s="116">
        <v>-2.8571428571428572</v>
      </c>
    </row>
    <row r="81" spans="1:11" ht="14.1" customHeight="1" x14ac:dyDescent="0.2">
      <c r="A81" s="310" t="s">
        <v>321</v>
      </c>
      <c r="B81" s="311" t="s">
        <v>224</v>
      </c>
      <c r="C81" s="312"/>
      <c r="D81" s="125">
        <v>0.43733837494838862</v>
      </c>
      <c r="E81" s="143">
        <v>805</v>
      </c>
      <c r="F81" s="144">
        <v>813</v>
      </c>
      <c r="G81" s="144">
        <v>822</v>
      </c>
      <c r="H81" s="144">
        <v>836</v>
      </c>
      <c r="I81" s="145">
        <v>841</v>
      </c>
      <c r="J81" s="143">
        <v>-36</v>
      </c>
      <c r="K81" s="146">
        <v>-4.2806183115338881</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48835</v>
      </c>
      <c r="E12" s="114">
        <v>50649</v>
      </c>
      <c r="F12" s="114">
        <v>51024</v>
      </c>
      <c r="G12" s="114">
        <v>50230</v>
      </c>
      <c r="H12" s="140">
        <v>49007</v>
      </c>
      <c r="I12" s="115">
        <v>-172</v>
      </c>
      <c r="J12" s="116">
        <v>-0.35097026955332911</v>
      </c>
      <c r="K12"/>
      <c r="L12"/>
      <c r="M12"/>
      <c r="N12"/>
      <c r="O12"/>
      <c r="P12"/>
    </row>
    <row r="13" spans="1:16" s="110" customFormat="1" ht="14.45" customHeight="1" x14ac:dyDescent="0.2">
      <c r="A13" s="120" t="s">
        <v>105</v>
      </c>
      <c r="B13" s="119" t="s">
        <v>106</v>
      </c>
      <c r="C13" s="113">
        <v>42.096856762567832</v>
      </c>
      <c r="D13" s="115">
        <v>20558</v>
      </c>
      <c r="E13" s="114">
        <v>21061</v>
      </c>
      <c r="F13" s="114">
        <v>21239</v>
      </c>
      <c r="G13" s="114">
        <v>20776</v>
      </c>
      <c r="H13" s="140">
        <v>20263</v>
      </c>
      <c r="I13" s="115">
        <v>295</v>
      </c>
      <c r="J13" s="116">
        <v>1.4558555001727287</v>
      </c>
      <c r="K13"/>
      <c r="L13"/>
      <c r="M13"/>
      <c r="N13"/>
      <c r="O13"/>
      <c r="P13"/>
    </row>
    <row r="14" spans="1:16" s="110" customFormat="1" ht="14.45" customHeight="1" x14ac:dyDescent="0.2">
      <c r="A14" s="120"/>
      <c r="B14" s="119" t="s">
        <v>107</v>
      </c>
      <c r="C14" s="113">
        <v>57.903143237432168</v>
      </c>
      <c r="D14" s="115">
        <v>28277</v>
      </c>
      <c r="E14" s="114">
        <v>29588</v>
      </c>
      <c r="F14" s="114">
        <v>29785</v>
      </c>
      <c r="G14" s="114">
        <v>29454</v>
      </c>
      <c r="H14" s="140">
        <v>28744</v>
      </c>
      <c r="I14" s="115">
        <v>-467</v>
      </c>
      <c r="J14" s="116">
        <v>-1.6246868911772891</v>
      </c>
      <c r="K14"/>
      <c r="L14"/>
      <c r="M14"/>
      <c r="N14"/>
      <c r="O14"/>
      <c r="P14"/>
    </row>
    <row r="15" spans="1:16" s="110" customFormat="1" ht="14.45" customHeight="1" x14ac:dyDescent="0.2">
      <c r="A15" s="118" t="s">
        <v>105</v>
      </c>
      <c r="B15" s="121" t="s">
        <v>108</v>
      </c>
      <c r="C15" s="113">
        <v>17.075867717825329</v>
      </c>
      <c r="D15" s="115">
        <v>8339</v>
      </c>
      <c r="E15" s="114">
        <v>8855</v>
      </c>
      <c r="F15" s="114">
        <v>9025</v>
      </c>
      <c r="G15" s="114">
        <v>9292</v>
      </c>
      <c r="H15" s="140">
        <v>8684</v>
      </c>
      <c r="I15" s="115">
        <v>-345</v>
      </c>
      <c r="J15" s="116">
        <v>-3.9728235836020267</v>
      </c>
      <c r="K15"/>
      <c r="L15"/>
      <c r="M15"/>
      <c r="N15"/>
      <c r="O15"/>
      <c r="P15"/>
    </row>
    <row r="16" spans="1:16" s="110" customFormat="1" ht="14.45" customHeight="1" x14ac:dyDescent="0.2">
      <c r="A16" s="118"/>
      <c r="B16" s="121" t="s">
        <v>109</v>
      </c>
      <c r="C16" s="113">
        <v>47.429097983003992</v>
      </c>
      <c r="D16" s="115">
        <v>23162</v>
      </c>
      <c r="E16" s="114">
        <v>24124</v>
      </c>
      <c r="F16" s="114">
        <v>24289</v>
      </c>
      <c r="G16" s="114">
        <v>23899</v>
      </c>
      <c r="H16" s="140">
        <v>23632</v>
      </c>
      <c r="I16" s="115">
        <v>-470</v>
      </c>
      <c r="J16" s="116">
        <v>-1.9888287068381856</v>
      </c>
      <c r="K16"/>
      <c r="L16"/>
      <c r="M16"/>
      <c r="N16"/>
      <c r="O16"/>
      <c r="P16"/>
    </row>
    <row r="17" spans="1:16" s="110" customFormat="1" ht="14.45" customHeight="1" x14ac:dyDescent="0.2">
      <c r="A17" s="118"/>
      <c r="B17" s="121" t="s">
        <v>110</v>
      </c>
      <c r="C17" s="113">
        <v>18.425309716391933</v>
      </c>
      <c r="D17" s="115">
        <v>8998</v>
      </c>
      <c r="E17" s="114">
        <v>9166</v>
      </c>
      <c r="F17" s="114">
        <v>9225</v>
      </c>
      <c r="G17" s="114">
        <v>8907</v>
      </c>
      <c r="H17" s="140">
        <v>8830</v>
      </c>
      <c r="I17" s="115">
        <v>168</v>
      </c>
      <c r="J17" s="116">
        <v>1.9026047565118913</v>
      </c>
      <c r="K17"/>
      <c r="L17"/>
      <c r="M17"/>
      <c r="N17"/>
      <c r="O17"/>
      <c r="P17"/>
    </row>
    <row r="18" spans="1:16" s="110" customFormat="1" ht="14.45" customHeight="1" x14ac:dyDescent="0.2">
      <c r="A18" s="120"/>
      <c r="B18" s="121" t="s">
        <v>111</v>
      </c>
      <c r="C18" s="113">
        <v>17.069724582778743</v>
      </c>
      <c r="D18" s="115">
        <v>8336</v>
      </c>
      <c r="E18" s="114">
        <v>8504</v>
      </c>
      <c r="F18" s="114">
        <v>8485</v>
      </c>
      <c r="G18" s="114">
        <v>8132</v>
      </c>
      <c r="H18" s="140">
        <v>7861</v>
      </c>
      <c r="I18" s="115">
        <v>475</v>
      </c>
      <c r="J18" s="116">
        <v>6.0424882330492302</v>
      </c>
      <c r="K18"/>
      <c r="L18"/>
      <c r="M18"/>
      <c r="N18"/>
      <c r="O18"/>
      <c r="P18"/>
    </row>
    <row r="19" spans="1:16" s="110" customFormat="1" ht="14.45" customHeight="1" x14ac:dyDescent="0.2">
      <c r="A19" s="120"/>
      <c r="B19" s="121" t="s">
        <v>112</v>
      </c>
      <c r="C19" s="113">
        <v>1.6729804443534351</v>
      </c>
      <c r="D19" s="115">
        <v>817</v>
      </c>
      <c r="E19" s="114">
        <v>829</v>
      </c>
      <c r="F19" s="114">
        <v>875</v>
      </c>
      <c r="G19" s="114">
        <v>789</v>
      </c>
      <c r="H19" s="140">
        <v>715</v>
      </c>
      <c r="I19" s="115">
        <v>102</v>
      </c>
      <c r="J19" s="116">
        <v>14.265734265734265</v>
      </c>
      <c r="K19"/>
      <c r="L19"/>
      <c r="M19"/>
      <c r="N19"/>
      <c r="O19"/>
      <c r="P19"/>
    </row>
    <row r="20" spans="1:16" s="110" customFormat="1" ht="14.45" customHeight="1" x14ac:dyDescent="0.2">
      <c r="A20" s="120" t="s">
        <v>113</v>
      </c>
      <c r="B20" s="119" t="s">
        <v>116</v>
      </c>
      <c r="C20" s="113">
        <v>88.430428995597424</v>
      </c>
      <c r="D20" s="115">
        <v>43185</v>
      </c>
      <c r="E20" s="114">
        <v>44750</v>
      </c>
      <c r="F20" s="114">
        <v>45180</v>
      </c>
      <c r="G20" s="114">
        <v>44483</v>
      </c>
      <c r="H20" s="140">
        <v>43531</v>
      </c>
      <c r="I20" s="115">
        <v>-346</v>
      </c>
      <c r="J20" s="116">
        <v>-0.79483586409685048</v>
      </c>
      <c r="K20"/>
      <c r="L20"/>
      <c r="M20"/>
      <c r="N20"/>
      <c r="O20"/>
      <c r="P20"/>
    </row>
    <row r="21" spans="1:16" s="110" customFormat="1" ht="14.45" customHeight="1" x14ac:dyDescent="0.2">
      <c r="A21" s="123"/>
      <c r="B21" s="124" t="s">
        <v>117</v>
      </c>
      <c r="C21" s="125">
        <v>11.479471690385994</v>
      </c>
      <c r="D21" s="143">
        <v>5606</v>
      </c>
      <c r="E21" s="144">
        <v>5857</v>
      </c>
      <c r="F21" s="144">
        <v>5797</v>
      </c>
      <c r="G21" s="144">
        <v>5700</v>
      </c>
      <c r="H21" s="145">
        <v>5430</v>
      </c>
      <c r="I21" s="143">
        <v>176</v>
      </c>
      <c r="J21" s="146">
        <v>3.2412523020257828</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1140611</v>
      </c>
      <c r="E23" s="114">
        <v>1184384</v>
      </c>
      <c r="F23" s="114">
        <v>1183074</v>
      </c>
      <c r="G23" s="114">
        <v>1195441</v>
      </c>
      <c r="H23" s="140">
        <v>1172233</v>
      </c>
      <c r="I23" s="115">
        <v>-31622</v>
      </c>
      <c r="J23" s="116">
        <v>-2.6975865719528453</v>
      </c>
      <c r="K23"/>
      <c r="L23"/>
      <c r="M23"/>
      <c r="N23"/>
      <c r="O23"/>
      <c r="P23"/>
    </row>
    <row r="24" spans="1:16" s="110" customFormat="1" ht="14.45" customHeight="1" x14ac:dyDescent="0.2">
      <c r="A24" s="120" t="s">
        <v>105</v>
      </c>
      <c r="B24" s="119" t="s">
        <v>106</v>
      </c>
      <c r="C24" s="113">
        <v>41.325482570306619</v>
      </c>
      <c r="D24" s="115">
        <v>471363</v>
      </c>
      <c r="E24" s="114">
        <v>486739</v>
      </c>
      <c r="F24" s="114">
        <v>485918</v>
      </c>
      <c r="G24" s="114">
        <v>489287</v>
      </c>
      <c r="H24" s="140">
        <v>477942</v>
      </c>
      <c r="I24" s="115">
        <v>-6579</v>
      </c>
      <c r="J24" s="116">
        <v>-1.3765268589075661</v>
      </c>
      <c r="K24"/>
      <c r="L24"/>
      <c r="M24"/>
      <c r="N24"/>
      <c r="O24"/>
      <c r="P24"/>
    </row>
    <row r="25" spans="1:16" s="110" customFormat="1" ht="14.45" customHeight="1" x14ac:dyDescent="0.2">
      <c r="A25" s="120"/>
      <c r="B25" s="119" t="s">
        <v>107</v>
      </c>
      <c r="C25" s="113">
        <v>58.674517429693381</v>
      </c>
      <c r="D25" s="115">
        <v>669248</v>
      </c>
      <c r="E25" s="114">
        <v>697645</v>
      </c>
      <c r="F25" s="114">
        <v>697156</v>
      </c>
      <c r="G25" s="114">
        <v>706154</v>
      </c>
      <c r="H25" s="140">
        <v>694291</v>
      </c>
      <c r="I25" s="115">
        <v>-25043</v>
      </c>
      <c r="J25" s="116">
        <v>-3.606989000289504</v>
      </c>
      <c r="K25"/>
      <c r="L25"/>
      <c r="M25"/>
      <c r="N25"/>
      <c r="O25"/>
      <c r="P25"/>
    </row>
    <row r="26" spans="1:16" s="110" customFormat="1" ht="14.45" customHeight="1" x14ac:dyDescent="0.2">
      <c r="A26" s="118" t="s">
        <v>105</v>
      </c>
      <c r="B26" s="121" t="s">
        <v>108</v>
      </c>
      <c r="C26" s="113">
        <v>17.730321731072205</v>
      </c>
      <c r="D26" s="115">
        <v>202234</v>
      </c>
      <c r="E26" s="114">
        <v>215418</v>
      </c>
      <c r="F26" s="114">
        <v>212897</v>
      </c>
      <c r="G26" s="114">
        <v>222856</v>
      </c>
      <c r="H26" s="140">
        <v>210460</v>
      </c>
      <c r="I26" s="115">
        <v>-8226</v>
      </c>
      <c r="J26" s="116">
        <v>-3.9085812030789699</v>
      </c>
      <c r="K26"/>
      <c r="L26"/>
      <c r="M26"/>
      <c r="N26"/>
      <c r="O26"/>
      <c r="P26"/>
    </row>
    <row r="27" spans="1:16" s="110" customFormat="1" ht="14.45" customHeight="1" x14ac:dyDescent="0.2">
      <c r="A27" s="118"/>
      <c r="B27" s="121" t="s">
        <v>109</v>
      </c>
      <c r="C27" s="113">
        <v>50.175476126391906</v>
      </c>
      <c r="D27" s="115">
        <v>572307</v>
      </c>
      <c r="E27" s="114">
        <v>595991</v>
      </c>
      <c r="F27" s="114">
        <v>597468</v>
      </c>
      <c r="G27" s="114">
        <v>601630</v>
      </c>
      <c r="H27" s="140">
        <v>596367</v>
      </c>
      <c r="I27" s="115">
        <v>-24060</v>
      </c>
      <c r="J27" s="116">
        <v>-4.0344284643516488</v>
      </c>
      <c r="K27"/>
      <c r="L27"/>
      <c r="M27"/>
      <c r="N27"/>
      <c r="O27"/>
      <c r="P27"/>
    </row>
    <row r="28" spans="1:16" s="110" customFormat="1" ht="14.45" customHeight="1" x14ac:dyDescent="0.2">
      <c r="A28" s="118"/>
      <c r="B28" s="121" t="s">
        <v>110</v>
      </c>
      <c r="C28" s="113">
        <v>17.243652744011762</v>
      </c>
      <c r="D28" s="115">
        <v>196683</v>
      </c>
      <c r="E28" s="114">
        <v>200388</v>
      </c>
      <c r="F28" s="114">
        <v>200726</v>
      </c>
      <c r="G28" s="114">
        <v>200277</v>
      </c>
      <c r="H28" s="140">
        <v>198008</v>
      </c>
      <c r="I28" s="115">
        <v>-1325</v>
      </c>
      <c r="J28" s="116">
        <v>-0.66916488222698067</v>
      </c>
      <c r="K28"/>
      <c r="L28"/>
      <c r="M28"/>
      <c r="N28"/>
      <c r="O28"/>
      <c r="P28"/>
    </row>
    <row r="29" spans="1:16" s="110" customFormat="1" ht="14.45" customHeight="1" x14ac:dyDescent="0.2">
      <c r="A29" s="118"/>
      <c r="B29" s="121" t="s">
        <v>111</v>
      </c>
      <c r="C29" s="113">
        <v>14.850111036979303</v>
      </c>
      <c r="D29" s="115">
        <v>169382</v>
      </c>
      <c r="E29" s="114">
        <v>172584</v>
      </c>
      <c r="F29" s="114">
        <v>171980</v>
      </c>
      <c r="G29" s="114">
        <v>170674</v>
      </c>
      <c r="H29" s="140">
        <v>167393</v>
      </c>
      <c r="I29" s="115">
        <v>1989</v>
      </c>
      <c r="J29" s="116">
        <v>1.1882217297019588</v>
      </c>
      <c r="K29"/>
      <c r="L29"/>
      <c r="M29"/>
      <c r="N29"/>
      <c r="O29"/>
      <c r="P29"/>
    </row>
    <row r="30" spans="1:16" s="110" customFormat="1" ht="14.45" customHeight="1" x14ac:dyDescent="0.2">
      <c r="A30" s="120"/>
      <c r="B30" s="121" t="s">
        <v>112</v>
      </c>
      <c r="C30" s="113">
        <v>1.3398958979003359</v>
      </c>
      <c r="D30" s="115">
        <v>15283</v>
      </c>
      <c r="E30" s="114">
        <v>15543</v>
      </c>
      <c r="F30" s="114">
        <v>16133</v>
      </c>
      <c r="G30" s="114">
        <v>14330</v>
      </c>
      <c r="H30" s="140">
        <v>13906</v>
      </c>
      <c r="I30" s="115">
        <v>1377</v>
      </c>
      <c r="J30" s="116">
        <v>9.9022004889975559</v>
      </c>
      <c r="K30"/>
      <c r="L30"/>
      <c r="M30"/>
      <c r="N30"/>
      <c r="O30"/>
      <c r="P30"/>
    </row>
    <row r="31" spans="1:16" s="110" customFormat="1" ht="14.45" customHeight="1" x14ac:dyDescent="0.2">
      <c r="A31" s="120" t="s">
        <v>113</v>
      </c>
      <c r="B31" s="119" t="s">
        <v>116</v>
      </c>
      <c r="C31" s="113">
        <v>82.441691339115621</v>
      </c>
      <c r="D31" s="115">
        <v>940339</v>
      </c>
      <c r="E31" s="114">
        <v>976573</v>
      </c>
      <c r="F31" s="114">
        <v>977142</v>
      </c>
      <c r="G31" s="114">
        <v>988828</v>
      </c>
      <c r="H31" s="140">
        <v>970966</v>
      </c>
      <c r="I31" s="115">
        <v>-30627</v>
      </c>
      <c r="J31" s="116">
        <v>-3.1542814063520246</v>
      </c>
      <c r="K31"/>
      <c r="L31"/>
      <c r="M31"/>
      <c r="N31"/>
      <c r="O31"/>
      <c r="P31"/>
    </row>
    <row r="32" spans="1:16" s="110" customFormat="1" ht="14.45" customHeight="1" x14ac:dyDescent="0.2">
      <c r="A32" s="123"/>
      <c r="B32" s="124" t="s">
        <v>117</v>
      </c>
      <c r="C32" s="125">
        <v>17.374284484368467</v>
      </c>
      <c r="D32" s="143">
        <v>198173</v>
      </c>
      <c r="E32" s="144">
        <v>205661</v>
      </c>
      <c r="F32" s="144">
        <v>203889</v>
      </c>
      <c r="G32" s="144">
        <v>204504</v>
      </c>
      <c r="H32" s="145">
        <v>199267</v>
      </c>
      <c r="I32" s="143">
        <v>-1094</v>
      </c>
      <c r="J32" s="146">
        <v>-0.54901212945445055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49172</v>
      </c>
      <c r="E56" s="114">
        <v>51029</v>
      </c>
      <c r="F56" s="114">
        <v>51334</v>
      </c>
      <c r="G56" s="114">
        <v>51535</v>
      </c>
      <c r="H56" s="140">
        <v>50395</v>
      </c>
      <c r="I56" s="115">
        <v>-1223</v>
      </c>
      <c r="J56" s="116">
        <v>-2.4268280583391211</v>
      </c>
      <c r="K56"/>
      <c r="L56"/>
      <c r="M56"/>
      <c r="N56"/>
      <c r="O56"/>
      <c r="P56"/>
    </row>
    <row r="57" spans="1:16" s="110" customFormat="1" ht="14.45" customHeight="1" x14ac:dyDescent="0.2">
      <c r="A57" s="120" t="s">
        <v>105</v>
      </c>
      <c r="B57" s="119" t="s">
        <v>106</v>
      </c>
      <c r="C57" s="113">
        <v>41.899861709916209</v>
      </c>
      <c r="D57" s="115">
        <v>20603</v>
      </c>
      <c r="E57" s="114">
        <v>21152</v>
      </c>
      <c r="F57" s="114">
        <v>21275</v>
      </c>
      <c r="G57" s="114">
        <v>21257</v>
      </c>
      <c r="H57" s="140">
        <v>20817</v>
      </c>
      <c r="I57" s="115">
        <v>-214</v>
      </c>
      <c r="J57" s="116">
        <v>-1.0280059566700293</v>
      </c>
    </row>
    <row r="58" spans="1:16" s="110" customFormat="1" ht="14.45" customHeight="1" x14ac:dyDescent="0.2">
      <c r="A58" s="120"/>
      <c r="B58" s="119" t="s">
        <v>107</v>
      </c>
      <c r="C58" s="113">
        <v>58.100138290083791</v>
      </c>
      <c r="D58" s="115">
        <v>28569</v>
      </c>
      <c r="E58" s="114">
        <v>29877</v>
      </c>
      <c r="F58" s="114">
        <v>30059</v>
      </c>
      <c r="G58" s="114">
        <v>30278</v>
      </c>
      <c r="H58" s="140">
        <v>29578</v>
      </c>
      <c r="I58" s="115">
        <v>-1009</v>
      </c>
      <c r="J58" s="116">
        <v>-3.4113192237473799</v>
      </c>
    </row>
    <row r="59" spans="1:16" s="110" customFormat="1" ht="14.45" customHeight="1" x14ac:dyDescent="0.2">
      <c r="A59" s="118" t="s">
        <v>105</v>
      </c>
      <c r="B59" s="121" t="s">
        <v>108</v>
      </c>
      <c r="C59" s="113">
        <v>16.12503050516554</v>
      </c>
      <c r="D59" s="115">
        <v>7929</v>
      </c>
      <c r="E59" s="114">
        <v>8499</v>
      </c>
      <c r="F59" s="114">
        <v>8674</v>
      </c>
      <c r="G59" s="114">
        <v>8981</v>
      </c>
      <c r="H59" s="140">
        <v>8365</v>
      </c>
      <c r="I59" s="115">
        <v>-436</v>
      </c>
      <c r="J59" s="116">
        <v>-5.2121936640765094</v>
      </c>
    </row>
    <row r="60" spans="1:16" s="110" customFormat="1" ht="14.45" customHeight="1" x14ac:dyDescent="0.2">
      <c r="A60" s="118"/>
      <c r="B60" s="121" t="s">
        <v>109</v>
      </c>
      <c r="C60" s="113">
        <v>48.513381599284145</v>
      </c>
      <c r="D60" s="115">
        <v>23855</v>
      </c>
      <c r="E60" s="114">
        <v>24790</v>
      </c>
      <c r="F60" s="114">
        <v>24910</v>
      </c>
      <c r="G60" s="114">
        <v>24900</v>
      </c>
      <c r="H60" s="140">
        <v>24674</v>
      </c>
      <c r="I60" s="115">
        <v>-819</v>
      </c>
      <c r="J60" s="116">
        <v>-3.3192834562697575</v>
      </c>
    </row>
    <row r="61" spans="1:16" s="110" customFormat="1" ht="14.45" customHeight="1" x14ac:dyDescent="0.2">
      <c r="A61" s="118"/>
      <c r="B61" s="121" t="s">
        <v>110</v>
      </c>
      <c r="C61" s="113">
        <v>18.323436101846578</v>
      </c>
      <c r="D61" s="115">
        <v>9010</v>
      </c>
      <c r="E61" s="114">
        <v>9217</v>
      </c>
      <c r="F61" s="114">
        <v>9283</v>
      </c>
      <c r="G61" s="114">
        <v>9276</v>
      </c>
      <c r="H61" s="140">
        <v>9212</v>
      </c>
      <c r="I61" s="115">
        <v>-202</v>
      </c>
      <c r="J61" s="116">
        <v>-2.1927920104211895</v>
      </c>
    </row>
    <row r="62" spans="1:16" s="110" customFormat="1" ht="14.45" customHeight="1" x14ac:dyDescent="0.2">
      <c r="A62" s="120"/>
      <c r="B62" s="121" t="s">
        <v>111</v>
      </c>
      <c r="C62" s="113">
        <v>17.038151793703733</v>
      </c>
      <c r="D62" s="115">
        <v>8378</v>
      </c>
      <c r="E62" s="114">
        <v>8523</v>
      </c>
      <c r="F62" s="114">
        <v>8467</v>
      </c>
      <c r="G62" s="114">
        <v>8378</v>
      </c>
      <c r="H62" s="140">
        <v>8144</v>
      </c>
      <c r="I62" s="115">
        <v>234</v>
      </c>
      <c r="J62" s="116">
        <v>2.8732809430255402</v>
      </c>
    </row>
    <row r="63" spans="1:16" s="110" customFormat="1" ht="14.45" customHeight="1" x14ac:dyDescent="0.2">
      <c r="A63" s="120"/>
      <c r="B63" s="121" t="s">
        <v>112</v>
      </c>
      <c r="C63" s="113">
        <v>1.7103229480191979</v>
      </c>
      <c r="D63" s="115">
        <v>841</v>
      </c>
      <c r="E63" s="114">
        <v>837</v>
      </c>
      <c r="F63" s="114">
        <v>874</v>
      </c>
      <c r="G63" s="114">
        <v>821</v>
      </c>
      <c r="H63" s="140">
        <v>742</v>
      </c>
      <c r="I63" s="115">
        <v>99</v>
      </c>
      <c r="J63" s="116">
        <v>13.342318059299192</v>
      </c>
    </row>
    <row r="64" spans="1:16" s="110" customFormat="1" ht="14.45" customHeight="1" x14ac:dyDescent="0.2">
      <c r="A64" s="120" t="s">
        <v>113</v>
      </c>
      <c r="B64" s="119" t="s">
        <v>116</v>
      </c>
      <c r="C64" s="113">
        <v>88.401936061173032</v>
      </c>
      <c r="D64" s="115">
        <v>43469</v>
      </c>
      <c r="E64" s="114">
        <v>45124</v>
      </c>
      <c r="F64" s="114">
        <v>45536</v>
      </c>
      <c r="G64" s="114">
        <v>45791</v>
      </c>
      <c r="H64" s="140">
        <v>44826</v>
      </c>
      <c r="I64" s="115">
        <v>-1357</v>
      </c>
      <c r="J64" s="116">
        <v>-3.0272609646187481</v>
      </c>
    </row>
    <row r="65" spans="1:10" s="110" customFormat="1" ht="14.45" customHeight="1" x14ac:dyDescent="0.2">
      <c r="A65" s="123"/>
      <c r="B65" s="124" t="s">
        <v>117</v>
      </c>
      <c r="C65" s="125">
        <v>11.512649475311152</v>
      </c>
      <c r="D65" s="143">
        <v>5661</v>
      </c>
      <c r="E65" s="144">
        <v>5863</v>
      </c>
      <c r="F65" s="144">
        <v>5751</v>
      </c>
      <c r="G65" s="144">
        <v>5700</v>
      </c>
      <c r="H65" s="145">
        <v>5523</v>
      </c>
      <c r="I65" s="143">
        <v>138</v>
      </c>
      <c r="J65" s="146">
        <v>2.498642042368278</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48835</v>
      </c>
      <c r="G11" s="114">
        <v>50649</v>
      </c>
      <c r="H11" s="114">
        <v>51024</v>
      </c>
      <c r="I11" s="114">
        <v>50230</v>
      </c>
      <c r="J11" s="140">
        <v>49007</v>
      </c>
      <c r="K11" s="114">
        <v>-172</v>
      </c>
      <c r="L11" s="116">
        <v>-0.35097026955332911</v>
      </c>
    </row>
    <row r="12" spans="1:17" s="110" customFormat="1" ht="24" customHeight="1" x14ac:dyDescent="0.2">
      <c r="A12" s="604" t="s">
        <v>185</v>
      </c>
      <c r="B12" s="605"/>
      <c r="C12" s="605"/>
      <c r="D12" s="606"/>
      <c r="E12" s="113">
        <v>42.096856762567832</v>
      </c>
      <c r="F12" s="115">
        <v>20558</v>
      </c>
      <c r="G12" s="114">
        <v>21061</v>
      </c>
      <c r="H12" s="114">
        <v>21239</v>
      </c>
      <c r="I12" s="114">
        <v>20776</v>
      </c>
      <c r="J12" s="140">
        <v>20263</v>
      </c>
      <c r="K12" s="114">
        <v>295</v>
      </c>
      <c r="L12" s="116">
        <v>1.4558555001727287</v>
      </c>
    </row>
    <row r="13" spans="1:17" s="110" customFormat="1" ht="15" customHeight="1" x14ac:dyDescent="0.2">
      <c r="A13" s="120"/>
      <c r="B13" s="612" t="s">
        <v>107</v>
      </c>
      <c r="C13" s="612"/>
      <c r="E13" s="113">
        <v>57.903143237432168</v>
      </c>
      <c r="F13" s="115">
        <v>28277</v>
      </c>
      <c r="G13" s="114">
        <v>29588</v>
      </c>
      <c r="H13" s="114">
        <v>29785</v>
      </c>
      <c r="I13" s="114">
        <v>29454</v>
      </c>
      <c r="J13" s="140">
        <v>28744</v>
      </c>
      <c r="K13" s="114">
        <v>-467</v>
      </c>
      <c r="L13" s="116">
        <v>-1.6246868911772891</v>
      </c>
    </row>
    <row r="14" spans="1:17" s="110" customFormat="1" ht="22.5" customHeight="1" x14ac:dyDescent="0.2">
      <c r="A14" s="604" t="s">
        <v>186</v>
      </c>
      <c r="B14" s="605"/>
      <c r="C14" s="605"/>
      <c r="D14" s="606"/>
      <c r="E14" s="113">
        <v>17.075867717825329</v>
      </c>
      <c r="F14" s="115">
        <v>8339</v>
      </c>
      <c r="G14" s="114">
        <v>8855</v>
      </c>
      <c r="H14" s="114">
        <v>9025</v>
      </c>
      <c r="I14" s="114">
        <v>9292</v>
      </c>
      <c r="J14" s="140">
        <v>8684</v>
      </c>
      <c r="K14" s="114">
        <v>-345</v>
      </c>
      <c r="L14" s="116">
        <v>-3.9728235836020267</v>
      </c>
    </row>
    <row r="15" spans="1:17" s="110" customFormat="1" ht="15" customHeight="1" x14ac:dyDescent="0.2">
      <c r="A15" s="120"/>
      <c r="B15" s="119"/>
      <c r="C15" s="258" t="s">
        <v>106</v>
      </c>
      <c r="E15" s="113">
        <v>48.147259863292959</v>
      </c>
      <c r="F15" s="115">
        <v>4015</v>
      </c>
      <c r="G15" s="114">
        <v>4185</v>
      </c>
      <c r="H15" s="114">
        <v>4228</v>
      </c>
      <c r="I15" s="114">
        <v>4367</v>
      </c>
      <c r="J15" s="140">
        <v>4111</v>
      </c>
      <c r="K15" s="114">
        <v>-96</v>
      </c>
      <c r="L15" s="116">
        <v>-2.3351982486013134</v>
      </c>
    </row>
    <row r="16" spans="1:17" s="110" customFormat="1" ht="15" customHeight="1" x14ac:dyDescent="0.2">
      <c r="A16" s="120"/>
      <c r="B16" s="119"/>
      <c r="C16" s="258" t="s">
        <v>107</v>
      </c>
      <c r="E16" s="113">
        <v>51.852740136707041</v>
      </c>
      <c r="F16" s="115">
        <v>4324</v>
      </c>
      <c r="G16" s="114">
        <v>4670</v>
      </c>
      <c r="H16" s="114">
        <v>4797</v>
      </c>
      <c r="I16" s="114">
        <v>4925</v>
      </c>
      <c r="J16" s="140">
        <v>4573</v>
      </c>
      <c r="K16" s="114">
        <v>-249</v>
      </c>
      <c r="L16" s="116">
        <v>-5.4450032801224575</v>
      </c>
    </row>
    <row r="17" spans="1:12" s="110" customFormat="1" ht="15" customHeight="1" x14ac:dyDescent="0.2">
      <c r="A17" s="120"/>
      <c r="B17" s="121" t="s">
        <v>109</v>
      </c>
      <c r="C17" s="258"/>
      <c r="E17" s="113">
        <v>47.429097983003992</v>
      </c>
      <c r="F17" s="115">
        <v>23162</v>
      </c>
      <c r="G17" s="114">
        <v>24124</v>
      </c>
      <c r="H17" s="114">
        <v>24289</v>
      </c>
      <c r="I17" s="114">
        <v>23899</v>
      </c>
      <c r="J17" s="140">
        <v>23632</v>
      </c>
      <c r="K17" s="114">
        <v>-470</v>
      </c>
      <c r="L17" s="116">
        <v>-1.9888287068381856</v>
      </c>
    </row>
    <row r="18" spans="1:12" s="110" customFormat="1" ht="15" customHeight="1" x14ac:dyDescent="0.2">
      <c r="A18" s="120"/>
      <c r="B18" s="119"/>
      <c r="C18" s="258" t="s">
        <v>106</v>
      </c>
      <c r="E18" s="113">
        <v>37.673776012434161</v>
      </c>
      <c r="F18" s="115">
        <v>8726</v>
      </c>
      <c r="G18" s="114">
        <v>8954</v>
      </c>
      <c r="H18" s="114">
        <v>9014</v>
      </c>
      <c r="I18" s="114">
        <v>8759</v>
      </c>
      <c r="J18" s="140">
        <v>8640</v>
      </c>
      <c r="K18" s="114">
        <v>86</v>
      </c>
      <c r="L18" s="116">
        <v>0.99537037037037035</v>
      </c>
    </row>
    <row r="19" spans="1:12" s="110" customFormat="1" ht="15" customHeight="1" x14ac:dyDescent="0.2">
      <c r="A19" s="120"/>
      <c r="B19" s="119"/>
      <c r="C19" s="258" t="s">
        <v>107</v>
      </c>
      <c r="E19" s="113">
        <v>62.326223987565839</v>
      </c>
      <c r="F19" s="115">
        <v>14436</v>
      </c>
      <c r="G19" s="114">
        <v>15170</v>
      </c>
      <c r="H19" s="114">
        <v>15275</v>
      </c>
      <c r="I19" s="114">
        <v>15140</v>
      </c>
      <c r="J19" s="140">
        <v>14992</v>
      </c>
      <c r="K19" s="114">
        <v>-556</v>
      </c>
      <c r="L19" s="116">
        <v>-3.7086446104589115</v>
      </c>
    </row>
    <row r="20" spans="1:12" s="110" customFormat="1" ht="15" customHeight="1" x14ac:dyDescent="0.2">
      <c r="A20" s="120"/>
      <c r="B20" s="121" t="s">
        <v>110</v>
      </c>
      <c r="C20" s="258"/>
      <c r="E20" s="113">
        <v>18.425309716391933</v>
      </c>
      <c r="F20" s="115">
        <v>8998</v>
      </c>
      <c r="G20" s="114">
        <v>9166</v>
      </c>
      <c r="H20" s="114">
        <v>9225</v>
      </c>
      <c r="I20" s="114">
        <v>8907</v>
      </c>
      <c r="J20" s="140">
        <v>8830</v>
      </c>
      <c r="K20" s="114">
        <v>168</v>
      </c>
      <c r="L20" s="116">
        <v>1.9026047565118913</v>
      </c>
    </row>
    <row r="21" spans="1:12" s="110" customFormat="1" ht="15" customHeight="1" x14ac:dyDescent="0.2">
      <c r="A21" s="120"/>
      <c r="B21" s="119"/>
      <c r="C21" s="258" t="s">
        <v>106</v>
      </c>
      <c r="E21" s="113">
        <v>35.752389419871079</v>
      </c>
      <c r="F21" s="115">
        <v>3217</v>
      </c>
      <c r="G21" s="114">
        <v>3276</v>
      </c>
      <c r="H21" s="114">
        <v>3336</v>
      </c>
      <c r="I21" s="114">
        <v>3164</v>
      </c>
      <c r="J21" s="140">
        <v>3151</v>
      </c>
      <c r="K21" s="114">
        <v>66</v>
      </c>
      <c r="L21" s="116">
        <v>2.0945731513805139</v>
      </c>
    </row>
    <row r="22" spans="1:12" s="110" customFormat="1" ht="15" customHeight="1" x14ac:dyDescent="0.2">
      <c r="A22" s="120"/>
      <c r="B22" s="119"/>
      <c r="C22" s="258" t="s">
        <v>107</v>
      </c>
      <c r="E22" s="113">
        <v>64.247610580128921</v>
      </c>
      <c r="F22" s="115">
        <v>5781</v>
      </c>
      <c r="G22" s="114">
        <v>5890</v>
      </c>
      <c r="H22" s="114">
        <v>5889</v>
      </c>
      <c r="I22" s="114">
        <v>5743</v>
      </c>
      <c r="J22" s="140">
        <v>5679</v>
      </c>
      <c r="K22" s="114">
        <v>102</v>
      </c>
      <c r="L22" s="116">
        <v>1.7960908610670894</v>
      </c>
    </row>
    <row r="23" spans="1:12" s="110" customFormat="1" ht="15" customHeight="1" x14ac:dyDescent="0.2">
      <c r="A23" s="120"/>
      <c r="B23" s="121" t="s">
        <v>111</v>
      </c>
      <c r="C23" s="258"/>
      <c r="E23" s="113">
        <v>17.069724582778743</v>
      </c>
      <c r="F23" s="115">
        <v>8336</v>
      </c>
      <c r="G23" s="114">
        <v>8504</v>
      </c>
      <c r="H23" s="114">
        <v>8485</v>
      </c>
      <c r="I23" s="114">
        <v>8132</v>
      </c>
      <c r="J23" s="140">
        <v>7861</v>
      </c>
      <c r="K23" s="114">
        <v>475</v>
      </c>
      <c r="L23" s="116">
        <v>6.0424882330492302</v>
      </c>
    </row>
    <row r="24" spans="1:12" s="110" customFormat="1" ht="15" customHeight="1" x14ac:dyDescent="0.2">
      <c r="A24" s="120"/>
      <c r="B24" s="119"/>
      <c r="C24" s="258" t="s">
        <v>106</v>
      </c>
      <c r="E24" s="113">
        <v>55.182341650671788</v>
      </c>
      <c r="F24" s="115">
        <v>4600</v>
      </c>
      <c r="G24" s="114">
        <v>4646</v>
      </c>
      <c r="H24" s="114">
        <v>4661</v>
      </c>
      <c r="I24" s="114">
        <v>4486</v>
      </c>
      <c r="J24" s="140">
        <v>4361</v>
      </c>
      <c r="K24" s="114">
        <v>239</v>
      </c>
      <c r="L24" s="116">
        <v>5.4803944049529925</v>
      </c>
    </row>
    <row r="25" spans="1:12" s="110" customFormat="1" ht="15" customHeight="1" x14ac:dyDescent="0.2">
      <c r="A25" s="120"/>
      <c r="B25" s="119"/>
      <c r="C25" s="258" t="s">
        <v>107</v>
      </c>
      <c r="E25" s="113">
        <v>44.817658349328212</v>
      </c>
      <c r="F25" s="115">
        <v>3736</v>
      </c>
      <c r="G25" s="114">
        <v>3858</v>
      </c>
      <c r="H25" s="114">
        <v>3824</v>
      </c>
      <c r="I25" s="114">
        <v>3646</v>
      </c>
      <c r="J25" s="140">
        <v>3500</v>
      </c>
      <c r="K25" s="114">
        <v>236</v>
      </c>
      <c r="L25" s="116">
        <v>6.7428571428571429</v>
      </c>
    </row>
    <row r="26" spans="1:12" s="110" customFormat="1" ht="15" customHeight="1" x14ac:dyDescent="0.2">
      <c r="A26" s="120"/>
      <c r="C26" s="121" t="s">
        <v>187</v>
      </c>
      <c r="D26" s="110" t="s">
        <v>188</v>
      </c>
      <c r="E26" s="113">
        <v>1.6729804443534351</v>
      </c>
      <c r="F26" s="115">
        <v>817</v>
      </c>
      <c r="G26" s="114">
        <v>829</v>
      </c>
      <c r="H26" s="114">
        <v>875</v>
      </c>
      <c r="I26" s="114">
        <v>789</v>
      </c>
      <c r="J26" s="140">
        <v>715</v>
      </c>
      <c r="K26" s="114">
        <v>102</v>
      </c>
      <c r="L26" s="116">
        <v>14.265734265734265</v>
      </c>
    </row>
    <row r="27" spans="1:12" s="110" customFormat="1" ht="15" customHeight="1" x14ac:dyDescent="0.2">
      <c r="A27" s="120"/>
      <c r="B27" s="119"/>
      <c r="D27" s="259" t="s">
        <v>106</v>
      </c>
      <c r="E27" s="113">
        <v>50.55079559363525</v>
      </c>
      <c r="F27" s="115">
        <v>413</v>
      </c>
      <c r="G27" s="114">
        <v>406</v>
      </c>
      <c r="H27" s="114">
        <v>436</v>
      </c>
      <c r="I27" s="114">
        <v>406</v>
      </c>
      <c r="J27" s="140">
        <v>361</v>
      </c>
      <c r="K27" s="114">
        <v>52</v>
      </c>
      <c r="L27" s="116">
        <v>14.404432132963988</v>
      </c>
    </row>
    <row r="28" spans="1:12" s="110" customFormat="1" ht="15" customHeight="1" x14ac:dyDescent="0.2">
      <c r="A28" s="120"/>
      <c r="B28" s="119"/>
      <c r="D28" s="259" t="s">
        <v>107</v>
      </c>
      <c r="E28" s="113">
        <v>49.44920440636475</v>
      </c>
      <c r="F28" s="115">
        <v>404</v>
      </c>
      <c r="G28" s="114">
        <v>423</v>
      </c>
      <c r="H28" s="114">
        <v>439</v>
      </c>
      <c r="I28" s="114">
        <v>383</v>
      </c>
      <c r="J28" s="140">
        <v>354</v>
      </c>
      <c r="K28" s="114">
        <v>50</v>
      </c>
      <c r="L28" s="116">
        <v>14.124293785310735</v>
      </c>
    </row>
    <row r="29" spans="1:12" s="110" customFormat="1" ht="24" customHeight="1" x14ac:dyDescent="0.2">
      <c r="A29" s="604" t="s">
        <v>189</v>
      </c>
      <c r="B29" s="605"/>
      <c r="C29" s="605"/>
      <c r="D29" s="606"/>
      <c r="E29" s="113">
        <v>88.430428995597424</v>
      </c>
      <c r="F29" s="115">
        <v>43185</v>
      </c>
      <c r="G29" s="114">
        <v>44750</v>
      </c>
      <c r="H29" s="114">
        <v>45180</v>
      </c>
      <c r="I29" s="114">
        <v>44483</v>
      </c>
      <c r="J29" s="140">
        <v>43531</v>
      </c>
      <c r="K29" s="114">
        <v>-346</v>
      </c>
      <c r="L29" s="116">
        <v>-0.79483586409685048</v>
      </c>
    </row>
    <row r="30" spans="1:12" s="110" customFormat="1" ht="15" customHeight="1" x14ac:dyDescent="0.2">
      <c r="A30" s="120"/>
      <c r="B30" s="119"/>
      <c r="C30" s="258" t="s">
        <v>106</v>
      </c>
      <c r="E30" s="113">
        <v>41.669561190228087</v>
      </c>
      <c r="F30" s="115">
        <v>17995</v>
      </c>
      <c r="G30" s="114">
        <v>18377</v>
      </c>
      <c r="H30" s="114">
        <v>18537</v>
      </c>
      <c r="I30" s="114">
        <v>18154</v>
      </c>
      <c r="J30" s="140">
        <v>17788</v>
      </c>
      <c r="K30" s="114">
        <v>207</v>
      </c>
      <c r="L30" s="116">
        <v>1.1637058691252531</v>
      </c>
    </row>
    <row r="31" spans="1:12" s="110" customFormat="1" ht="15" customHeight="1" x14ac:dyDescent="0.2">
      <c r="A31" s="120"/>
      <c r="B31" s="119"/>
      <c r="C31" s="258" t="s">
        <v>107</v>
      </c>
      <c r="E31" s="113">
        <v>58.330438809771913</v>
      </c>
      <c r="F31" s="115">
        <v>25190</v>
      </c>
      <c r="G31" s="114">
        <v>26373</v>
      </c>
      <c r="H31" s="114">
        <v>26643</v>
      </c>
      <c r="I31" s="114">
        <v>26329</v>
      </c>
      <c r="J31" s="140">
        <v>25743</v>
      </c>
      <c r="K31" s="114">
        <v>-553</v>
      </c>
      <c r="L31" s="116">
        <v>-2.1481567804840149</v>
      </c>
    </row>
    <row r="32" spans="1:12" s="110" customFormat="1" ht="15" customHeight="1" x14ac:dyDescent="0.2">
      <c r="A32" s="120"/>
      <c r="B32" s="119" t="s">
        <v>117</v>
      </c>
      <c r="C32" s="258"/>
      <c r="E32" s="113">
        <v>11.479471690385994</v>
      </c>
      <c r="F32" s="114">
        <v>5606</v>
      </c>
      <c r="G32" s="114">
        <v>5857</v>
      </c>
      <c r="H32" s="114">
        <v>5797</v>
      </c>
      <c r="I32" s="114">
        <v>5700</v>
      </c>
      <c r="J32" s="140">
        <v>5430</v>
      </c>
      <c r="K32" s="114">
        <v>176</v>
      </c>
      <c r="L32" s="116">
        <v>3.2412523020257828</v>
      </c>
    </row>
    <row r="33" spans="1:12" s="110" customFormat="1" ht="15" customHeight="1" x14ac:dyDescent="0.2">
      <c r="A33" s="120"/>
      <c r="B33" s="119"/>
      <c r="C33" s="258" t="s">
        <v>106</v>
      </c>
      <c r="E33" s="113">
        <v>45.611844452372459</v>
      </c>
      <c r="F33" s="114">
        <v>2557</v>
      </c>
      <c r="G33" s="114">
        <v>2677</v>
      </c>
      <c r="H33" s="114">
        <v>2695</v>
      </c>
      <c r="I33" s="114">
        <v>2615</v>
      </c>
      <c r="J33" s="140">
        <v>2469</v>
      </c>
      <c r="K33" s="114">
        <v>88</v>
      </c>
      <c r="L33" s="116">
        <v>3.5641960307816931</v>
      </c>
    </row>
    <row r="34" spans="1:12" s="110" customFormat="1" ht="15" customHeight="1" x14ac:dyDescent="0.2">
      <c r="A34" s="120"/>
      <c r="B34" s="119"/>
      <c r="C34" s="258" t="s">
        <v>107</v>
      </c>
      <c r="E34" s="113">
        <v>54.388155547627541</v>
      </c>
      <c r="F34" s="114">
        <v>3049</v>
      </c>
      <c r="G34" s="114">
        <v>3180</v>
      </c>
      <c r="H34" s="114">
        <v>3102</v>
      </c>
      <c r="I34" s="114">
        <v>3085</v>
      </c>
      <c r="J34" s="140">
        <v>2961</v>
      </c>
      <c r="K34" s="114">
        <v>88</v>
      </c>
      <c r="L34" s="116">
        <v>2.9719689294157381</v>
      </c>
    </row>
    <row r="35" spans="1:12" s="110" customFormat="1" ht="24" customHeight="1" x14ac:dyDescent="0.2">
      <c r="A35" s="604" t="s">
        <v>192</v>
      </c>
      <c r="B35" s="605"/>
      <c r="C35" s="605"/>
      <c r="D35" s="606"/>
      <c r="E35" s="113">
        <v>20.114671854202928</v>
      </c>
      <c r="F35" s="114">
        <v>9823</v>
      </c>
      <c r="G35" s="114">
        <v>10267</v>
      </c>
      <c r="H35" s="114">
        <v>10465</v>
      </c>
      <c r="I35" s="114">
        <v>10673</v>
      </c>
      <c r="J35" s="114">
        <v>10052</v>
      </c>
      <c r="K35" s="318">
        <v>-229</v>
      </c>
      <c r="L35" s="319">
        <v>-2.2781536012733783</v>
      </c>
    </row>
    <row r="36" spans="1:12" s="110" customFormat="1" ht="15" customHeight="1" x14ac:dyDescent="0.2">
      <c r="A36" s="120"/>
      <c r="B36" s="119"/>
      <c r="C36" s="258" t="s">
        <v>106</v>
      </c>
      <c r="E36" s="113">
        <v>40.120126234347957</v>
      </c>
      <c r="F36" s="114">
        <v>3941</v>
      </c>
      <c r="G36" s="114">
        <v>4049</v>
      </c>
      <c r="H36" s="114">
        <v>4130</v>
      </c>
      <c r="I36" s="114">
        <v>4244</v>
      </c>
      <c r="J36" s="114">
        <v>3940</v>
      </c>
      <c r="K36" s="318">
        <v>1</v>
      </c>
      <c r="L36" s="116">
        <v>2.5380710659898477E-2</v>
      </c>
    </row>
    <row r="37" spans="1:12" s="110" customFormat="1" ht="15" customHeight="1" x14ac:dyDescent="0.2">
      <c r="A37" s="120"/>
      <c r="B37" s="119"/>
      <c r="C37" s="258" t="s">
        <v>107</v>
      </c>
      <c r="E37" s="113">
        <v>59.879873765652043</v>
      </c>
      <c r="F37" s="114">
        <v>5882</v>
      </c>
      <c r="G37" s="114">
        <v>6218</v>
      </c>
      <c r="H37" s="114">
        <v>6335</v>
      </c>
      <c r="I37" s="114">
        <v>6429</v>
      </c>
      <c r="J37" s="140">
        <v>6112</v>
      </c>
      <c r="K37" s="114">
        <v>-230</v>
      </c>
      <c r="L37" s="116">
        <v>-3.7630890052356021</v>
      </c>
    </row>
    <row r="38" spans="1:12" s="110" customFormat="1" ht="15" customHeight="1" x14ac:dyDescent="0.2">
      <c r="A38" s="120"/>
      <c r="B38" s="119" t="s">
        <v>328</v>
      </c>
      <c r="C38" s="258"/>
      <c r="E38" s="113">
        <v>59.569980546739018</v>
      </c>
      <c r="F38" s="114">
        <v>29091</v>
      </c>
      <c r="G38" s="114">
        <v>29983</v>
      </c>
      <c r="H38" s="114">
        <v>30092</v>
      </c>
      <c r="I38" s="114">
        <v>29472</v>
      </c>
      <c r="J38" s="140">
        <v>29048</v>
      </c>
      <c r="K38" s="114">
        <v>43</v>
      </c>
      <c r="L38" s="116">
        <v>0.14803084549710824</v>
      </c>
    </row>
    <row r="39" spans="1:12" s="110" customFormat="1" ht="15" customHeight="1" x14ac:dyDescent="0.2">
      <c r="A39" s="120"/>
      <c r="B39" s="119"/>
      <c r="C39" s="258" t="s">
        <v>106</v>
      </c>
      <c r="E39" s="113">
        <v>43.501426558042006</v>
      </c>
      <c r="F39" s="115">
        <v>12655</v>
      </c>
      <c r="G39" s="114">
        <v>12894</v>
      </c>
      <c r="H39" s="114">
        <v>12996</v>
      </c>
      <c r="I39" s="114">
        <v>12609</v>
      </c>
      <c r="J39" s="140">
        <v>12460</v>
      </c>
      <c r="K39" s="114">
        <v>195</v>
      </c>
      <c r="L39" s="116">
        <v>1.565008025682183</v>
      </c>
    </row>
    <row r="40" spans="1:12" s="110" customFormat="1" ht="15" customHeight="1" x14ac:dyDescent="0.2">
      <c r="A40" s="120"/>
      <c r="B40" s="119"/>
      <c r="C40" s="258" t="s">
        <v>107</v>
      </c>
      <c r="E40" s="113">
        <v>56.498573441957994</v>
      </c>
      <c r="F40" s="115">
        <v>16436</v>
      </c>
      <c r="G40" s="114">
        <v>17089</v>
      </c>
      <c r="H40" s="114">
        <v>17096</v>
      </c>
      <c r="I40" s="114">
        <v>16863</v>
      </c>
      <c r="J40" s="140">
        <v>16588</v>
      </c>
      <c r="K40" s="114">
        <v>-152</v>
      </c>
      <c r="L40" s="116">
        <v>-0.91632505425608879</v>
      </c>
    </row>
    <row r="41" spans="1:12" s="110" customFormat="1" ht="15" customHeight="1" x14ac:dyDescent="0.2">
      <c r="A41" s="120"/>
      <c r="B41" s="320" t="s">
        <v>515</v>
      </c>
      <c r="C41" s="258"/>
      <c r="E41" s="113">
        <v>5.9956998054673898</v>
      </c>
      <c r="F41" s="115">
        <v>2928</v>
      </c>
      <c r="G41" s="114">
        <v>3003</v>
      </c>
      <c r="H41" s="114">
        <v>2979</v>
      </c>
      <c r="I41" s="114">
        <v>2965</v>
      </c>
      <c r="J41" s="140">
        <v>2814</v>
      </c>
      <c r="K41" s="114">
        <v>114</v>
      </c>
      <c r="L41" s="116">
        <v>4.0511727078891262</v>
      </c>
    </row>
    <row r="42" spans="1:12" s="110" customFormat="1" ht="15" customHeight="1" x14ac:dyDescent="0.2">
      <c r="A42" s="120"/>
      <c r="B42" s="119"/>
      <c r="C42" s="268" t="s">
        <v>106</v>
      </c>
      <c r="D42" s="182"/>
      <c r="E42" s="113">
        <v>44.02322404371585</v>
      </c>
      <c r="F42" s="115">
        <v>1289</v>
      </c>
      <c r="G42" s="114">
        <v>1326</v>
      </c>
      <c r="H42" s="114">
        <v>1296</v>
      </c>
      <c r="I42" s="114">
        <v>1289</v>
      </c>
      <c r="J42" s="140">
        <v>1254</v>
      </c>
      <c r="K42" s="114">
        <v>35</v>
      </c>
      <c r="L42" s="116">
        <v>2.7910685805422646</v>
      </c>
    </row>
    <row r="43" spans="1:12" s="110" customFormat="1" ht="15" customHeight="1" x14ac:dyDescent="0.2">
      <c r="A43" s="120"/>
      <c r="B43" s="119"/>
      <c r="C43" s="268" t="s">
        <v>107</v>
      </c>
      <c r="D43" s="182"/>
      <c r="E43" s="113">
        <v>55.97677595628415</v>
      </c>
      <c r="F43" s="115">
        <v>1639</v>
      </c>
      <c r="G43" s="114">
        <v>1677</v>
      </c>
      <c r="H43" s="114">
        <v>1683</v>
      </c>
      <c r="I43" s="114">
        <v>1676</v>
      </c>
      <c r="J43" s="140">
        <v>1560</v>
      </c>
      <c r="K43" s="114">
        <v>79</v>
      </c>
      <c r="L43" s="116">
        <v>5.0641025641025639</v>
      </c>
    </row>
    <row r="44" spans="1:12" s="110" customFormat="1" ht="15" customHeight="1" x14ac:dyDescent="0.2">
      <c r="A44" s="120"/>
      <c r="B44" s="119" t="s">
        <v>205</v>
      </c>
      <c r="C44" s="268"/>
      <c r="D44" s="182"/>
      <c r="E44" s="113">
        <v>14.319647793590663</v>
      </c>
      <c r="F44" s="115">
        <v>6993</v>
      </c>
      <c r="G44" s="114">
        <v>7396</v>
      </c>
      <c r="H44" s="114">
        <v>7488</v>
      </c>
      <c r="I44" s="114">
        <v>7120</v>
      </c>
      <c r="J44" s="140">
        <v>7093</v>
      </c>
      <c r="K44" s="114">
        <v>-100</v>
      </c>
      <c r="L44" s="116">
        <v>-1.4098406880022558</v>
      </c>
    </row>
    <row r="45" spans="1:12" s="110" customFormat="1" ht="15" customHeight="1" x14ac:dyDescent="0.2">
      <c r="A45" s="120"/>
      <c r="B45" s="119"/>
      <c r="C45" s="268" t="s">
        <v>106</v>
      </c>
      <c r="D45" s="182"/>
      <c r="E45" s="113">
        <v>38.223938223938227</v>
      </c>
      <c r="F45" s="115">
        <v>2673</v>
      </c>
      <c r="G45" s="114">
        <v>2792</v>
      </c>
      <c r="H45" s="114">
        <v>2817</v>
      </c>
      <c r="I45" s="114">
        <v>2634</v>
      </c>
      <c r="J45" s="140">
        <v>2609</v>
      </c>
      <c r="K45" s="114">
        <v>64</v>
      </c>
      <c r="L45" s="116">
        <v>2.4530471444998083</v>
      </c>
    </row>
    <row r="46" spans="1:12" s="110" customFormat="1" ht="15" customHeight="1" x14ac:dyDescent="0.2">
      <c r="A46" s="123"/>
      <c r="B46" s="124"/>
      <c r="C46" s="260" t="s">
        <v>107</v>
      </c>
      <c r="D46" s="261"/>
      <c r="E46" s="125">
        <v>61.776061776061773</v>
      </c>
      <c r="F46" s="143">
        <v>4320</v>
      </c>
      <c r="G46" s="144">
        <v>4604</v>
      </c>
      <c r="H46" s="144">
        <v>4671</v>
      </c>
      <c r="I46" s="144">
        <v>4486</v>
      </c>
      <c r="J46" s="145">
        <v>4484</v>
      </c>
      <c r="K46" s="144">
        <v>-164</v>
      </c>
      <c r="L46" s="146">
        <v>-3.6574487065120427</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48835</v>
      </c>
      <c r="E11" s="114">
        <v>50649</v>
      </c>
      <c r="F11" s="114">
        <v>51024</v>
      </c>
      <c r="G11" s="114">
        <v>50230</v>
      </c>
      <c r="H11" s="140">
        <v>49007</v>
      </c>
      <c r="I11" s="115">
        <v>-172</v>
      </c>
      <c r="J11" s="116">
        <v>-0.35097026955332911</v>
      </c>
    </row>
    <row r="12" spans="1:15" s="110" customFormat="1" ht="24.95" customHeight="1" x14ac:dyDescent="0.2">
      <c r="A12" s="193" t="s">
        <v>132</v>
      </c>
      <c r="B12" s="194" t="s">
        <v>133</v>
      </c>
      <c r="C12" s="113">
        <v>1.2552472611856251</v>
      </c>
      <c r="D12" s="115">
        <v>613</v>
      </c>
      <c r="E12" s="114">
        <v>618</v>
      </c>
      <c r="F12" s="114">
        <v>651</v>
      </c>
      <c r="G12" s="114">
        <v>656</v>
      </c>
      <c r="H12" s="140">
        <v>598</v>
      </c>
      <c r="I12" s="115">
        <v>15</v>
      </c>
      <c r="J12" s="116">
        <v>2.508361204013378</v>
      </c>
    </row>
    <row r="13" spans="1:15" s="110" customFormat="1" ht="24.95" customHeight="1" x14ac:dyDescent="0.2">
      <c r="A13" s="193" t="s">
        <v>134</v>
      </c>
      <c r="B13" s="199" t="s">
        <v>214</v>
      </c>
      <c r="C13" s="113">
        <v>0.53854817241732367</v>
      </c>
      <c r="D13" s="115">
        <v>263</v>
      </c>
      <c r="E13" s="114">
        <v>263</v>
      </c>
      <c r="F13" s="114">
        <v>258</v>
      </c>
      <c r="G13" s="114">
        <v>257</v>
      </c>
      <c r="H13" s="140">
        <v>258</v>
      </c>
      <c r="I13" s="115">
        <v>5</v>
      </c>
      <c r="J13" s="116">
        <v>1.9379844961240309</v>
      </c>
    </row>
    <row r="14" spans="1:15" s="287" customFormat="1" ht="24.95" customHeight="1" x14ac:dyDescent="0.2">
      <c r="A14" s="193" t="s">
        <v>215</v>
      </c>
      <c r="B14" s="199" t="s">
        <v>137</v>
      </c>
      <c r="C14" s="113">
        <v>12.429609910924542</v>
      </c>
      <c r="D14" s="115">
        <v>6070</v>
      </c>
      <c r="E14" s="114">
        <v>6222</v>
      </c>
      <c r="F14" s="114">
        <v>6229</v>
      </c>
      <c r="G14" s="114">
        <v>6376</v>
      </c>
      <c r="H14" s="140">
        <v>6407</v>
      </c>
      <c r="I14" s="115">
        <v>-337</v>
      </c>
      <c r="J14" s="116">
        <v>-5.2598720149836113</v>
      </c>
      <c r="K14" s="110"/>
      <c r="L14" s="110"/>
      <c r="M14" s="110"/>
      <c r="N14" s="110"/>
      <c r="O14" s="110"/>
    </row>
    <row r="15" spans="1:15" s="110" customFormat="1" ht="24.95" customHeight="1" x14ac:dyDescent="0.2">
      <c r="A15" s="193" t="s">
        <v>216</v>
      </c>
      <c r="B15" s="199" t="s">
        <v>217</v>
      </c>
      <c r="C15" s="113">
        <v>5.1438517456742092</v>
      </c>
      <c r="D15" s="115">
        <v>2512</v>
      </c>
      <c r="E15" s="114">
        <v>2603</v>
      </c>
      <c r="F15" s="114">
        <v>2594</v>
      </c>
      <c r="G15" s="114">
        <v>2591</v>
      </c>
      <c r="H15" s="140">
        <v>2573</v>
      </c>
      <c r="I15" s="115">
        <v>-61</v>
      </c>
      <c r="J15" s="116">
        <v>-2.3707734162456275</v>
      </c>
    </row>
    <row r="16" spans="1:15" s="287" customFormat="1" ht="24.95" customHeight="1" x14ac:dyDescent="0.2">
      <c r="A16" s="193" t="s">
        <v>218</v>
      </c>
      <c r="B16" s="199" t="s">
        <v>141</v>
      </c>
      <c r="C16" s="113">
        <v>5.2851438517456746</v>
      </c>
      <c r="D16" s="115">
        <v>2581</v>
      </c>
      <c r="E16" s="114">
        <v>2648</v>
      </c>
      <c r="F16" s="114">
        <v>2734</v>
      </c>
      <c r="G16" s="114">
        <v>2832</v>
      </c>
      <c r="H16" s="140">
        <v>2877</v>
      </c>
      <c r="I16" s="115">
        <v>-296</v>
      </c>
      <c r="J16" s="116">
        <v>-10.288494960027807</v>
      </c>
      <c r="K16" s="110"/>
      <c r="L16" s="110"/>
      <c r="M16" s="110"/>
      <c r="N16" s="110"/>
      <c r="O16" s="110"/>
    </row>
    <row r="17" spans="1:15" s="110" customFormat="1" ht="24.95" customHeight="1" x14ac:dyDescent="0.2">
      <c r="A17" s="193" t="s">
        <v>142</v>
      </c>
      <c r="B17" s="199" t="s">
        <v>220</v>
      </c>
      <c r="C17" s="113">
        <v>2.0006143135046583</v>
      </c>
      <c r="D17" s="115">
        <v>977</v>
      </c>
      <c r="E17" s="114">
        <v>971</v>
      </c>
      <c r="F17" s="114">
        <v>901</v>
      </c>
      <c r="G17" s="114">
        <v>953</v>
      </c>
      <c r="H17" s="140">
        <v>957</v>
      </c>
      <c r="I17" s="115">
        <v>20</v>
      </c>
      <c r="J17" s="116">
        <v>2.089864158829676</v>
      </c>
    </row>
    <row r="18" spans="1:15" s="287" customFormat="1" ht="24.95" customHeight="1" x14ac:dyDescent="0.2">
      <c r="A18" s="201" t="s">
        <v>144</v>
      </c>
      <c r="B18" s="202" t="s">
        <v>145</v>
      </c>
      <c r="C18" s="113">
        <v>4.8571721101668883</v>
      </c>
      <c r="D18" s="115">
        <v>2372</v>
      </c>
      <c r="E18" s="114">
        <v>2384</v>
      </c>
      <c r="F18" s="114">
        <v>2490</v>
      </c>
      <c r="G18" s="114">
        <v>2515</v>
      </c>
      <c r="H18" s="140">
        <v>2445</v>
      </c>
      <c r="I18" s="115">
        <v>-73</v>
      </c>
      <c r="J18" s="116">
        <v>-2.9856850715746419</v>
      </c>
      <c r="K18" s="110"/>
      <c r="L18" s="110"/>
      <c r="M18" s="110"/>
      <c r="N18" s="110"/>
      <c r="O18" s="110"/>
    </row>
    <row r="19" spans="1:15" s="110" customFormat="1" ht="24.95" customHeight="1" x14ac:dyDescent="0.2">
      <c r="A19" s="193" t="s">
        <v>146</v>
      </c>
      <c r="B19" s="199" t="s">
        <v>147</v>
      </c>
      <c r="C19" s="113">
        <v>16.582369202416299</v>
      </c>
      <c r="D19" s="115">
        <v>8098</v>
      </c>
      <c r="E19" s="114">
        <v>8283</v>
      </c>
      <c r="F19" s="114">
        <v>8174</v>
      </c>
      <c r="G19" s="114">
        <v>8270</v>
      </c>
      <c r="H19" s="140">
        <v>8058</v>
      </c>
      <c r="I19" s="115">
        <v>40</v>
      </c>
      <c r="J19" s="116">
        <v>0.49640109208240257</v>
      </c>
    </row>
    <row r="20" spans="1:15" s="287" customFormat="1" ht="24.95" customHeight="1" x14ac:dyDescent="0.2">
      <c r="A20" s="193" t="s">
        <v>148</v>
      </c>
      <c r="B20" s="199" t="s">
        <v>149</v>
      </c>
      <c r="C20" s="113">
        <v>6.9970308180608169</v>
      </c>
      <c r="D20" s="115">
        <v>3417</v>
      </c>
      <c r="E20" s="114">
        <v>3473</v>
      </c>
      <c r="F20" s="114">
        <v>3534</v>
      </c>
      <c r="G20" s="114">
        <v>2442</v>
      </c>
      <c r="H20" s="140">
        <v>2435</v>
      </c>
      <c r="I20" s="115">
        <v>982</v>
      </c>
      <c r="J20" s="116">
        <v>40.328542094455855</v>
      </c>
      <c r="K20" s="110"/>
      <c r="L20" s="110"/>
      <c r="M20" s="110"/>
      <c r="N20" s="110"/>
      <c r="O20" s="110"/>
    </row>
    <row r="21" spans="1:15" s="110" customFormat="1" ht="24.95" customHeight="1" x14ac:dyDescent="0.2">
      <c r="A21" s="201" t="s">
        <v>150</v>
      </c>
      <c r="B21" s="202" t="s">
        <v>151</v>
      </c>
      <c r="C21" s="113">
        <v>14.389269990785298</v>
      </c>
      <c r="D21" s="115">
        <v>7027</v>
      </c>
      <c r="E21" s="114">
        <v>8084</v>
      </c>
      <c r="F21" s="114">
        <v>8261</v>
      </c>
      <c r="G21" s="114">
        <v>8348</v>
      </c>
      <c r="H21" s="140">
        <v>7829</v>
      </c>
      <c r="I21" s="115">
        <v>-802</v>
      </c>
      <c r="J21" s="116">
        <v>-10.243964746455486</v>
      </c>
    </row>
    <row r="22" spans="1:15" s="110" customFormat="1" ht="24.95" customHeight="1" x14ac:dyDescent="0.2">
      <c r="A22" s="201" t="s">
        <v>152</v>
      </c>
      <c r="B22" s="199" t="s">
        <v>153</v>
      </c>
      <c r="C22" s="113">
        <v>4.060612265792976</v>
      </c>
      <c r="D22" s="115">
        <v>1983</v>
      </c>
      <c r="E22" s="114">
        <v>2006</v>
      </c>
      <c r="F22" s="114">
        <v>2046</v>
      </c>
      <c r="G22" s="114">
        <v>2014</v>
      </c>
      <c r="H22" s="140">
        <v>2035</v>
      </c>
      <c r="I22" s="115">
        <v>-52</v>
      </c>
      <c r="J22" s="116">
        <v>-2.5552825552825551</v>
      </c>
    </row>
    <row r="23" spans="1:15" s="110" customFormat="1" ht="24.95" customHeight="1" x14ac:dyDescent="0.2">
      <c r="A23" s="193" t="s">
        <v>154</v>
      </c>
      <c r="B23" s="199" t="s">
        <v>155</v>
      </c>
      <c r="C23" s="113">
        <v>0.87437288829732773</v>
      </c>
      <c r="D23" s="115">
        <v>427</v>
      </c>
      <c r="E23" s="114">
        <v>409</v>
      </c>
      <c r="F23" s="114">
        <v>404</v>
      </c>
      <c r="G23" s="114">
        <v>420</v>
      </c>
      <c r="H23" s="140">
        <v>414</v>
      </c>
      <c r="I23" s="115">
        <v>13</v>
      </c>
      <c r="J23" s="116">
        <v>3.1400966183574881</v>
      </c>
    </row>
    <row r="24" spans="1:15" s="110" customFormat="1" ht="24.95" customHeight="1" x14ac:dyDescent="0.2">
      <c r="A24" s="193" t="s">
        <v>156</v>
      </c>
      <c r="B24" s="199" t="s">
        <v>221</v>
      </c>
      <c r="C24" s="113">
        <v>7.5970103409439949</v>
      </c>
      <c r="D24" s="115">
        <v>3710</v>
      </c>
      <c r="E24" s="114">
        <v>3703</v>
      </c>
      <c r="F24" s="114">
        <v>3743</v>
      </c>
      <c r="G24" s="114">
        <v>3741</v>
      </c>
      <c r="H24" s="140">
        <v>3695</v>
      </c>
      <c r="I24" s="115">
        <v>15</v>
      </c>
      <c r="J24" s="116">
        <v>0.40595399188092018</v>
      </c>
    </row>
    <row r="25" spans="1:15" s="110" customFormat="1" ht="24.95" customHeight="1" x14ac:dyDescent="0.2">
      <c r="A25" s="193" t="s">
        <v>222</v>
      </c>
      <c r="B25" s="204" t="s">
        <v>159</v>
      </c>
      <c r="C25" s="113">
        <v>6.761543974608375</v>
      </c>
      <c r="D25" s="115">
        <v>3302</v>
      </c>
      <c r="E25" s="114">
        <v>3367</v>
      </c>
      <c r="F25" s="114">
        <v>3386</v>
      </c>
      <c r="G25" s="114">
        <v>3358</v>
      </c>
      <c r="H25" s="140">
        <v>3344</v>
      </c>
      <c r="I25" s="115">
        <v>-42</v>
      </c>
      <c r="J25" s="116">
        <v>-1.2559808612440191</v>
      </c>
    </row>
    <row r="26" spans="1:15" s="110" customFormat="1" ht="24.95" customHeight="1" x14ac:dyDescent="0.2">
      <c r="A26" s="201">
        <v>782.78300000000002</v>
      </c>
      <c r="B26" s="203" t="s">
        <v>160</v>
      </c>
      <c r="C26" s="113">
        <v>0.55902528923927508</v>
      </c>
      <c r="D26" s="115">
        <v>273</v>
      </c>
      <c r="E26" s="114">
        <v>254</v>
      </c>
      <c r="F26" s="114">
        <v>260</v>
      </c>
      <c r="G26" s="114">
        <v>258</v>
      </c>
      <c r="H26" s="140">
        <v>262</v>
      </c>
      <c r="I26" s="115">
        <v>11</v>
      </c>
      <c r="J26" s="116">
        <v>4.1984732824427482</v>
      </c>
    </row>
    <row r="27" spans="1:15" s="110" customFormat="1" ht="24.95" customHeight="1" x14ac:dyDescent="0.2">
      <c r="A27" s="193" t="s">
        <v>161</v>
      </c>
      <c r="B27" s="199" t="s">
        <v>162</v>
      </c>
      <c r="C27" s="113">
        <v>1.9146104228524623</v>
      </c>
      <c r="D27" s="115">
        <v>935</v>
      </c>
      <c r="E27" s="114">
        <v>941</v>
      </c>
      <c r="F27" s="114">
        <v>992</v>
      </c>
      <c r="G27" s="114">
        <v>1013</v>
      </c>
      <c r="H27" s="140">
        <v>966</v>
      </c>
      <c r="I27" s="115">
        <v>-31</v>
      </c>
      <c r="J27" s="116">
        <v>-3.2091097308488612</v>
      </c>
    </row>
    <row r="28" spans="1:15" s="110" customFormat="1" ht="24.95" customHeight="1" x14ac:dyDescent="0.2">
      <c r="A28" s="193" t="s">
        <v>163</v>
      </c>
      <c r="B28" s="199" t="s">
        <v>164</v>
      </c>
      <c r="C28" s="113">
        <v>1.4968772396846524</v>
      </c>
      <c r="D28" s="115">
        <v>731</v>
      </c>
      <c r="E28" s="114">
        <v>763</v>
      </c>
      <c r="F28" s="114">
        <v>697</v>
      </c>
      <c r="G28" s="114">
        <v>742</v>
      </c>
      <c r="H28" s="140">
        <v>708</v>
      </c>
      <c r="I28" s="115">
        <v>23</v>
      </c>
      <c r="J28" s="116">
        <v>3.2485875706214689</v>
      </c>
    </row>
    <row r="29" spans="1:15" s="110" customFormat="1" ht="24.95" customHeight="1" x14ac:dyDescent="0.2">
      <c r="A29" s="193">
        <v>86</v>
      </c>
      <c r="B29" s="199" t="s">
        <v>165</v>
      </c>
      <c r="C29" s="113">
        <v>5.3568137606225044</v>
      </c>
      <c r="D29" s="115">
        <v>2616</v>
      </c>
      <c r="E29" s="114">
        <v>2598</v>
      </c>
      <c r="F29" s="114">
        <v>2595</v>
      </c>
      <c r="G29" s="114">
        <v>2605</v>
      </c>
      <c r="H29" s="140">
        <v>2578</v>
      </c>
      <c r="I29" s="115">
        <v>38</v>
      </c>
      <c r="J29" s="116">
        <v>1.474010861132661</v>
      </c>
    </row>
    <row r="30" spans="1:15" s="110" customFormat="1" ht="24.95" customHeight="1" x14ac:dyDescent="0.2">
      <c r="A30" s="193">
        <v>87.88</v>
      </c>
      <c r="B30" s="204" t="s">
        <v>166</v>
      </c>
      <c r="C30" s="113">
        <v>4.3800552882154191</v>
      </c>
      <c r="D30" s="115">
        <v>2139</v>
      </c>
      <c r="E30" s="114">
        <v>2127</v>
      </c>
      <c r="F30" s="114">
        <v>2069</v>
      </c>
      <c r="G30" s="114">
        <v>2044</v>
      </c>
      <c r="H30" s="140">
        <v>2004</v>
      </c>
      <c r="I30" s="115">
        <v>135</v>
      </c>
      <c r="J30" s="116">
        <v>6.7365269461077846</v>
      </c>
    </row>
    <row r="31" spans="1:15" s="110" customFormat="1" ht="24.95" customHeight="1" x14ac:dyDescent="0.2">
      <c r="A31" s="193" t="s">
        <v>167</v>
      </c>
      <c r="B31" s="199" t="s">
        <v>168</v>
      </c>
      <c r="C31" s="113">
        <v>9.9395925053752432</v>
      </c>
      <c r="D31" s="115">
        <v>4854</v>
      </c>
      <c r="E31" s="114">
        <v>5150</v>
      </c>
      <c r="F31" s="114">
        <v>5231</v>
      </c>
      <c r="G31" s="114">
        <v>5170</v>
      </c>
      <c r="H31" s="140">
        <v>4970</v>
      </c>
      <c r="I31" s="115">
        <v>-116</v>
      </c>
      <c r="J31" s="116">
        <v>-2.3340040241448694</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1.2552472611856251</v>
      </c>
      <c r="D34" s="115">
        <v>613</v>
      </c>
      <c r="E34" s="114">
        <v>618</v>
      </c>
      <c r="F34" s="114">
        <v>651</v>
      </c>
      <c r="G34" s="114">
        <v>656</v>
      </c>
      <c r="H34" s="140">
        <v>598</v>
      </c>
      <c r="I34" s="115">
        <v>15</v>
      </c>
      <c r="J34" s="116">
        <v>2.508361204013378</v>
      </c>
    </row>
    <row r="35" spans="1:10" s="110" customFormat="1" ht="24.95" customHeight="1" x14ac:dyDescent="0.2">
      <c r="A35" s="292" t="s">
        <v>171</v>
      </c>
      <c r="B35" s="293" t="s">
        <v>172</v>
      </c>
      <c r="C35" s="113">
        <v>17.825330193508755</v>
      </c>
      <c r="D35" s="115">
        <v>8705</v>
      </c>
      <c r="E35" s="114">
        <v>8869</v>
      </c>
      <c r="F35" s="114">
        <v>8977</v>
      </c>
      <c r="G35" s="114">
        <v>9148</v>
      </c>
      <c r="H35" s="140">
        <v>9110</v>
      </c>
      <c r="I35" s="115">
        <v>-405</v>
      </c>
      <c r="J35" s="116">
        <v>-4.4456641053787047</v>
      </c>
    </row>
    <row r="36" spans="1:10" s="110" customFormat="1" ht="24.95" customHeight="1" x14ac:dyDescent="0.2">
      <c r="A36" s="294" t="s">
        <v>173</v>
      </c>
      <c r="B36" s="295" t="s">
        <v>174</v>
      </c>
      <c r="C36" s="125">
        <v>80.909183986894647</v>
      </c>
      <c r="D36" s="143">
        <v>39512</v>
      </c>
      <c r="E36" s="144">
        <v>41158</v>
      </c>
      <c r="F36" s="144">
        <v>41392</v>
      </c>
      <c r="G36" s="144">
        <v>40425</v>
      </c>
      <c r="H36" s="145">
        <v>39298</v>
      </c>
      <c r="I36" s="143">
        <v>214</v>
      </c>
      <c r="J36" s="146">
        <v>0.54455697490966459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48835</v>
      </c>
      <c r="F11" s="264">
        <v>50649</v>
      </c>
      <c r="G11" s="264">
        <v>51024</v>
      </c>
      <c r="H11" s="264">
        <v>50230</v>
      </c>
      <c r="I11" s="265">
        <v>49007</v>
      </c>
      <c r="J11" s="263">
        <v>-172</v>
      </c>
      <c r="K11" s="266">
        <v>-0.35097026955332911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47.341046380669603</v>
      </c>
      <c r="E13" s="115">
        <v>23119</v>
      </c>
      <c r="F13" s="114">
        <v>24024</v>
      </c>
      <c r="G13" s="114">
        <v>24272</v>
      </c>
      <c r="H13" s="114">
        <v>23272</v>
      </c>
      <c r="I13" s="140">
        <v>22604</v>
      </c>
      <c r="J13" s="115">
        <v>515</v>
      </c>
      <c r="K13" s="116">
        <v>2.2783578127764996</v>
      </c>
    </row>
    <row r="14" spans="1:15" ht="15.95" customHeight="1" x14ac:dyDescent="0.2">
      <c r="A14" s="306" t="s">
        <v>230</v>
      </c>
      <c r="B14" s="307"/>
      <c r="C14" s="308"/>
      <c r="D14" s="113">
        <v>42.940513975632228</v>
      </c>
      <c r="E14" s="115">
        <v>20970</v>
      </c>
      <c r="F14" s="114">
        <v>21755</v>
      </c>
      <c r="G14" s="114">
        <v>21946</v>
      </c>
      <c r="H14" s="114">
        <v>22084</v>
      </c>
      <c r="I14" s="140">
        <v>21577</v>
      </c>
      <c r="J14" s="115">
        <v>-607</v>
      </c>
      <c r="K14" s="116">
        <v>-2.8131807016730779</v>
      </c>
    </row>
    <row r="15" spans="1:15" ht="15.95" customHeight="1" x14ac:dyDescent="0.2">
      <c r="A15" s="306" t="s">
        <v>231</v>
      </c>
      <c r="B15" s="307"/>
      <c r="C15" s="308"/>
      <c r="D15" s="113">
        <v>4.9943687928739635</v>
      </c>
      <c r="E15" s="115">
        <v>2439</v>
      </c>
      <c r="F15" s="114">
        <v>2423</v>
      </c>
      <c r="G15" s="114">
        <v>2402</v>
      </c>
      <c r="H15" s="114">
        <v>2375</v>
      </c>
      <c r="I15" s="140">
        <v>2436</v>
      </c>
      <c r="J15" s="115">
        <v>3</v>
      </c>
      <c r="K15" s="116">
        <v>0.12315270935960591</v>
      </c>
    </row>
    <row r="16" spans="1:15" ht="15.95" customHeight="1" x14ac:dyDescent="0.2">
      <c r="A16" s="306" t="s">
        <v>232</v>
      </c>
      <c r="B16" s="307"/>
      <c r="C16" s="308"/>
      <c r="D16" s="113">
        <v>2.0006143135046583</v>
      </c>
      <c r="E16" s="115">
        <v>977</v>
      </c>
      <c r="F16" s="114">
        <v>1047</v>
      </c>
      <c r="G16" s="114">
        <v>1011</v>
      </c>
      <c r="H16" s="114">
        <v>1058</v>
      </c>
      <c r="I16" s="140">
        <v>992</v>
      </c>
      <c r="J16" s="115">
        <v>-15</v>
      </c>
      <c r="K16" s="116">
        <v>-1.5120967741935485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1.1078120200675745</v>
      </c>
      <c r="E18" s="115">
        <v>541</v>
      </c>
      <c r="F18" s="114">
        <v>535</v>
      </c>
      <c r="G18" s="114">
        <v>555</v>
      </c>
      <c r="H18" s="114">
        <v>553</v>
      </c>
      <c r="I18" s="140">
        <v>511</v>
      </c>
      <c r="J18" s="115">
        <v>30</v>
      </c>
      <c r="K18" s="116">
        <v>5.8708414872798436</v>
      </c>
    </row>
    <row r="19" spans="1:11" ht="14.1" customHeight="1" x14ac:dyDescent="0.2">
      <c r="A19" s="306" t="s">
        <v>235</v>
      </c>
      <c r="B19" s="307" t="s">
        <v>236</v>
      </c>
      <c r="C19" s="308"/>
      <c r="D19" s="113">
        <v>0.73512849390805779</v>
      </c>
      <c r="E19" s="115">
        <v>359</v>
      </c>
      <c r="F19" s="114">
        <v>349</v>
      </c>
      <c r="G19" s="114">
        <v>366</v>
      </c>
      <c r="H19" s="114">
        <v>368</v>
      </c>
      <c r="I19" s="140">
        <v>339</v>
      </c>
      <c r="J19" s="115">
        <v>20</v>
      </c>
      <c r="K19" s="116">
        <v>5.8997050147492622</v>
      </c>
    </row>
    <row r="20" spans="1:11" ht="14.1" customHeight="1" x14ac:dyDescent="0.2">
      <c r="A20" s="306">
        <v>12</v>
      </c>
      <c r="B20" s="307" t="s">
        <v>237</v>
      </c>
      <c r="C20" s="308"/>
      <c r="D20" s="113">
        <v>1.0832394798812328</v>
      </c>
      <c r="E20" s="115">
        <v>529</v>
      </c>
      <c r="F20" s="114">
        <v>512</v>
      </c>
      <c r="G20" s="114">
        <v>530</v>
      </c>
      <c r="H20" s="114">
        <v>539</v>
      </c>
      <c r="I20" s="140">
        <v>515</v>
      </c>
      <c r="J20" s="115">
        <v>14</v>
      </c>
      <c r="K20" s="116">
        <v>2.7184466019417477</v>
      </c>
    </row>
    <row r="21" spans="1:11" ht="14.1" customHeight="1" x14ac:dyDescent="0.2">
      <c r="A21" s="306">
        <v>21</v>
      </c>
      <c r="B21" s="307" t="s">
        <v>238</v>
      </c>
      <c r="C21" s="308"/>
      <c r="D21" s="113">
        <v>0.13719668270707486</v>
      </c>
      <c r="E21" s="115">
        <v>67</v>
      </c>
      <c r="F21" s="114">
        <v>67</v>
      </c>
      <c r="G21" s="114">
        <v>67</v>
      </c>
      <c r="H21" s="114">
        <v>68</v>
      </c>
      <c r="I21" s="140">
        <v>67</v>
      </c>
      <c r="J21" s="115">
        <v>0</v>
      </c>
      <c r="K21" s="116">
        <v>0</v>
      </c>
    </row>
    <row r="22" spans="1:11" ht="14.1" customHeight="1" x14ac:dyDescent="0.2">
      <c r="A22" s="306">
        <v>22</v>
      </c>
      <c r="B22" s="307" t="s">
        <v>239</v>
      </c>
      <c r="C22" s="308"/>
      <c r="D22" s="113">
        <v>1.1426231186648921</v>
      </c>
      <c r="E22" s="115">
        <v>558</v>
      </c>
      <c r="F22" s="114">
        <v>573</v>
      </c>
      <c r="G22" s="114">
        <v>593</v>
      </c>
      <c r="H22" s="114">
        <v>600</v>
      </c>
      <c r="I22" s="140">
        <v>614</v>
      </c>
      <c r="J22" s="115">
        <v>-56</v>
      </c>
      <c r="K22" s="116">
        <v>-9.120521172638437</v>
      </c>
    </row>
    <row r="23" spans="1:11" ht="14.1" customHeight="1" x14ac:dyDescent="0.2">
      <c r="A23" s="306">
        <v>23</v>
      </c>
      <c r="B23" s="307" t="s">
        <v>240</v>
      </c>
      <c r="C23" s="308"/>
      <c r="D23" s="113">
        <v>0.50168936213781101</v>
      </c>
      <c r="E23" s="115">
        <v>245</v>
      </c>
      <c r="F23" s="114">
        <v>237</v>
      </c>
      <c r="G23" s="114">
        <v>248</v>
      </c>
      <c r="H23" s="114">
        <v>259</v>
      </c>
      <c r="I23" s="140">
        <v>280</v>
      </c>
      <c r="J23" s="115">
        <v>-35</v>
      </c>
      <c r="K23" s="116">
        <v>-12.5</v>
      </c>
    </row>
    <row r="24" spans="1:11" ht="14.1" customHeight="1" x14ac:dyDescent="0.2">
      <c r="A24" s="306">
        <v>24</v>
      </c>
      <c r="B24" s="307" t="s">
        <v>241</v>
      </c>
      <c r="C24" s="308"/>
      <c r="D24" s="113">
        <v>1.840892802293437</v>
      </c>
      <c r="E24" s="115">
        <v>899</v>
      </c>
      <c r="F24" s="114">
        <v>906</v>
      </c>
      <c r="G24" s="114">
        <v>948</v>
      </c>
      <c r="H24" s="114">
        <v>993</v>
      </c>
      <c r="I24" s="140">
        <v>1024</v>
      </c>
      <c r="J24" s="115">
        <v>-125</v>
      </c>
      <c r="K24" s="116">
        <v>-12.20703125</v>
      </c>
    </row>
    <row r="25" spans="1:11" ht="14.1" customHeight="1" x14ac:dyDescent="0.2">
      <c r="A25" s="306">
        <v>25</v>
      </c>
      <c r="B25" s="307" t="s">
        <v>242</v>
      </c>
      <c r="C25" s="308"/>
      <c r="D25" s="113">
        <v>2.1500972663049041</v>
      </c>
      <c r="E25" s="115">
        <v>1050</v>
      </c>
      <c r="F25" s="114">
        <v>1088</v>
      </c>
      <c r="G25" s="114">
        <v>1070</v>
      </c>
      <c r="H25" s="114">
        <v>1093</v>
      </c>
      <c r="I25" s="140">
        <v>1084</v>
      </c>
      <c r="J25" s="115">
        <v>-34</v>
      </c>
      <c r="K25" s="116">
        <v>-3.1365313653136533</v>
      </c>
    </row>
    <row r="26" spans="1:11" ht="14.1" customHeight="1" x14ac:dyDescent="0.2">
      <c r="A26" s="306">
        <v>26</v>
      </c>
      <c r="B26" s="307" t="s">
        <v>243</v>
      </c>
      <c r="C26" s="308"/>
      <c r="D26" s="113">
        <v>0.94809050885635304</v>
      </c>
      <c r="E26" s="115">
        <v>463</v>
      </c>
      <c r="F26" s="114">
        <v>484</v>
      </c>
      <c r="G26" s="114">
        <v>495</v>
      </c>
      <c r="H26" s="114">
        <v>513</v>
      </c>
      <c r="I26" s="140">
        <v>507</v>
      </c>
      <c r="J26" s="115">
        <v>-44</v>
      </c>
      <c r="K26" s="116">
        <v>-8.6785009861932938</v>
      </c>
    </row>
    <row r="27" spans="1:11" ht="14.1" customHeight="1" x14ac:dyDescent="0.2">
      <c r="A27" s="306">
        <v>27</v>
      </c>
      <c r="B27" s="307" t="s">
        <v>244</v>
      </c>
      <c r="C27" s="308"/>
      <c r="D27" s="113">
        <v>0.45049657008293231</v>
      </c>
      <c r="E27" s="115">
        <v>220</v>
      </c>
      <c r="F27" s="114">
        <v>228</v>
      </c>
      <c r="G27" s="114">
        <v>239</v>
      </c>
      <c r="H27" s="114">
        <v>233</v>
      </c>
      <c r="I27" s="140">
        <v>239</v>
      </c>
      <c r="J27" s="115">
        <v>-19</v>
      </c>
      <c r="K27" s="116">
        <v>-7.9497907949790791</v>
      </c>
    </row>
    <row r="28" spans="1:11" ht="14.1" customHeight="1" x14ac:dyDescent="0.2">
      <c r="A28" s="306">
        <v>28</v>
      </c>
      <c r="B28" s="307" t="s">
        <v>245</v>
      </c>
      <c r="C28" s="308"/>
      <c r="D28" s="113">
        <v>0.31534759905805265</v>
      </c>
      <c r="E28" s="115">
        <v>154</v>
      </c>
      <c r="F28" s="114">
        <v>151</v>
      </c>
      <c r="G28" s="114">
        <v>156</v>
      </c>
      <c r="H28" s="114">
        <v>163</v>
      </c>
      <c r="I28" s="140">
        <v>172</v>
      </c>
      <c r="J28" s="115">
        <v>-18</v>
      </c>
      <c r="K28" s="116">
        <v>-10.465116279069768</v>
      </c>
    </row>
    <row r="29" spans="1:11" ht="14.1" customHeight="1" x14ac:dyDescent="0.2">
      <c r="A29" s="306">
        <v>29</v>
      </c>
      <c r="B29" s="307" t="s">
        <v>246</v>
      </c>
      <c r="C29" s="308"/>
      <c r="D29" s="113">
        <v>4.2960991092454179</v>
      </c>
      <c r="E29" s="115">
        <v>2098</v>
      </c>
      <c r="F29" s="114">
        <v>2285</v>
      </c>
      <c r="G29" s="114">
        <v>2251</v>
      </c>
      <c r="H29" s="114">
        <v>2267</v>
      </c>
      <c r="I29" s="140">
        <v>2217</v>
      </c>
      <c r="J29" s="115">
        <v>-119</v>
      </c>
      <c r="K29" s="116">
        <v>-5.3676138926477224</v>
      </c>
    </row>
    <row r="30" spans="1:11" ht="14.1" customHeight="1" x14ac:dyDescent="0.2">
      <c r="A30" s="306" t="s">
        <v>247</v>
      </c>
      <c r="B30" s="307" t="s">
        <v>248</v>
      </c>
      <c r="C30" s="308"/>
      <c r="D30" s="113">
        <v>0.96651991399610937</v>
      </c>
      <c r="E30" s="115">
        <v>472</v>
      </c>
      <c r="F30" s="114">
        <v>493</v>
      </c>
      <c r="G30" s="114">
        <v>461</v>
      </c>
      <c r="H30" s="114">
        <v>472</v>
      </c>
      <c r="I30" s="140">
        <v>477</v>
      </c>
      <c r="J30" s="115">
        <v>-5</v>
      </c>
      <c r="K30" s="116">
        <v>-1.0482180293501049</v>
      </c>
    </row>
    <row r="31" spans="1:11" ht="14.1" customHeight="1" x14ac:dyDescent="0.2">
      <c r="A31" s="306" t="s">
        <v>249</v>
      </c>
      <c r="B31" s="307" t="s">
        <v>250</v>
      </c>
      <c r="C31" s="308"/>
      <c r="D31" s="113">
        <v>3.2538138630080886</v>
      </c>
      <c r="E31" s="115">
        <v>1589</v>
      </c>
      <c r="F31" s="114">
        <v>1752</v>
      </c>
      <c r="G31" s="114">
        <v>1753</v>
      </c>
      <c r="H31" s="114">
        <v>1760</v>
      </c>
      <c r="I31" s="140">
        <v>1701</v>
      </c>
      <c r="J31" s="115">
        <v>-112</v>
      </c>
      <c r="K31" s="116">
        <v>-6.5843621399176957</v>
      </c>
    </row>
    <row r="32" spans="1:11" ht="14.1" customHeight="1" x14ac:dyDescent="0.2">
      <c r="A32" s="306">
        <v>31</v>
      </c>
      <c r="B32" s="307" t="s">
        <v>251</v>
      </c>
      <c r="C32" s="308"/>
      <c r="D32" s="113">
        <v>0.14743524111805059</v>
      </c>
      <c r="E32" s="115">
        <v>72</v>
      </c>
      <c r="F32" s="114">
        <v>79</v>
      </c>
      <c r="G32" s="114">
        <v>80</v>
      </c>
      <c r="H32" s="114">
        <v>70</v>
      </c>
      <c r="I32" s="140">
        <v>65</v>
      </c>
      <c r="J32" s="115">
        <v>7</v>
      </c>
      <c r="K32" s="116">
        <v>10.76923076923077</v>
      </c>
    </row>
    <row r="33" spans="1:11" ht="14.1" customHeight="1" x14ac:dyDescent="0.2">
      <c r="A33" s="306">
        <v>32</v>
      </c>
      <c r="B33" s="307" t="s">
        <v>252</v>
      </c>
      <c r="C33" s="308"/>
      <c r="D33" s="113">
        <v>0.98699703081806078</v>
      </c>
      <c r="E33" s="115">
        <v>482</v>
      </c>
      <c r="F33" s="114">
        <v>471</v>
      </c>
      <c r="G33" s="114">
        <v>484</v>
      </c>
      <c r="H33" s="114">
        <v>490</v>
      </c>
      <c r="I33" s="140">
        <v>487</v>
      </c>
      <c r="J33" s="115">
        <v>-5</v>
      </c>
      <c r="K33" s="116">
        <v>-1.0266940451745379</v>
      </c>
    </row>
    <row r="34" spans="1:11" ht="14.1" customHeight="1" x14ac:dyDescent="0.2">
      <c r="A34" s="306">
        <v>33</v>
      </c>
      <c r="B34" s="307" t="s">
        <v>253</v>
      </c>
      <c r="C34" s="308"/>
      <c r="D34" s="113">
        <v>0.71669908876830146</v>
      </c>
      <c r="E34" s="115">
        <v>350</v>
      </c>
      <c r="F34" s="114">
        <v>345</v>
      </c>
      <c r="G34" s="114">
        <v>366</v>
      </c>
      <c r="H34" s="114">
        <v>352</v>
      </c>
      <c r="I34" s="140">
        <v>352</v>
      </c>
      <c r="J34" s="115">
        <v>-2</v>
      </c>
      <c r="K34" s="116">
        <v>-0.56818181818181823</v>
      </c>
    </row>
    <row r="35" spans="1:11" ht="14.1" customHeight="1" x14ac:dyDescent="0.2">
      <c r="A35" s="306">
        <v>34</v>
      </c>
      <c r="B35" s="307" t="s">
        <v>254</v>
      </c>
      <c r="C35" s="308"/>
      <c r="D35" s="113">
        <v>4.4435343503634686</v>
      </c>
      <c r="E35" s="115">
        <v>2170</v>
      </c>
      <c r="F35" s="114">
        <v>2189</v>
      </c>
      <c r="G35" s="114">
        <v>2199</v>
      </c>
      <c r="H35" s="114">
        <v>2167</v>
      </c>
      <c r="I35" s="140">
        <v>2134</v>
      </c>
      <c r="J35" s="115">
        <v>36</v>
      </c>
      <c r="K35" s="116">
        <v>1.6869728209934396</v>
      </c>
    </row>
    <row r="36" spans="1:11" ht="14.1" customHeight="1" x14ac:dyDescent="0.2">
      <c r="A36" s="306">
        <v>41</v>
      </c>
      <c r="B36" s="307" t="s">
        <v>255</v>
      </c>
      <c r="C36" s="308"/>
      <c r="D36" s="113">
        <v>0.14333981775366028</v>
      </c>
      <c r="E36" s="115">
        <v>70</v>
      </c>
      <c r="F36" s="114">
        <v>71</v>
      </c>
      <c r="G36" s="114">
        <v>71</v>
      </c>
      <c r="H36" s="114">
        <v>73</v>
      </c>
      <c r="I36" s="140">
        <v>73</v>
      </c>
      <c r="J36" s="115">
        <v>-3</v>
      </c>
      <c r="K36" s="116">
        <v>-4.1095890410958908</v>
      </c>
    </row>
    <row r="37" spans="1:11" ht="14.1" customHeight="1" x14ac:dyDescent="0.2">
      <c r="A37" s="306">
        <v>42</v>
      </c>
      <c r="B37" s="307" t="s">
        <v>256</v>
      </c>
      <c r="C37" s="308"/>
      <c r="D37" s="113">
        <v>3.2763386915122351E-2</v>
      </c>
      <c r="E37" s="115">
        <v>16</v>
      </c>
      <c r="F37" s="114">
        <v>14</v>
      </c>
      <c r="G37" s="114">
        <v>14</v>
      </c>
      <c r="H37" s="114">
        <v>13</v>
      </c>
      <c r="I37" s="140">
        <v>13</v>
      </c>
      <c r="J37" s="115">
        <v>3</v>
      </c>
      <c r="K37" s="116">
        <v>23.076923076923077</v>
      </c>
    </row>
    <row r="38" spans="1:11" ht="14.1" customHeight="1" x14ac:dyDescent="0.2">
      <c r="A38" s="306">
        <v>43</v>
      </c>
      <c r="B38" s="307" t="s">
        <v>257</v>
      </c>
      <c r="C38" s="308"/>
      <c r="D38" s="113">
        <v>0.41159004812122452</v>
      </c>
      <c r="E38" s="115">
        <v>201</v>
      </c>
      <c r="F38" s="114">
        <v>186</v>
      </c>
      <c r="G38" s="114">
        <v>188</v>
      </c>
      <c r="H38" s="114">
        <v>189</v>
      </c>
      <c r="I38" s="140">
        <v>190</v>
      </c>
      <c r="J38" s="115">
        <v>11</v>
      </c>
      <c r="K38" s="116">
        <v>5.7894736842105265</v>
      </c>
    </row>
    <row r="39" spans="1:11" ht="14.1" customHeight="1" x14ac:dyDescent="0.2">
      <c r="A39" s="306">
        <v>51</v>
      </c>
      <c r="B39" s="307" t="s">
        <v>258</v>
      </c>
      <c r="C39" s="308"/>
      <c r="D39" s="113">
        <v>12.726528104842838</v>
      </c>
      <c r="E39" s="115">
        <v>6215</v>
      </c>
      <c r="F39" s="114">
        <v>6234</v>
      </c>
      <c r="G39" s="114">
        <v>6379</v>
      </c>
      <c r="H39" s="114">
        <v>5362</v>
      </c>
      <c r="I39" s="140">
        <v>5357</v>
      </c>
      <c r="J39" s="115">
        <v>858</v>
      </c>
      <c r="K39" s="116">
        <v>16.016427104722794</v>
      </c>
    </row>
    <row r="40" spans="1:11" ht="14.1" customHeight="1" x14ac:dyDescent="0.2">
      <c r="A40" s="306" t="s">
        <v>259</v>
      </c>
      <c r="B40" s="307" t="s">
        <v>260</v>
      </c>
      <c r="C40" s="308"/>
      <c r="D40" s="113">
        <v>12.462373297839664</v>
      </c>
      <c r="E40" s="115">
        <v>6086</v>
      </c>
      <c r="F40" s="114">
        <v>6099</v>
      </c>
      <c r="G40" s="114">
        <v>6234</v>
      </c>
      <c r="H40" s="114">
        <v>5219</v>
      </c>
      <c r="I40" s="140">
        <v>5232</v>
      </c>
      <c r="J40" s="115">
        <v>854</v>
      </c>
      <c r="K40" s="116">
        <v>16.322629969418958</v>
      </c>
    </row>
    <row r="41" spans="1:11" ht="14.1" customHeight="1" x14ac:dyDescent="0.2">
      <c r="A41" s="306"/>
      <c r="B41" s="307" t="s">
        <v>261</v>
      </c>
      <c r="C41" s="308"/>
      <c r="D41" s="113">
        <v>5.1581857274495748</v>
      </c>
      <c r="E41" s="115">
        <v>2519</v>
      </c>
      <c r="F41" s="114">
        <v>2535</v>
      </c>
      <c r="G41" s="114">
        <v>2551</v>
      </c>
      <c r="H41" s="114">
        <v>2642</v>
      </c>
      <c r="I41" s="140">
        <v>2680</v>
      </c>
      <c r="J41" s="115">
        <v>-161</v>
      </c>
      <c r="K41" s="116">
        <v>-6.0074626865671643</v>
      </c>
    </row>
    <row r="42" spans="1:11" ht="14.1" customHeight="1" x14ac:dyDescent="0.2">
      <c r="A42" s="306">
        <v>52</v>
      </c>
      <c r="B42" s="307" t="s">
        <v>262</v>
      </c>
      <c r="C42" s="308"/>
      <c r="D42" s="113">
        <v>4.6073512849390807</v>
      </c>
      <c r="E42" s="115">
        <v>2250</v>
      </c>
      <c r="F42" s="114">
        <v>2274</v>
      </c>
      <c r="G42" s="114">
        <v>2262</v>
      </c>
      <c r="H42" s="114">
        <v>2250</v>
      </c>
      <c r="I42" s="140">
        <v>2236</v>
      </c>
      <c r="J42" s="115">
        <v>14</v>
      </c>
      <c r="K42" s="116">
        <v>0.62611806797853309</v>
      </c>
    </row>
    <row r="43" spans="1:11" ht="14.1" customHeight="1" x14ac:dyDescent="0.2">
      <c r="A43" s="306" t="s">
        <v>263</v>
      </c>
      <c r="B43" s="307" t="s">
        <v>264</v>
      </c>
      <c r="C43" s="308"/>
      <c r="D43" s="113">
        <v>4.4435343503634686</v>
      </c>
      <c r="E43" s="115">
        <v>2170</v>
      </c>
      <c r="F43" s="114">
        <v>2196</v>
      </c>
      <c r="G43" s="114">
        <v>2189</v>
      </c>
      <c r="H43" s="114">
        <v>2167</v>
      </c>
      <c r="I43" s="140">
        <v>2158</v>
      </c>
      <c r="J43" s="115">
        <v>12</v>
      </c>
      <c r="K43" s="116">
        <v>0.55607043558850788</v>
      </c>
    </row>
    <row r="44" spans="1:11" ht="14.1" customHeight="1" x14ac:dyDescent="0.2">
      <c r="A44" s="306">
        <v>53</v>
      </c>
      <c r="B44" s="307" t="s">
        <v>265</v>
      </c>
      <c r="C44" s="308"/>
      <c r="D44" s="113">
        <v>1.7753660284631925</v>
      </c>
      <c r="E44" s="115">
        <v>867</v>
      </c>
      <c r="F44" s="114">
        <v>858</v>
      </c>
      <c r="G44" s="114">
        <v>868</v>
      </c>
      <c r="H44" s="114">
        <v>863</v>
      </c>
      <c r="I44" s="140">
        <v>797</v>
      </c>
      <c r="J44" s="115">
        <v>70</v>
      </c>
      <c r="K44" s="116">
        <v>8.7829360100376412</v>
      </c>
    </row>
    <row r="45" spans="1:11" ht="14.1" customHeight="1" x14ac:dyDescent="0.2">
      <c r="A45" s="306" t="s">
        <v>266</v>
      </c>
      <c r="B45" s="307" t="s">
        <v>267</v>
      </c>
      <c r="C45" s="308"/>
      <c r="D45" s="113">
        <v>1.7487457765946555</v>
      </c>
      <c r="E45" s="115">
        <v>854</v>
      </c>
      <c r="F45" s="114">
        <v>844</v>
      </c>
      <c r="G45" s="114">
        <v>857</v>
      </c>
      <c r="H45" s="114">
        <v>854</v>
      </c>
      <c r="I45" s="140">
        <v>787</v>
      </c>
      <c r="J45" s="115">
        <v>67</v>
      </c>
      <c r="K45" s="116">
        <v>8.5133418043202038</v>
      </c>
    </row>
    <row r="46" spans="1:11" ht="14.1" customHeight="1" x14ac:dyDescent="0.2">
      <c r="A46" s="306">
        <v>54</v>
      </c>
      <c r="B46" s="307" t="s">
        <v>268</v>
      </c>
      <c r="C46" s="308"/>
      <c r="D46" s="113">
        <v>12.818675130541619</v>
      </c>
      <c r="E46" s="115">
        <v>6260</v>
      </c>
      <c r="F46" s="114">
        <v>6428</v>
      </c>
      <c r="G46" s="114">
        <v>6451</v>
      </c>
      <c r="H46" s="114">
        <v>6389</v>
      </c>
      <c r="I46" s="140">
        <v>6367</v>
      </c>
      <c r="J46" s="115">
        <v>-107</v>
      </c>
      <c r="K46" s="116">
        <v>-1.6805402858489085</v>
      </c>
    </row>
    <row r="47" spans="1:11" ht="14.1" customHeight="1" x14ac:dyDescent="0.2">
      <c r="A47" s="306">
        <v>61</v>
      </c>
      <c r="B47" s="307" t="s">
        <v>269</v>
      </c>
      <c r="C47" s="308"/>
      <c r="D47" s="113">
        <v>0.61431350465854406</v>
      </c>
      <c r="E47" s="115">
        <v>300</v>
      </c>
      <c r="F47" s="114">
        <v>305</v>
      </c>
      <c r="G47" s="114">
        <v>302</v>
      </c>
      <c r="H47" s="114">
        <v>310</v>
      </c>
      <c r="I47" s="140">
        <v>296</v>
      </c>
      <c r="J47" s="115">
        <v>4</v>
      </c>
      <c r="K47" s="116">
        <v>1.3513513513513513</v>
      </c>
    </row>
    <row r="48" spans="1:11" ht="14.1" customHeight="1" x14ac:dyDescent="0.2">
      <c r="A48" s="306">
        <v>62</v>
      </c>
      <c r="B48" s="307" t="s">
        <v>270</v>
      </c>
      <c r="C48" s="308"/>
      <c r="D48" s="113">
        <v>9.7266304904269472</v>
      </c>
      <c r="E48" s="115">
        <v>4750</v>
      </c>
      <c r="F48" s="114">
        <v>4977</v>
      </c>
      <c r="G48" s="114">
        <v>4935</v>
      </c>
      <c r="H48" s="114">
        <v>5031</v>
      </c>
      <c r="I48" s="140">
        <v>4667</v>
      </c>
      <c r="J48" s="115">
        <v>83</v>
      </c>
      <c r="K48" s="116">
        <v>1.778444396828798</v>
      </c>
    </row>
    <row r="49" spans="1:11" ht="14.1" customHeight="1" x14ac:dyDescent="0.2">
      <c r="A49" s="306">
        <v>63</v>
      </c>
      <c r="B49" s="307" t="s">
        <v>271</v>
      </c>
      <c r="C49" s="308"/>
      <c r="D49" s="113">
        <v>11.469233131975018</v>
      </c>
      <c r="E49" s="115">
        <v>5601</v>
      </c>
      <c r="F49" s="114">
        <v>6461</v>
      </c>
      <c r="G49" s="114">
        <v>6660</v>
      </c>
      <c r="H49" s="114">
        <v>6701</v>
      </c>
      <c r="I49" s="140">
        <v>6200</v>
      </c>
      <c r="J49" s="115">
        <v>-599</v>
      </c>
      <c r="K49" s="116">
        <v>-9.6612903225806459</v>
      </c>
    </row>
    <row r="50" spans="1:11" ht="14.1" customHeight="1" x14ac:dyDescent="0.2">
      <c r="A50" s="306" t="s">
        <v>272</v>
      </c>
      <c r="B50" s="307" t="s">
        <v>273</v>
      </c>
      <c r="C50" s="308"/>
      <c r="D50" s="113">
        <v>0.80884611446708299</v>
      </c>
      <c r="E50" s="115">
        <v>395</v>
      </c>
      <c r="F50" s="114">
        <v>471</v>
      </c>
      <c r="G50" s="114">
        <v>507</v>
      </c>
      <c r="H50" s="114">
        <v>497</v>
      </c>
      <c r="I50" s="140">
        <v>430</v>
      </c>
      <c r="J50" s="115">
        <v>-35</v>
      </c>
      <c r="K50" s="116">
        <v>-8.1395348837209305</v>
      </c>
    </row>
    <row r="51" spans="1:11" ht="14.1" customHeight="1" x14ac:dyDescent="0.2">
      <c r="A51" s="306" t="s">
        <v>274</v>
      </c>
      <c r="B51" s="307" t="s">
        <v>275</v>
      </c>
      <c r="C51" s="308"/>
      <c r="D51" s="113">
        <v>10.31637145489915</v>
      </c>
      <c r="E51" s="115">
        <v>5038</v>
      </c>
      <c r="F51" s="114">
        <v>5797</v>
      </c>
      <c r="G51" s="114">
        <v>5960</v>
      </c>
      <c r="H51" s="114">
        <v>6017</v>
      </c>
      <c r="I51" s="140">
        <v>5597</v>
      </c>
      <c r="J51" s="115">
        <v>-559</v>
      </c>
      <c r="K51" s="116">
        <v>-9.987493299982134</v>
      </c>
    </row>
    <row r="52" spans="1:11" ht="14.1" customHeight="1" x14ac:dyDescent="0.2">
      <c r="A52" s="306">
        <v>71</v>
      </c>
      <c r="B52" s="307" t="s">
        <v>276</v>
      </c>
      <c r="C52" s="308"/>
      <c r="D52" s="113">
        <v>10.398279922186957</v>
      </c>
      <c r="E52" s="115">
        <v>5078</v>
      </c>
      <c r="F52" s="114">
        <v>5202</v>
      </c>
      <c r="G52" s="114">
        <v>5173</v>
      </c>
      <c r="H52" s="114">
        <v>5212</v>
      </c>
      <c r="I52" s="140">
        <v>5186</v>
      </c>
      <c r="J52" s="115">
        <v>-108</v>
      </c>
      <c r="K52" s="116">
        <v>-2.0825298881604319</v>
      </c>
    </row>
    <row r="53" spans="1:11" ht="14.1" customHeight="1" x14ac:dyDescent="0.2">
      <c r="A53" s="306" t="s">
        <v>277</v>
      </c>
      <c r="B53" s="307" t="s">
        <v>278</v>
      </c>
      <c r="C53" s="308"/>
      <c r="D53" s="113">
        <v>0.88665915839049858</v>
      </c>
      <c r="E53" s="115">
        <v>433</v>
      </c>
      <c r="F53" s="114">
        <v>438</v>
      </c>
      <c r="G53" s="114">
        <v>440</v>
      </c>
      <c r="H53" s="114">
        <v>434</v>
      </c>
      <c r="I53" s="140">
        <v>440</v>
      </c>
      <c r="J53" s="115">
        <v>-7</v>
      </c>
      <c r="K53" s="116">
        <v>-1.5909090909090908</v>
      </c>
    </row>
    <row r="54" spans="1:11" ht="14.1" customHeight="1" x14ac:dyDescent="0.2">
      <c r="A54" s="306" t="s">
        <v>279</v>
      </c>
      <c r="B54" s="307" t="s">
        <v>280</v>
      </c>
      <c r="C54" s="308"/>
      <c r="D54" s="113">
        <v>9.1901300296918187</v>
      </c>
      <c r="E54" s="115">
        <v>4488</v>
      </c>
      <c r="F54" s="114">
        <v>4607</v>
      </c>
      <c r="G54" s="114">
        <v>4577</v>
      </c>
      <c r="H54" s="114">
        <v>4617</v>
      </c>
      <c r="I54" s="140">
        <v>4588</v>
      </c>
      <c r="J54" s="115">
        <v>-100</v>
      </c>
      <c r="K54" s="116">
        <v>-2.1795989537925022</v>
      </c>
    </row>
    <row r="55" spans="1:11" ht="14.1" customHeight="1" x14ac:dyDescent="0.2">
      <c r="A55" s="306">
        <v>72</v>
      </c>
      <c r="B55" s="307" t="s">
        <v>281</v>
      </c>
      <c r="C55" s="308"/>
      <c r="D55" s="113">
        <v>1.1733387938978193</v>
      </c>
      <c r="E55" s="115">
        <v>573</v>
      </c>
      <c r="F55" s="114">
        <v>565</v>
      </c>
      <c r="G55" s="114">
        <v>572</v>
      </c>
      <c r="H55" s="114">
        <v>580</v>
      </c>
      <c r="I55" s="140">
        <v>582</v>
      </c>
      <c r="J55" s="115">
        <v>-9</v>
      </c>
      <c r="K55" s="116">
        <v>-1.5463917525773196</v>
      </c>
    </row>
    <row r="56" spans="1:11" ht="14.1" customHeight="1" x14ac:dyDescent="0.2">
      <c r="A56" s="306" t="s">
        <v>282</v>
      </c>
      <c r="B56" s="307" t="s">
        <v>283</v>
      </c>
      <c r="C56" s="308"/>
      <c r="D56" s="113">
        <v>0.13514897102487969</v>
      </c>
      <c r="E56" s="115">
        <v>66</v>
      </c>
      <c r="F56" s="114">
        <v>66</v>
      </c>
      <c r="G56" s="114">
        <v>70</v>
      </c>
      <c r="H56" s="114">
        <v>75</v>
      </c>
      <c r="I56" s="140">
        <v>76</v>
      </c>
      <c r="J56" s="115">
        <v>-10</v>
      </c>
      <c r="K56" s="116">
        <v>-13.157894736842104</v>
      </c>
    </row>
    <row r="57" spans="1:11" ht="14.1" customHeight="1" x14ac:dyDescent="0.2">
      <c r="A57" s="306" t="s">
        <v>284</v>
      </c>
      <c r="B57" s="307" t="s">
        <v>285</v>
      </c>
      <c r="C57" s="308"/>
      <c r="D57" s="113">
        <v>0.76174874577659468</v>
      </c>
      <c r="E57" s="115">
        <v>372</v>
      </c>
      <c r="F57" s="114">
        <v>367</v>
      </c>
      <c r="G57" s="114">
        <v>366</v>
      </c>
      <c r="H57" s="114">
        <v>367</v>
      </c>
      <c r="I57" s="140">
        <v>366</v>
      </c>
      <c r="J57" s="115">
        <v>6</v>
      </c>
      <c r="K57" s="116">
        <v>1.639344262295082</v>
      </c>
    </row>
    <row r="58" spans="1:11" ht="14.1" customHeight="1" x14ac:dyDescent="0.2">
      <c r="A58" s="306">
        <v>73</v>
      </c>
      <c r="B58" s="307" t="s">
        <v>286</v>
      </c>
      <c r="C58" s="308"/>
      <c r="D58" s="113">
        <v>0.77813043923415581</v>
      </c>
      <c r="E58" s="115">
        <v>380</v>
      </c>
      <c r="F58" s="114">
        <v>373</v>
      </c>
      <c r="G58" s="114">
        <v>374</v>
      </c>
      <c r="H58" s="114">
        <v>399</v>
      </c>
      <c r="I58" s="140">
        <v>384</v>
      </c>
      <c r="J58" s="115">
        <v>-4</v>
      </c>
      <c r="K58" s="116">
        <v>-1.0416666666666667</v>
      </c>
    </row>
    <row r="59" spans="1:11" ht="14.1" customHeight="1" x14ac:dyDescent="0.2">
      <c r="A59" s="306" t="s">
        <v>287</v>
      </c>
      <c r="B59" s="307" t="s">
        <v>288</v>
      </c>
      <c r="C59" s="308"/>
      <c r="D59" s="113">
        <v>0.62455206306951982</v>
      </c>
      <c r="E59" s="115">
        <v>305</v>
      </c>
      <c r="F59" s="114">
        <v>296</v>
      </c>
      <c r="G59" s="114">
        <v>287</v>
      </c>
      <c r="H59" s="114">
        <v>308</v>
      </c>
      <c r="I59" s="140">
        <v>299</v>
      </c>
      <c r="J59" s="115">
        <v>6</v>
      </c>
      <c r="K59" s="116">
        <v>2.0066889632107023</v>
      </c>
    </row>
    <row r="60" spans="1:11" ht="14.1" customHeight="1" x14ac:dyDescent="0.2">
      <c r="A60" s="306">
        <v>81</v>
      </c>
      <c r="B60" s="307" t="s">
        <v>289</v>
      </c>
      <c r="C60" s="308"/>
      <c r="D60" s="113">
        <v>3.0981877751612572</v>
      </c>
      <c r="E60" s="115">
        <v>1513</v>
      </c>
      <c r="F60" s="114">
        <v>1508</v>
      </c>
      <c r="G60" s="114">
        <v>1515</v>
      </c>
      <c r="H60" s="114">
        <v>1521</v>
      </c>
      <c r="I60" s="140">
        <v>1519</v>
      </c>
      <c r="J60" s="115">
        <v>-6</v>
      </c>
      <c r="K60" s="116">
        <v>-0.39499670836076367</v>
      </c>
    </row>
    <row r="61" spans="1:11" ht="14.1" customHeight="1" x14ac:dyDescent="0.2">
      <c r="A61" s="306" t="s">
        <v>290</v>
      </c>
      <c r="B61" s="307" t="s">
        <v>291</v>
      </c>
      <c r="C61" s="308"/>
      <c r="D61" s="113">
        <v>1.0545715163305007</v>
      </c>
      <c r="E61" s="115">
        <v>515</v>
      </c>
      <c r="F61" s="114">
        <v>527</v>
      </c>
      <c r="G61" s="114">
        <v>523</v>
      </c>
      <c r="H61" s="114">
        <v>536</v>
      </c>
      <c r="I61" s="140">
        <v>524</v>
      </c>
      <c r="J61" s="115">
        <v>-9</v>
      </c>
      <c r="K61" s="116">
        <v>-1.717557251908397</v>
      </c>
    </row>
    <row r="62" spans="1:11" ht="14.1" customHeight="1" x14ac:dyDescent="0.2">
      <c r="A62" s="306" t="s">
        <v>292</v>
      </c>
      <c r="B62" s="307" t="s">
        <v>293</v>
      </c>
      <c r="C62" s="308"/>
      <c r="D62" s="113">
        <v>1.0730009214702569</v>
      </c>
      <c r="E62" s="115">
        <v>524</v>
      </c>
      <c r="F62" s="114">
        <v>527</v>
      </c>
      <c r="G62" s="114">
        <v>522</v>
      </c>
      <c r="H62" s="114">
        <v>519</v>
      </c>
      <c r="I62" s="140">
        <v>517</v>
      </c>
      <c r="J62" s="115">
        <v>7</v>
      </c>
      <c r="K62" s="116">
        <v>1.3539651837524178</v>
      </c>
    </row>
    <row r="63" spans="1:11" ht="14.1" customHeight="1" x14ac:dyDescent="0.2">
      <c r="A63" s="306"/>
      <c r="B63" s="307" t="s">
        <v>294</v>
      </c>
      <c r="C63" s="308"/>
      <c r="D63" s="113">
        <v>0.82113238456025395</v>
      </c>
      <c r="E63" s="115">
        <v>401</v>
      </c>
      <c r="F63" s="114">
        <v>409</v>
      </c>
      <c r="G63" s="114">
        <v>408</v>
      </c>
      <c r="H63" s="114">
        <v>407</v>
      </c>
      <c r="I63" s="140">
        <v>411</v>
      </c>
      <c r="J63" s="115">
        <v>-10</v>
      </c>
      <c r="K63" s="116">
        <v>-2.4330900243309004</v>
      </c>
    </row>
    <row r="64" spans="1:11" ht="14.1" customHeight="1" x14ac:dyDescent="0.2">
      <c r="A64" s="306" t="s">
        <v>295</v>
      </c>
      <c r="B64" s="307" t="s">
        <v>296</v>
      </c>
      <c r="C64" s="308"/>
      <c r="D64" s="113">
        <v>9.2147025698781609E-2</v>
      </c>
      <c r="E64" s="115">
        <v>45</v>
      </c>
      <c r="F64" s="114">
        <v>42</v>
      </c>
      <c r="G64" s="114">
        <v>46</v>
      </c>
      <c r="H64" s="114">
        <v>48</v>
      </c>
      <c r="I64" s="140">
        <v>44</v>
      </c>
      <c r="J64" s="115">
        <v>1</v>
      </c>
      <c r="K64" s="116">
        <v>2.2727272727272729</v>
      </c>
    </row>
    <row r="65" spans="1:11" ht="14.1" customHeight="1" x14ac:dyDescent="0.2">
      <c r="A65" s="306" t="s">
        <v>297</v>
      </c>
      <c r="B65" s="307" t="s">
        <v>298</v>
      </c>
      <c r="C65" s="308"/>
      <c r="D65" s="113">
        <v>0.64298146820927615</v>
      </c>
      <c r="E65" s="115">
        <v>314</v>
      </c>
      <c r="F65" s="114">
        <v>299</v>
      </c>
      <c r="G65" s="114">
        <v>313</v>
      </c>
      <c r="H65" s="114">
        <v>306</v>
      </c>
      <c r="I65" s="140">
        <v>321</v>
      </c>
      <c r="J65" s="115">
        <v>-7</v>
      </c>
      <c r="K65" s="116">
        <v>-2.1806853582554515</v>
      </c>
    </row>
    <row r="66" spans="1:11" ht="14.1" customHeight="1" x14ac:dyDescent="0.2">
      <c r="A66" s="306">
        <v>82</v>
      </c>
      <c r="B66" s="307" t="s">
        <v>299</v>
      </c>
      <c r="C66" s="308"/>
      <c r="D66" s="113">
        <v>2.0640933756527082</v>
      </c>
      <c r="E66" s="115">
        <v>1008</v>
      </c>
      <c r="F66" s="114">
        <v>1037</v>
      </c>
      <c r="G66" s="114">
        <v>1030</v>
      </c>
      <c r="H66" s="114">
        <v>1022</v>
      </c>
      <c r="I66" s="140">
        <v>994</v>
      </c>
      <c r="J66" s="115">
        <v>14</v>
      </c>
      <c r="K66" s="116">
        <v>1.408450704225352</v>
      </c>
    </row>
    <row r="67" spans="1:11" ht="14.1" customHeight="1" x14ac:dyDescent="0.2">
      <c r="A67" s="306" t="s">
        <v>300</v>
      </c>
      <c r="B67" s="307" t="s">
        <v>301</v>
      </c>
      <c r="C67" s="308"/>
      <c r="D67" s="113">
        <v>1.0422852462373298</v>
      </c>
      <c r="E67" s="115">
        <v>509</v>
      </c>
      <c r="F67" s="114">
        <v>504</v>
      </c>
      <c r="G67" s="114">
        <v>498</v>
      </c>
      <c r="H67" s="114">
        <v>487</v>
      </c>
      <c r="I67" s="140">
        <v>460</v>
      </c>
      <c r="J67" s="115">
        <v>49</v>
      </c>
      <c r="K67" s="116">
        <v>10.652173913043478</v>
      </c>
    </row>
    <row r="68" spans="1:11" ht="14.1" customHeight="1" x14ac:dyDescent="0.2">
      <c r="A68" s="306" t="s">
        <v>302</v>
      </c>
      <c r="B68" s="307" t="s">
        <v>303</v>
      </c>
      <c r="C68" s="308"/>
      <c r="D68" s="113">
        <v>0.64298146820927615</v>
      </c>
      <c r="E68" s="115">
        <v>314</v>
      </c>
      <c r="F68" s="114">
        <v>340</v>
      </c>
      <c r="G68" s="114">
        <v>343</v>
      </c>
      <c r="H68" s="114">
        <v>341</v>
      </c>
      <c r="I68" s="140">
        <v>341</v>
      </c>
      <c r="J68" s="115">
        <v>-27</v>
      </c>
      <c r="K68" s="116">
        <v>-7.9178885630498534</v>
      </c>
    </row>
    <row r="69" spans="1:11" ht="14.1" customHeight="1" x14ac:dyDescent="0.2">
      <c r="A69" s="306">
        <v>83</v>
      </c>
      <c r="B69" s="307" t="s">
        <v>304</v>
      </c>
      <c r="C69" s="308"/>
      <c r="D69" s="113">
        <v>2.5719258728371046</v>
      </c>
      <c r="E69" s="115">
        <v>1256</v>
      </c>
      <c r="F69" s="114">
        <v>1244</v>
      </c>
      <c r="G69" s="114">
        <v>1230</v>
      </c>
      <c r="H69" s="114">
        <v>1224</v>
      </c>
      <c r="I69" s="140">
        <v>1199</v>
      </c>
      <c r="J69" s="115">
        <v>57</v>
      </c>
      <c r="K69" s="116">
        <v>4.75396163469558</v>
      </c>
    </row>
    <row r="70" spans="1:11" ht="14.1" customHeight="1" x14ac:dyDescent="0.2">
      <c r="A70" s="306" t="s">
        <v>305</v>
      </c>
      <c r="B70" s="307" t="s">
        <v>306</v>
      </c>
      <c r="C70" s="308"/>
      <c r="D70" s="113">
        <v>1.5767379952902632</v>
      </c>
      <c r="E70" s="115">
        <v>770</v>
      </c>
      <c r="F70" s="114">
        <v>753</v>
      </c>
      <c r="G70" s="114">
        <v>737</v>
      </c>
      <c r="H70" s="114">
        <v>735</v>
      </c>
      <c r="I70" s="140">
        <v>715</v>
      </c>
      <c r="J70" s="115">
        <v>55</v>
      </c>
      <c r="K70" s="116">
        <v>7.6923076923076925</v>
      </c>
    </row>
    <row r="71" spans="1:11" ht="14.1" customHeight="1" x14ac:dyDescent="0.2">
      <c r="A71" s="306"/>
      <c r="B71" s="307" t="s">
        <v>307</v>
      </c>
      <c r="C71" s="308"/>
      <c r="D71" s="113">
        <v>1.0074741476400122</v>
      </c>
      <c r="E71" s="115">
        <v>492</v>
      </c>
      <c r="F71" s="114">
        <v>475</v>
      </c>
      <c r="G71" s="114">
        <v>463</v>
      </c>
      <c r="H71" s="114">
        <v>470</v>
      </c>
      <c r="I71" s="140">
        <v>455</v>
      </c>
      <c r="J71" s="115">
        <v>37</v>
      </c>
      <c r="K71" s="116">
        <v>8.1318681318681314</v>
      </c>
    </row>
    <row r="72" spans="1:11" ht="14.1" customHeight="1" x14ac:dyDescent="0.2">
      <c r="A72" s="306">
        <v>84</v>
      </c>
      <c r="B72" s="307" t="s">
        <v>308</v>
      </c>
      <c r="C72" s="308"/>
      <c r="D72" s="113">
        <v>1.3310125934268455</v>
      </c>
      <c r="E72" s="115">
        <v>650</v>
      </c>
      <c r="F72" s="114">
        <v>709</v>
      </c>
      <c r="G72" s="114">
        <v>662</v>
      </c>
      <c r="H72" s="114">
        <v>671</v>
      </c>
      <c r="I72" s="140">
        <v>665</v>
      </c>
      <c r="J72" s="115">
        <v>-15</v>
      </c>
      <c r="K72" s="116">
        <v>-2.255639097744361</v>
      </c>
    </row>
    <row r="73" spans="1:11" ht="14.1" customHeight="1" x14ac:dyDescent="0.2">
      <c r="A73" s="306" t="s">
        <v>309</v>
      </c>
      <c r="B73" s="307" t="s">
        <v>310</v>
      </c>
      <c r="C73" s="308"/>
      <c r="D73" s="113">
        <v>0.12286270093170881</v>
      </c>
      <c r="E73" s="115">
        <v>60</v>
      </c>
      <c r="F73" s="114">
        <v>62</v>
      </c>
      <c r="G73" s="114">
        <v>57</v>
      </c>
      <c r="H73" s="114">
        <v>65</v>
      </c>
      <c r="I73" s="140">
        <v>61</v>
      </c>
      <c r="J73" s="115">
        <v>-1</v>
      </c>
      <c r="K73" s="116">
        <v>-1.639344262295082</v>
      </c>
    </row>
    <row r="74" spans="1:11" ht="14.1" customHeight="1" x14ac:dyDescent="0.2">
      <c r="A74" s="306" t="s">
        <v>311</v>
      </c>
      <c r="B74" s="307" t="s">
        <v>312</v>
      </c>
      <c r="C74" s="308"/>
      <c r="D74" s="113">
        <v>3.8906521961707789E-2</v>
      </c>
      <c r="E74" s="115">
        <v>19</v>
      </c>
      <c r="F74" s="114">
        <v>19</v>
      </c>
      <c r="G74" s="114">
        <v>22</v>
      </c>
      <c r="H74" s="114">
        <v>22</v>
      </c>
      <c r="I74" s="140">
        <v>23</v>
      </c>
      <c r="J74" s="115">
        <v>-4</v>
      </c>
      <c r="K74" s="116">
        <v>-17.391304347826086</v>
      </c>
    </row>
    <row r="75" spans="1:11" ht="14.1" customHeight="1" x14ac:dyDescent="0.2">
      <c r="A75" s="306" t="s">
        <v>313</v>
      </c>
      <c r="B75" s="307" t="s">
        <v>314</v>
      </c>
      <c r="C75" s="308"/>
      <c r="D75" s="113">
        <v>0</v>
      </c>
      <c r="E75" s="115">
        <v>0</v>
      </c>
      <c r="F75" s="114" t="s">
        <v>513</v>
      </c>
      <c r="G75" s="114" t="s">
        <v>513</v>
      </c>
      <c r="H75" s="114" t="s">
        <v>513</v>
      </c>
      <c r="I75" s="140" t="s">
        <v>513</v>
      </c>
      <c r="J75" s="115" t="s">
        <v>513</v>
      </c>
      <c r="K75" s="116" t="s">
        <v>513</v>
      </c>
    </row>
    <row r="76" spans="1:11" ht="14.1" customHeight="1" x14ac:dyDescent="0.2">
      <c r="A76" s="306">
        <v>91</v>
      </c>
      <c r="B76" s="307" t="s">
        <v>315</v>
      </c>
      <c r="C76" s="308"/>
      <c r="D76" s="113">
        <v>3.48110985973175E-2</v>
      </c>
      <c r="E76" s="115">
        <v>17</v>
      </c>
      <c r="F76" s="114">
        <v>18</v>
      </c>
      <c r="G76" s="114">
        <v>16</v>
      </c>
      <c r="H76" s="114">
        <v>13</v>
      </c>
      <c r="I76" s="140">
        <v>13</v>
      </c>
      <c r="J76" s="115">
        <v>4</v>
      </c>
      <c r="K76" s="116">
        <v>30.76923076923077</v>
      </c>
    </row>
    <row r="77" spans="1:11" ht="14.1" customHeight="1" x14ac:dyDescent="0.2">
      <c r="A77" s="306">
        <v>92</v>
      </c>
      <c r="B77" s="307" t="s">
        <v>316</v>
      </c>
      <c r="C77" s="308"/>
      <c r="D77" s="113">
        <v>0.30920446401146717</v>
      </c>
      <c r="E77" s="115">
        <v>151</v>
      </c>
      <c r="F77" s="114">
        <v>153</v>
      </c>
      <c r="G77" s="114">
        <v>151</v>
      </c>
      <c r="H77" s="114">
        <v>154</v>
      </c>
      <c r="I77" s="140">
        <v>150</v>
      </c>
      <c r="J77" s="115">
        <v>1</v>
      </c>
      <c r="K77" s="116">
        <v>0.66666666666666663</v>
      </c>
    </row>
    <row r="78" spans="1:11" ht="14.1" customHeight="1" x14ac:dyDescent="0.2">
      <c r="A78" s="306">
        <v>93</v>
      </c>
      <c r="B78" s="307" t="s">
        <v>317</v>
      </c>
      <c r="C78" s="308"/>
      <c r="D78" s="113">
        <v>9.4194737380976765E-2</v>
      </c>
      <c r="E78" s="115">
        <v>46</v>
      </c>
      <c r="F78" s="114">
        <v>46</v>
      </c>
      <c r="G78" s="114">
        <v>50</v>
      </c>
      <c r="H78" s="114">
        <v>49</v>
      </c>
      <c r="I78" s="140">
        <v>46</v>
      </c>
      <c r="J78" s="115">
        <v>0</v>
      </c>
      <c r="K78" s="116">
        <v>0</v>
      </c>
    </row>
    <row r="79" spans="1:11" ht="14.1" customHeight="1" x14ac:dyDescent="0.2">
      <c r="A79" s="306">
        <v>94</v>
      </c>
      <c r="B79" s="307" t="s">
        <v>318</v>
      </c>
      <c r="C79" s="308"/>
      <c r="D79" s="113">
        <v>0.79655984437391214</v>
      </c>
      <c r="E79" s="115">
        <v>389</v>
      </c>
      <c r="F79" s="114">
        <v>389</v>
      </c>
      <c r="G79" s="114">
        <v>396</v>
      </c>
      <c r="H79" s="114">
        <v>354</v>
      </c>
      <c r="I79" s="140">
        <v>371</v>
      </c>
      <c r="J79" s="115">
        <v>18</v>
      </c>
      <c r="K79" s="116">
        <v>4.8517520215633425</v>
      </c>
    </row>
    <row r="80" spans="1:11" ht="14.1" customHeight="1" x14ac:dyDescent="0.2">
      <c r="A80" s="306" t="s">
        <v>319</v>
      </c>
      <c r="B80" s="307" t="s">
        <v>320</v>
      </c>
      <c r="C80" s="308"/>
      <c r="D80" s="113">
        <v>3.2763386915122351E-2</v>
      </c>
      <c r="E80" s="115">
        <v>16</v>
      </c>
      <c r="F80" s="114">
        <v>47</v>
      </c>
      <c r="G80" s="114">
        <v>51</v>
      </c>
      <c r="H80" s="114">
        <v>49</v>
      </c>
      <c r="I80" s="140">
        <v>36</v>
      </c>
      <c r="J80" s="115">
        <v>-20</v>
      </c>
      <c r="K80" s="116">
        <v>-55.555555555555557</v>
      </c>
    </row>
    <row r="81" spans="1:11" ht="14.1" customHeight="1" x14ac:dyDescent="0.2">
      <c r="A81" s="310" t="s">
        <v>321</v>
      </c>
      <c r="B81" s="311" t="s">
        <v>333</v>
      </c>
      <c r="C81" s="312"/>
      <c r="D81" s="125">
        <v>2.7234565373195454</v>
      </c>
      <c r="E81" s="143">
        <v>1330</v>
      </c>
      <c r="F81" s="144">
        <v>1400</v>
      </c>
      <c r="G81" s="144">
        <v>1393</v>
      </c>
      <c r="H81" s="144">
        <v>1441</v>
      </c>
      <c r="I81" s="145">
        <v>1398</v>
      </c>
      <c r="J81" s="143">
        <v>-68</v>
      </c>
      <c r="K81" s="146">
        <v>-4.8640915593705296</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14139</v>
      </c>
      <c r="G12" s="536">
        <v>10883</v>
      </c>
      <c r="H12" s="536">
        <v>18745</v>
      </c>
      <c r="I12" s="536">
        <v>12606</v>
      </c>
      <c r="J12" s="537">
        <v>14172</v>
      </c>
      <c r="K12" s="538">
        <v>-33</v>
      </c>
      <c r="L12" s="349">
        <v>-0.23285351397121085</v>
      </c>
    </row>
    <row r="13" spans="1:17" s="110" customFormat="1" ht="15" customHeight="1" x14ac:dyDescent="0.2">
      <c r="A13" s="350" t="s">
        <v>344</v>
      </c>
      <c r="B13" s="351" t="s">
        <v>345</v>
      </c>
      <c r="C13" s="347"/>
      <c r="D13" s="347"/>
      <c r="E13" s="348"/>
      <c r="F13" s="536">
        <v>8242</v>
      </c>
      <c r="G13" s="536">
        <v>5597</v>
      </c>
      <c r="H13" s="536">
        <v>10564</v>
      </c>
      <c r="I13" s="536">
        <v>7248</v>
      </c>
      <c r="J13" s="537">
        <v>8075</v>
      </c>
      <c r="K13" s="538">
        <v>167</v>
      </c>
      <c r="L13" s="349">
        <v>2.068111455108359</v>
      </c>
    </row>
    <row r="14" spans="1:17" s="110" customFormat="1" ht="22.5" customHeight="1" x14ac:dyDescent="0.2">
      <c r="A14" s="350"/>
      <c r="B14" s="351" t="s">
        <v>346</v>
      </c>
      <c r="C14" s="347"/>
      <c r="D14" s="347"/>
      <c r="E14" s="348"/>
      <c r="F14" s="536">
        <v>5897</v>
      </c>
      <c r="G14" s="536">
        <v>5286</v>
      </c>
      <c r="H14" s="536">
        <v>8181</v>
      </c>
      <c r="I14" s="536">
        <v>5358</v>
      </c>
      <c r="J14" s="537">
        <v>6097</v>
      </c>
      <c r="K14" s="538">
        <v>-200</v>
      </c>
      <c r="L14" s="349">
        <v>-3.2803017877644742</v>
      </c>
    </row>
    <row r="15" spans="1:17" s="110" customFormat="1" ht="15" customHeight="1" x14ac:dyDescent="0.2">
      <c r="A15" s="350" t="s">
        <v>347</v>
      </c>
      <c r="B15" s="351" t="s">
        <v>108</v>
      </c>
      <c r="C15" s="347"/>
      <c r="D15" s="347"/>
      <c r="E15" s="348"/>
      <c r="F15" s="536">
        <v>3222</v>
      </c>
      <c r="G15" s="536">
        <v>2917</v>
      </c>
      <c r="H15" s="536">
        <v>7973</v>
      </c>
      <c r="I15" s="536">
        <v>2804</v>
      </c>
      <c r="J15" s="537">
        <v>3245</v>
      </c>
      <c r="K15" s="538">
        <v>-23</v>
      </c>
      <c r="L15" s="349">
        <v>-0.70878274268104779</v>
      </c>
    </row>
    <row r="16" spans="1:17" s="110" customFormat="1" ht="15" customHeight="1" x14ac:dyDescent="0.2">
      <c r="A16" s="350"/>
      <c r="B16" s="351" t="s">
        <v>109</v>
      </c>
      <c r="C16" s="347"/>
      <c r="D16" s="347"/>
      <c r="E16" s="348"/>
      <c r="F16" s="536">
        <v>9276</v>
      </c>
      <c r="G16" s="536">
        <v>6924</v>
      </c>
      <c r="H16" s="536">
        <v>9291</v>
      </c>
      <c r="I16" s="536">
        <v>8368</v>
      </c>
      <c r="J16" s="537">
        <v>9282</v>
      </c>
      <c r="K16" s="538">
        <v>-6</v>
      </c>
      <c r="L16" s="349">
        <v>-6.4641241111829353E-2</v>
      </c>
    </row>
    <row r="17" spans="1:12" s="110" customFormat="1" ht="15" customHeight="1" x14ac:dyDescent="0.2">
      <c r="A17" s="350"/>
      <c r="B17" s="351" t="s">
        <v>110</v>
      </c>
      <c r="C17" s="347"/>
      <c r="D17" s="347"/>
      <c r="E17" s="348"/>
      <c r="F17" s="536">
        <v>1478</v>
      </c>
      <c r="G17" s="536">
        <v>915</v>
      </c>
      <c r="H17" s="536">
        <v>1239</v>
      </c>
      <c r="I17" s="536">
        <v>1301</v>
      </c>
      <c r="J17" s="537">
        <v>1461</v>
      </c>
      <c r="K17" s="538">
        <v>17</v>
      </c>
      <c r="L17" s="349">
        <v>1.1635865845311431</v>
      </c>
    </row>
    <row r="18" spans="1:12" s="110" customFormat="1" ht="15" customHeight="1" x14ac:dyDescent="0.2">
      <c r="A18" s="350"/>
      <c r="B18" s="351" t="s">
        <v>111</v>
      </c>
      <c r="C18" s="347"/>
      <c r="D18" s="347"/>
      <c r="E18" s="348"/>
      <c r="F18" s="536">
        <v>163</v>
      </c>
      <c r="G18" s="536">
        <v>127</v>
      </c>
      <c r="H18" s="536">
        <v>242</v>
      </c>
      <c r="I18" s="536">
        <v>133</v>
      </c>
      <c r="J18" s="537">
        <v>184</v>
      </c>
      <c r="K18" s="538">
        <v>-21</v>
      </c>
      <c r="L18" s="349">
        <v>-11.413043478260869</v>
      </c>
    </row>
    <row r="19" spans="1:12" s="110" customFormat="1" ht="15" customHeight="1" x14ac:dyDescent="0.2">
      <c r="A19" s="118" t="s">
        <v>113</v>
      </c>
      <c r="B19" s="119" t="s">
        <v>181</v>
      </c>
      <c r="C19" s="347"/>
      <c r="D19" s="347"/>
      <c r="E19" s="348"/>
      <c r="F19" s="536">
        <v>10346</v>
      </c>
      <c r="G19" s="536">
        <v>7500</v>
      </c>
      <c r="H19" s="536">
        <v>14335</v>
      </c>
      <c r="I19" s="536">
        <v>9005</v>
      </c>
      <c r="J19" s="537">
        <v>10291</v>
      </c>
      <c r="K19" s="538">
        <v>55</v>
      </c>
      <c r="L19" s="349">
        <v>0.53444757555145272</v>
      </c>
    </row>
    <row r="20" spans="1:12" s="110" customFormat="1" ht="15" customHeight="1" x14ac:dyDescent="0.2">
      <c r="A20" s="118"/>
      <c r="B20" s="119" t="s">
        <v>182</v>
      </c>
      <c r="C20" s="347"/>
      <c r="D20" s="347"/>
      <c r="E20" s="348"/>
      <c r="F20" s="536">
        <v>3793</v>
      </c>
      <c r="G20" s="536">
        <v>3383</v>
      </c>
      <c r="H20" s="536">
        <v>4410</v>
      </c>
      <c r="I20" s="536">
        <v>3601</v>
      </c>
      <c r="J20" s="537">
        <v>3881</v>
      </c>
      <c r="K20" s="538">
        <v>-88</v>
      </c>
      <c r="L20" s="349">
        <v>-2.2674568410203557</v>
      </c>
    </row>
    <row r="21" spans="1:12" s="110" customFormat="1" ht="15" customHeight="1" x14ac:dyDescent="0.2">
      <c r="A21" s="118" t="s">
        <v>113</v>
      </c>
      <c r="B21" s="119" t="s">
        <v>116</v>
      </c>
      <c r="C21" s="347"/>
      <c r="D21" s="347"/>
      <c r="E21" s="348"/>
      <c r="F21" s="536">
        <v>10073</v>
      </c>
      <c r="G21" s="536">
        <v>7400</v>
      </c>
      <c r="H21" s="536">
        <v>13751</v>
      </c>
      <c r="I21" s="536">
        <v>7924</v>
      </c>
      <c r="J21" s="537">
        <v>9509</v>
      </c>
      <c r="K21" s="538">
        <v>564</v>
      </c>
      <c r="L21" s="349">
        <v>5.9312230518456204</v>
      </c>
    </row>
    <row r="22" spans="1:12" s="110" customFormat="1" ht="15" customHeight="1" x14ac:dyDescent="0.2">
      <c r="A22" s="118"/>
      <c r="B22" s="119" t="s">
        <v>117</v>
      </c>
      <c r="C22" s="347"/>
      <c r="D22" s="347"/>
      <c r="E22" s="348"/>
      <c r="F22" s="536">
        <v>4065</v>
      </c>
      <c r="G22" s="536">
        <v>3474</v>
      </c>
      <c r="H22" s="536">
        <v>4987</v>
      </c>
      <c r="I22" s="536">
        <v>4675</v>
      </c>
      <c r="J22" s="537">
        <v>4655</v>
      </c>
      <c r="K22" s="538">
        <v>-590</v>
      </c>
      <c r="L22" s="349">
        <v>-12.67454350161117</v>
      </c>
    </row>
    <row r="23" spans="1:12" s="110" customFormat="1" ht="15" customHeight="1" x14ac:dyDescent="0.2">
      <c r="A23" s="352" t="s">
        <v>347</v>
      </c>
      <c r="B23" s="353" t="s">
        <v>193</v>
      </c>
      <c r="C23" s="354"/>
      <c r="D23" s="354"/>
      <c r="E23" s="355"/>
      <c r="F23" s="539">
        <v>267</v>
      </c>
      <c r="G23" s="539">
        <v>793</v>
      </c>
      <c r="H23" s="539">
        <v>3264</v>
      </c>
      <c r="I23" s="539">
        <v>210</v>
      </c>
      <c r="J23" s="540">
        <v>203</v>
      </c>
      <c r="K23" s="541">
        <v>64</v>
      </c>
      <c r="L23" s="356">
        <v>31.527093596059114</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34.200000000000003</v>
      </c>
      <c r="G25" s="542">
        <v>40.799999999999997</v>
      </c>
      <c r="H25" s="542">
        <v>40.6</v>
      </c>
      <c r="I25" s="542">
        <v>42</v>
      </c>
      <c r="J25" s="542">
        <v>40.1</v>
      </c>
      <c r="K25" s="543" t="s">
        <v>349</v>
      </c>
      <c r="L25" s="364">
        <v>-5.8999999999999986</v>
      </c>
    </row>
    <row r="26" spans="1:12" s="110" customFormat="1" ht="15" customHeight="1" x14ac:dyDescent="0.2">
      <c r="A26" s="365" t="s">
        <v>105</v>
      </c>
      <c r="B26" s="366" t="s">
        <v>345</v>
      </c>
      <c r="C26" s="362"/>
      <c r="D26" s="362"/>
      <c r="E26" s="363"/>
      <c r="F26" s="542">
        <v>33.6</v>
      </c>
      <c r="G26" s="542">
        <v>38.799999999999997</v>
      </c>
      <c r="H26" s="542">
        <v>38.5</v>
      </c>
      <c r="I26" s="542">
        <v>39.1</v>
      </c>
      <c r="J26" s="544">
        <v>38.1</v>
      </c>
      <c r="K26" s="543" t="s">
        <v>349</v>
      </c>
      <c r="L26" s="364">
        <v>-4.5</v>
      </c>
    </row>
    <row r="27" spans="1:12" s="110" customFormat="1" ht="15" customHeight="1" x14ac:dyDescent="0.2">
      <c r="A27" s="365"/>
      <c r="B27" s="366" t="s">
        <v>346</v>
      </c>
      <c r="C27" s="362"/>
      <c r="D27" s="362"/>
      <c r="E27" s="363"/>
      <c r="F27" s="542">
        <v>35.1</v>
      </c>
      <c r="G27" s="542">
        <v>43</v>
      </c>
      <c r="H27" s="542">
        <v>43.2</v>
      </c>
      <c r="I27" s="542">
        <v>46</v>
      </c>
      <c r="J27" s="542">
        <v>42.7</v>
      </c>
      <c r="K27" s="543" t="s">
        <v>349</v>
      </c>
      <c r="L27" s="364">
        <v>-7.6000000000000014</v>
      </c>
    </row>
    <row r="28" spans="1:12" s="110" customFormat="1" ht="15" customHeight="1" x14ac:dyDescent="0.2">
      <c r="A28" s="365" t="s">
        <v>113</v>
      </c>
      <c r="B28" s="366" t="s">
        <v>108</v>
      </c>
      <c r="C28" s="362"/>
      <c r="D28" s="362"/>
      <c r="E28" s="363"/>
      <c r="F28" s="542">
        <v>48.5</v>
      </c>
      <c r="G28" s="542">
        <v>51.8</v>
      </c>
      <c r="H28" s="542">
        <v>54.4</v>
      </c>
      <c r="I28" s="542">
        <v>53.7</v>
      </c>
      <c r="J28" s="542">
        <v>49.8</v>
      </c>
      <c r="K28" s="543" t="s">
        <v>349</v>
      </c>
      <c r="L28" s="364">
        <v>-1.2999999999999972</v>
      </c>
    </row>
    <row r="29" spans="1:12" s="110" customFormat="1" ht="11.25" x14ac:dyDescent="0.2">
      <c r="A29" s="365"/>
      <c r="B29" s="366" t="s">
        <v>109</v>
      </c>
      <c r="C29" s="362"/>
      <c r="D29" s="362"/>
      <c r="E29" s="363"/>
      <c r="F29" s="542">
        <v>30.5</v>
      </c>
      <c r="G29" s="542">
        <v>37.200000000000003</v>
      </c>
      <c r="H29" s="542">
        <v>34.9</v>
      </c>
      <c r="I29" s="542">
        <v>38.5</v>
      </c>
      <c r="J29" s="544">
        <v>36.9</v>
      </c>
      <c r="K29" s="543" t="s">
        <v>349</v>
      </c>
      <c r="L29" s="364">
        <v>-6.3999999999999986</v>
      </c>
    </row>
    <row r="30" spans="1:12" s="110" customFormat="1" ht="15" customHeight="1" x14ac:dyDescent="0.2">
      <c r="A30" s="365"/>
      <c r="B30" s="366" t="s">
        <v>110</v>
      </c>
      <c r="C30" s="362"/>
      <c r="D30" s="362"/>
      <c r="E30" s="363"/>
      <c r="F30" s="542">
        <v>28.1</v>
      </c>
      <c r="G30" s="542">
        <v>40.5</v>
      </c>
      <c r="H30" s="542">
        <v>33.4</v>
      </c>
      <c r="I30" s="542">
        <v>40.1</v>
      </c>
      <c r="J30" s="542">
        <v>39.799999999999997</v>
      </c>
      <c r="K30" s="543" t="s">
        <v>349</v>
      </c>
      <c r="L30" s="364">
        <v>-11.699999999999996</v>
      </c>
    </row>
    <row r="31" spans="1:12" s="110" customFormat="1" ht="15" customHeight="1" x14ac:dyDescent="0.2">
      <c r="A31" s="365"/>
      <c r="B31" s="366" t="s">
        <v>111</v>
      </c>
      <c r="C31" s="362"/>
      <c r="D31" s="362"/>
      <c r="E31" s="363"/>
      <c r="F31" s="542">
        <v>39.299999999999997</v>
      </c>
      <c r="G31" s="542">
        <v>40.200000000000003</v>
      </c>
      <c r="H31" s="542">
        <v>31</v>
      </c>
      <c r="I31" s="542">
        <v>51.9</v>
      </c>
      <c r="J31" s="542">
        <v>45.7</v>
      </c>
      <c r="K31" s="543" t="s">
        <v>349</v>
      </c>
      <c r="L31" s="364">
        <v>-6.4000000000000057</v>
      </c>
    </row>
    <row r="32" spans="1:12" s="110" customFormat="1" ht="15" customHeight="1" x14ac:dyDescent="0.2">
      <c r="A32" s="367" t="s">
        <v>113</v>
      </c>
      <c r="B32" s="368" t="s">
        <v>181</v>
      </c>
      <c r="C32" s="362"/>
      <c r="D32" s="362"/>
      <c r="E32" s="363"/>
      <c r="F32" s="542">
        <v>35</v>
      </c>
      <c r="G32" s="542">
        <v>42.7</v>
      </c>
      <c r="H32" s="542">
        <v>41.7</v>
      </c>
      <c r="I32" s="542">
        <v>42.6</v>
      </c>
      <c r="J32" s="544">
        <v>41.8</v>
      </c>
      <c r="K32" s="543" t="s">
        <v>349</v>
      </c>
      <c r="L32" s="364">
        <v>-6.7999999999999972</v>
      </c>
    </row>
    <row r="33" spans="1:12" s="110" customFormat="1" ht="15" customHeight="1" x14ac:dyDescent="0.2">
      <c r="A33" s="367"/>
      <c r="B33" s="368" t="s">
        <v>182</v>
      </c>
      <c r="C33" s="362"/>
      <c r="D33" s="362"/>
      <c r="E33" s="363"/>
      <c r="F33" s="542">
        <v>32</v>
      </c>
      <c r="G33" s="542">
        <v>36.9</v>
      </c>
      <c r="H33" s="542">
        <v>37.9</v>
      </c>
      <c r="I33" s="542">
        <v>40.6</v>
      </c>
      <c r="J33" s="542">
        <v>35.6</v>
      </c>
      <c r="K33" s="543" t="s">
        <v>349</v>
      </c>
      <c r="L33" s="364">
        <v>-3.6000000000000014</v>
      </c>
    </row>
    <row r="34" spans="1:12" s="369" customFormat="1" ht="15" customHeight="1" x14ac:dyDescent="0.2">
      <c r="A34" s="367" t="s">
        <v>113</v>
      </c>
      <c r="B34" s="368" t="s">
        <v>116</v>
      </c>
      <c r="C34" s="362"/>
      <c r="D34" s="362"/>
      <c r="E34" s="363"/>
      <c r="F34" s="542">
        <v>31.3</v>
      </c>
      <c r="G34" s="542">
        <v>38.1</v>
      </c>
      <c r="H34" s="542">
        <v>38.4</v>
      </c>
      <c r="I34" s="542">
        <v>37.4</v>
      </c>
      <c r="J34" s="542">
        <v>34.9</v>
      </c>
      <c r="K34" s="543" t="s">
        <v>349</v>
      </c>
      <c r="L34" s="364">
        <v>-3.5999999999999979</v>
      </c>
    </row>
    <row r="35" spans="1:12" s="369" customFormat="1" ht="11.25" x14ac:dyDescent="0.2">
      <c r="A35" s="370"/>
      <c r="B35" s="371" t="s">
        <v>117</v>
      </c>
      <c r="C35" s="372"/>
      <c r="D35" s="372"/>
      <c r="E35" s="373"/>
      <c r="F35" s="545">
        <v>41.4</v>
      </c>
      <c r="G35" s="545">
        <v>46.2</v>
      </c>
      <c r="H35" s="545">
        <v>45.6</v>
      </c>
      <c r="I35" s="545">
        <v>49.7</v>
      </c>
      <c r="J35" s="546">
        <v>50.7</v>
      </c>
      <c r="K35" s="547" t="s">
        <v>349</v>
      </c>
      <c r="L35" s="374">
        <v>-9.3000000000000043</v>
      </c>
    </row>
    <row r="36" spans="1:12" s="369" customFormat="1" ht="15.95" customHeight="1" x14ac:dyDescent="0.2">
      <c r="A36" s="375" t="s">
        <v>350</v>
      </c>
      <c r="B36" s="376"/>
      <c r="C36" s="377"/>
      <c r="D36" s="376"/>
      <c r="E36" s="378"/>
      <c r="F36" s="548">
        <v>13797</v>
      </c>
      <c r="G36" s="548">
        <v>10013</v>
      </c>
      <c r="H36" s="548">
        <v>14893</v>
      </c>
      <c r="I36" s="548">
        <v>12309</v>
      </c>
      <c r="J36" s="548">
        <v>13890</v>
      </c>
      <c r="K36" s="549">
        <v>-93</v>
      </c>
      <c r="L36" s="380">
        <v>-0.66954643628509725</v>
      </c>
    </row>
    <row r="37" spans="1:12" s="369" customFormat="1" ht="15.95" customHeight="1" x14ac:dyDescent="0.2">
      <c r="A37" s="381"/>
      <c r="B37" s="382" t="s">
        <v>113</v>
      </c>
      <c r="C37" s="382" t="s">
        <v>351</v>
      </c>
      <c r="D37" s="382"/>
      <c r="E37" s="383"/>
      <c r="F37" s="548">
        <v>4720</v>
      </c>
      <c r="G37" s="548">
        <v>4085</v>
      </c>
      <c r="H37" s="548">
        <v>6047</v>
      </c>
      <c r="I37" s="548">
        <v>5170</v>
      </c>
      <c r="J37" s="548">
        <v>5571</v>
      </c>
      <c r="K37" s="549">
        <v>-851</v>
      </c>
      <c r="L37" s="380">
        <v>-15.275534015437085</v>
      </c>
    </row>
    <row r="38" spans="1:12" s="369" customFormat="1" ht="15.95" customHeight="1" x14ac:dyDescent="0.2">
      <c r="A38" s="381"/>
      <c r="B38" s="384" t="s">
        <v>105</v>
      </c>
      <c r="C38" s="384" t="s">
        <v>106</v>
      </c>
      <c r="D38" s="385"/>
      <c r="E38" s="383"/>
      <c r="F38" s="548">
        <v>8055</v>
      </c>
      <c r="G38" s="548">
        <v>5274</v>
      </c>
      <c r="H38" s="548">
        <v>8314</v>
      </c>
      <c r="I38" s="548">
        <v>7122</v>
      </c>
      <c r="J38" s="550">
        <v>7938</v>
      </c>
      <c r="K38" s="549">
        <v>117</v>
      </c>
      <c r="L38" s="380">
        <v>1.473922902494331</v>
      </c>
    </row>
    <row r="39" spans="1:12" s="369" customFormat="1" ht="15.95" customHeight="1" x14ac:dyDescent="0.2">
      <c r="A39" s="381"/>
      <c r="B39" s="385"/>
      <c r="C39" s="382" t="s">
        <v>352</v>
      </c>
      <c r="D39" s="385"/>
      <c r="E39" s="383"/>
      <c r="F39" s="548">
        <v>2707</v>
      </c>
      <c r="G39" s="548">
        <v>2045</v>
      </c>
      <c r="H39" s="548">
        <v>3203</v>
      </c>
      <c r="I39" s="548">
        <v>2786</v>
      </c>
      <c r="J39" s="548">
        <v>3027</v>
      </c>
      <c r="K39" s="549">
        <v>-320</v>
      </c>
      <c r="L39" s="380">
        <v>-10.571522960026428</v>
      </c>
    </row>
    <row r="40" spans="1:12" s="369" customFormat="1" ht="15.95" customHeight="1" x14ac:dyDescent="0.2">
      <c r="A40" s="381"/>
      <c r="B40" s="384"/>
      <c r="C40" s="384" t="s">
        <v>107</v>
      </c>
      <c r="D40" s="385"/>
      <c r="E40" s="383"/>
      <c r="F40" s="548">
        <v>5742</v>
      </c>
      <c r="G40" s="548">
        <v>4739</v>
      </c>
      <c r="H40" s="548">
        <v>6579</v>
      </c>
      <c r="I40" s="548">
        <v>5187</v>
      </c>
      <c r="J40" s="548">
        <v>5952</v>
      </c>
      <c r="K40" s="549">
        <v>-210</v>
      </c>
      <c r="L40" s="380">
        <v>-3.528225806451613</v>
      </c>
    </row>
    <row r="41" spans="1:12" s="369" customFormat="1" ht="24" customHeight="1" x14ac:dyDescent="0.2">
      <c r="A41" s="381"/>
      <c r="B41" s="385"/>
      <c r="C41" s="382" t="s">
        <v>352</v>
      </c>
      <c r="D41" s="385"/>
      <c r="E41" s="383"/>
      <c r="F41" s="548">
        <v>2013</v>
      </c>
      <c r="G41" s="548">
        <v>2040</v>
      </c>
      <c r="H41" s="548">
        <v>2844</v>
      </c>
      <c r="I41" s="548">
        <v>2384</v>
      </c>
      <c r="J41" s="550">
        <v>2544</v>
      </c>
      <c r="K41" s="549">
        <v>-531</v>
      </c>
      <c r="L41" s="380">
        <v>-20.872641509433961</v>
      </c>
    </row>
    <row r="42" spans="1:12" s="110" customFormat="1" ht="15" customHeight="1" x14ac:dyDescent="0.2">
      <c r="A42" s="381"/>
      <c r="B42" s="384" t="s">
        <v>113</v>
      </c>
      <c r="C42" s="384" t="s">
        <v>353</v>
      </c>
      <c r="D42" s="385"/>
      <c r="E42" s="383"/>
      <c r="F42" s="548">
        <v>2945</v>
      </c>
      <c r="G42" s="548">
        <v>2235</v>
      </c>
      <c r="H42" s="548">
        <v>4472</v>
      </c>
      <c r="I42" s="548">
        <v>2590</v>
      </c>
      <c r="J42" s="548">
        <v>3006</v>
      </c>
      <c r="K42" s="549">
        <v>-61</v>
      </c>
      <c r="L42" s="380">
        <v>-2.0292747837658016</v>
      </c>
    </row>
    <row r="43" spans="1:12" s="110" customFormat="1" ht="15" customHeight="1" x14ac:dyDescent="0.2">
      <c r="A43" s="381"/>
      <c r="B43" s="385"/>
      <c r="C43" s="382" t="s">
        <v>352</v>
      </c>
      <c r="D43" s="385"/>
      <c r="E43" s="383"/>
      <c r="F43" s="548">
        <v>1427</v>
      </c>
      <c r="G43" s="548">
        <v>1158</v>
      </c>
      <c r="H43" s="548">
        <v>2435</v>
      </c>
      <c r="I43" s="548">
        <v>1391</v>
      </c>
      <c r="J43" s="548">
        <v>1496</v>
      </c>
      <c r="K43" s="549">
        <v>-69</v>
      </c>
      <c r="L43" s="380">
        <v>-4.6122994652406417</v>
      </c>
    </row>
    <row r="44" spans="1:12" s="110" customFormat="1" ht="15" customHeight="1" x14ac:dyDescent="0.2">
      <c r="A44" s="381"/>
      <c r="B44" s="384"/>
      <c r="C44" s="366" t="s">
        <v>109</v>
      </c>
      <c r="D44" s="385"/>
      <c r="E44" s="383"/>
      <c r="F44" s="548">
        <v>9213</v>
      </c>
      <c r="G44" s="548">
        <v>6740</v>
      </c>
      <c r="H44" s="548">
        <v>8942</v>
      </c>
      <c r="I44" s="548">
        <v>8287</v>
      </c>
      <c r="J44" s="550">
        <v>9239</v>
      </c>
      <c r="K44" s="549">
        <v>-26</v>
      </c>
      <c r="L44" s="380">
        <v>-0.28141573763394306</v>
      </c>
    </row>
    <row r="45" spans="1:12" s="110" customFormat="1" ht="15" customHeight="1" x14ac:dyDescent="0.2">
      <c r="A45" s="381"/>
      <c r="B45" s="385"/>
      <c r="C45" s="382" t="s">
        <v>352</v>
      </c>
      <c r="D45" s="385"/>
      <c r="E45" s="383"/>
      <c r="F45" s="548">
        <v>2814</v>
      </c>
      <c r="G45" s="548">
        <v>2507</v>
      </c>
      <c r="H45" s="548">
        <v>3124</v>
      </c>
      <c r="I45" s="548">
        <v>3189</v>
      </c>
      <c r="J45" s="548">
        <v>3409</v>
      </c>
      <c r="K45" s="549">
        <v>-595</v>
      </c>
      <c r="L45" s="380">
        <v>-17.453798767967147</v>
      </c>
    </row>
    <row r="46" spans="1:12" s="110" customFormat="1" ht="15" customHeight="1" x14ac:dyDescent="0.2">
      <c r="A46" s="381"/>
      <c r="B46" s="384"/>
      <c r="C46" s="366" t="s">
        <v>110</v>
      </c>
      <c r="D46" s="385"/>
      <c r="E46" s="383"/>
      <c r="F46" s="548">
        <v>1476</v>
      </c>
      <c r="G46" s="548">
        <v>911</v>
      </c>
      <c r="H46" s="548">
        <v>1237</v>
      </c>
      <c r="I46" s="548">
        <v>1299</v>
      </c>
      <c r="J46" s="548">
        <v>1461</v>
      </c>
      <c r="K46" s="549">
        <v>15</v>
      </c>
      <c r="L46" s="380">
        <v>1.0266940451745379</v>
      </c>
    </row>
    <row r="47" spans="1:12" s="110" customFormat="1" ht="15" customHeight="1" x14ac:dyDescent="0.2">
      <c r="A47" s="381"/>
      <c r="B47" s="385"/>
      <c r="C47" s="382" t="s">
        <v>352</v>
      </c>
      <c r="D47" s="385"/>
      <c r="E47" s="383"/>
      <c r="F47" s="548">
        <v>415</v>
      </c>
      <c r="G47" s="548">
        <v>369</v>
      </c>
      <c r="H47" s="548">
        <v>413</v>
      </c>
      <c r="I47" s="548">
        <v>521</v>
      </c>
      <c r="J47" s="550">
        <v>582</v>
      </c>
      <c r="K47" s="549">
        <v>-167</v>
      </c>
      <c r="L47" s="380">
        <v>-28.694158075601376</v>
      </c>
    </row>
    <row r="48" spans="1:12" s="110" customFormat="1" ht="15" customHeight="1" x14ac:dyDescent="0.2">
      <c r="A48" s="381"/>
      <c r="B48" s="385"/>
      <c r="C48" s="366" t="s">
        <v>111</v>
      </c>
      <c r="D48" s="386"/>
      <c r="E48" s="387"/>
      <c r="F48" s="548">
        <v>163</v>
      </c>
      <c r="G48" s="548">
        <v>127</v>
      </c>
      <c r="H48" s="548">
        <v>242</v>
      </c>
      <c r="I48" s="548">
        <v>133</v>
      </c>
      <c r="J48" s="548">
        <v>184</v>
      </c>
      <c r="K48" s="549">
        <v>-21</v>
      </c>
      <c r="L48" s="380">
        <v>-11.413043478260869</v>
      </c>
    </row>
    <row r="49" spans="1:12" s="110" customFormat="1" ht="15" customHeight="1" x14ac:dyDescent="0.2">
      <c r="A49" s="381"/>
      <c r="B49" s="385"/>
      <c r="C49" s="382" t="s">
        <v>352</v>
      </c>
      <c r="D49" s="385"/>
      <c r="E49" s="383"/>
      <c r="F49" s="548">
        <v>64</v>
      </c>
      <c r="G49" s="548">
        <v>51</v>
      </c>
      <c r="H49" s="548">
        <v>75</v>
      </c>
      <c r="I49" s="548">
        <v>69</v>
      </c>
      <c r="J49" s="548">
        <v>84</v>
      </c>
      <c r="K49" s="549">
        <v>-20</v>
      </c>
      <c r="L49" s="380">
        <v>-23.80952380952381</v>
      </c>
    </row>
    <row r="50" spans="1:12" s="110" customFormat="1" ht="15" customHeight="1" x14ac:dyDescent="0.2">
      <c r="A50" s="381"/>
      <c r="B50" s="384" t="s">
        <v>113</v>
      </c>
      <c r="C50" s="382" t="s">
        <v>181</v>
      </c>
      <c r="D50" s="385"/>
      <c r="E50" s="383"/>
      <c r="F50" s="548">
        <v>10030</v>
      </c>
      <c r="G50" s="548">
        <v>6687</v>
      </c>
      <c r="H50" s="548">
        <v>10611</v>
      </c>
      <c r="I50" s="548">
        <v>8724</v>
      </c>
      <c r="J50" s="550">
        <v>10032</v>
      </c>
      <c r="K50" s="549">
        <v>-2</v>
      </c>
      <c r="L50" s="380">
        <v>-1.9936204146730464E-2</v>
      </c>
    </row>
    <row r="51" spans="1:12" s="110" customFormat="1" ht="15" customHeight="1" x14ac:dyDescent="0.2">
      <c r="A51" s="381"/>
      <c r="B51" s="385"/>
      <c r="C51" s="382" t="s">
        <v>352</v>
      </c>
      <c r="D51" s="385"/>
      <c r="E51" s="383"/>
      <c r="F51" s="548">
        <v>3513</v>
      </c>
      <c r="G51" s="548">
        <v>2858</v>
      </c>
      <c r="H51" s="548">
        <v>4425</v>
      </c>
      <c r="I51" s="548">
        <v>3714</v>
      </c>
      <c r="J51" s="548">
        <v>4197</v>
      </c>
      <c r="K51" s="549">
        <v>-684</v>
      </c>
      <c r="L51" s="380">
        <v>-16.297355253752681</v>
      </c>
    </row>
    <row r="52" spans="1:12" s="110" customFormat="1" ht="15" customHeight="1" x14ac:dyDescent="0.2">
      <c r="A52" s="381"/>
      <c r="B52" s="384"/>
      <c r="C52" s="382" t="s">
        <v>182</v>
      </c>
      <c r="D52" s="385"/>
      <c r="E52" s="383"/>
      <c r="F52" s="548">
        <v>3767</v>
      </c>
      <c r="G52" s="548">
        <v>3326</v>
      </c>
      <c r="H52" s="548">
        <v>4282</v>
      </c>
      <c r="I52" s="548">
        <v>3585</v>
      </c>
      <c r="J52" s="548">
        <v>3858</v>
      </c>
      <c r="K52" s="549">
        <v>-91</v>
      </c>
      <c r="L52" s="380">
        <v>-2.3587350959046138</v>
      </c>
    </row>
    <row r="53" spans="1:12" s="269" customFormat="1" ht="11.25" customHeight="1" x14ac:dyDescent="0.2">
      <c r="A53" s="381"/>
      <c r="B53" s="385"/>
      <c r="C53" s="382" t="s">
        <v>352</v>
      </c>
      <c r="D53" s="385"/>
      <c r="E53" s="383"/>
      <c r="F53" s="548">
        <v>1207</v>
      </c>
      <c r="G53" s="548">
        <v>1227</v>
      </c>
      <c r="H53" s="548">
        <v>1622</v>
      </c>
      <c r="I53" s="548">
        <v>1456</v>
      </c>
      <c r="J53" s="550">
        <v>1374</v>
      </c>
      <c r="K53" s="549">
        <v>-167</v>
      </c>
      <c r="L53" s="380">
        <v>-12.154294032023289</v>
      </c>
    </row>
    <row r="54" spans="1:12" s="151" customFormat="1" ht="12.75" customHeight="1" x14ac:dyDescent="0.2">
      <c r="A54" s="381"/>
      <c r="B54" s="384" t="s">
        <v>113</v>
      </c>
      <c r="C54" s="384" t="s">
        <v>116</v>
      </c>
      <c r="D54" s="385"/>
      <c r="E54" s="383"/>
      <c r="F54" s="548">
        <v>9787</v>
      </c>
      <c r="G54" s="548">
        <v>6678</v>
      </c>
      <c r="H54" s="548">
        <v>10378</v>
      </c>
      <c r="I54" s="548">
        <v>7692</v>
      </c>
      <c r="J54" s="548">
        <v>9272</v>
      </c>
      <c r="K54" s="549">
        <v>515</v>
      </c>
      <c r="L54" s="380">
        <v>5.5543572044866263</v>
      </c>
    </row>
    <row r="55" spans="1:12" ht="11.25" x14ac:dyDescent="0.2">
      <c r="A55" s="381"/>
      <c r="B55" s="385"/>
      <c r="C55" s="382" t="s">
        <v>352</v>
      </c>
      <c r="D55" s="385"/>
      <c r="E55" s="383"/>
      <c r="F55" s="548">
        <v>3060</v>
      </c>
      <c r="G55" s="548">
        <v>2547</v>
      </c>
      <c r="H55" s="548">
        <v>3988</v>
      </c>
      <c r="I55" s="548">
        <v>2873</v>
      </c>
      <c r="J55" s="548">
        <v>3233</v>
      </c>
      <c r="K55" s="549">
        <v>-173</v>
      </c>
      <c r="L55" s="380">
        <v>-5.3510671203216829</v>
      </c>
    </row>
    <row r="56" spans="1:12" ht="14.25" customHeight="1" x14ac:dyDescent="0.2">
      <c r="A56" s="381"/>
      <c r="B56" s="385"/>
      <c r="C56" s="384" t="s">
        <v>117</v>
      </c>
      <c r="D56" s="385"/>
      <c r="E56" s="383"/>
      <c r="F56" s="548">
        <v>4009</v>
      </c>
      <c r="G56" s="548">
        <v>3327</v>
      </c>
      <c r="H56" s="548">
        <v>4509</v>
      </c>
      <c r="I56" s="548">
        <v>4610</v>
      </c>
      <c r="J56" s="548">
        <v>4610</v>
      </c>
      <c r="K56" s="549">
        <v>-601</v>
      </c>
      <c r="L56" s="380">
        <v>-13.036876355748372</v>
      </c>
    </row>
    <row r="57" spans="1:12" ht="18.75" customHeight="1" x14ac:dyDescent="0.2">
      <c r="A57" s="388"/>
      <c r="B57" s="389"/>
      <c r="C57" s="390" t="s">
        <v>352</v>
      </c>
      <c r="D57" s="389"/>
      <c r="E57" s="391"/>
      <c r="F57" s="551">
        <v>1660</v>
      </c>
      <c r="G57" s="552">
        <v>1536</v>
      </c>
      <c r="H57" s="552">
        <v>2058</v>
      </c>
      <c r="I57" s="552">
        <v>2293</v>
      </c>
      <c r="J57" s="552">
        <v>2337</v>
      </c>
      <c r="K57" s="553">
        <f t="shared" ref="K57" si="0">IF(OR(F57=".",J57=".")=TRUE,".",IF(OR(F57="*",J57="*")=TRUE,"*",IF(AND(F57="-",J57="-")=TRUE,"-",IF(AND(ISNUMBER(J57),ISNUMBER(F57))=TRUE,IF(F57-J57=0,0,F57-J57),IF(ISNUMBER(F57)=TRUE,F57,-J57)))))</f>
        <v>-677</v>
      </c>
      <c r="L57" s="392">
        <f t="shared" ref="L57" si="1">IF(K57 =".",".",IF(K57 ="*","*",IF(K57="-","-",IF(K57=0,0,IF(OR(J57="-",J57=".",F57="-",F57=".")=TRUE,"X",IF(J57=0,"0,0",IF(ABS(K57*100/J57)&gt;250,".X",(K57*100/J57))))))))</f>
        <v>-28.968763371844243</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14139</v>
      </c>
      <c r="E11" s="114">
        <v>10883</v>
      </c>
      <c r="F11" s="114">
        <v>18745</v>
      </c>
      <c r="G11" s="114">
        <v>12606</v>
      </c>
      <c r="H11" s="140">
        <v>14172</v>
      </c>
      <c r="I11" s="115">
        <v>-33</v>
      </c>
      <c r="J11" s="116">
        <v>-0.23285351397121085</v>
      </c>
    </row>
    <row r="12" spans="1:15" s="110" customFormat="1" ht="24.95" customHeight="1" x14ac:dyDescent="0.2">
      <c r="A12" s="193" t="s">
        <v>132</v>
      </c>
      <c r="B12" s="194" t="s">
        <v>133</v>
      </c>
      <c r="C12" s="113">
        <v>1.5418346417709881</v>
      </c>
      <c r="D12" s="115">
        <v>218</v>
      </c>
      <c r="E12" s="114">
        <v>139</v>
      </c>
      <c r="F12" s="114">
        <v>340</v>
      </c>
      <c r="G12" s="114">
        <v>318</v>
      </c>
      <c r="H12" s="140">
        <v>196</v>
      </c>
      <c r="I12" s="115">
        <v>22</v>
      </c>
      <c r="J12" s="116">
        <v>11.224489795918368</v>
      </c>
    </row>
    <row r="13" spans="1:15" s="110" customFormat="1" ht="24.95" customHeight="1" x14ac:dyDescent="0.2">
      <c r="A13" s="193" t="s">
        <v>134</v>
      </c>
      <c r="B13" s="199" t="s">
        <v>214</v>
      </c>
      <c r="C13" s="113">
        <v>1.2872197467996322</v>
      </c>
      <c r="D13" s="115">
        <v>182</v>
      </c>
      <c r="E13" s="114">
        <v>57</v>
      </c>
      <c r="F13" s="114">
        <v>131</v>
      </c>
      <c r="G13" s="114">
        <v>172</v>
      </c>
      <c r="H13" s="140">
        <v>104</v>
      </c>
      <c r="I13" s="115">
        <v>78</v>
      </c>
      <c r="J13" s="116">
        <v>75</v>
      </c>
    </row>
    <row r="14" spans="1:15" s="287" customFormat="1" ht="24.95" customHeight="1" x14ac:dyDescent="0.2">
      <c r="A14" s="193" t="s">
        <v>215</v>
      </c>
      <c r="B14" s="199" t="s">
        <v>137</v>
      </c>
      <c r="C14" s="113">
        <v>21.048164650965415</v>
      </c>
      <c r="D14" s="115">
        <v>2976</v>
      </c>
      <c r="E14" s="114">
        <v>1396</v>
      </c>
      <c r="F14" s="114">
        <v>3676</v>
      </c>
      <c r="G14" s="114">
        <v>1838</v>
      </c>
      <c r="H14" s="140">
        <v>2543</v>
      </c>
      <c r="I14" s="115">
        <v>433</v>
      </c>
      <c r="J14" s="116">
        <v>17.027133307117577</v>
      </c>
      <c r="K14" s="110"/>
      <c r="L14" s="110"/>
      <c r="M14" s="110"/>
      <c r="N14" s="110"/>
      <c r="O14" s="110"/>
    </row>
    <row r="15" spans="1:15" s="110" customFormat="1" ht="24.95" customHeight="1" x14ac:dyDescent="0.2">
      <c r="A15" s="193" t="s">
        <v>216</v>
      </c>
      <c r="B15" s="199" t="s">
        <v>217</v>
      </c>
      <c r="C15" s="113">
        <v>4.4699059339415799</v>
      </c>
      <c r="D15" s="115">
        <v>632</v>
      </c>
      <c r="E15" s="114">
        <v>387</v>
      </c>
      <c r="F15" s="114">
        <v>721</v>
      </c>
      <c r="G15" s="114">
        <v>355</v>
      </c>
      <c r="H15" s="140">
        <v>512</v>
      </c>
      <c r="I15" s="115">
        <v>120</v>
      </c>
      <c r="J15" s="116">
        <v>23.4375</v>
      </c>
    </row>
    <row r="16" spans="1:15" s="287" customFormat="1" ht="24.95" customHeight="1" x14ac:dyDescent="0.2">
      <c r="A16" s="193" t="s">
        <v>218</v>
      </c>
      <c r="B16" s="199" t="s">
        <v>141</v>
      </c>
      <c r="C16" s="113">
        <v>12.44783930971073</v>
      </c>
      <c r="D16" s="115">
        <v>1760</v>
      </c>
      <c r="E16" s="114">
        <v>792</v>
      </c>
      <c r="F16" s="114">
        <v>2196</v>
      </c>
      <c r="G16" s="114">
        <v>1147</v>
      </c>
      <c r="H16" s="140">
        <v>1552</v>
      </c>
      <c r="I16" s="115">
        <v>208</v>
      </c>
      <c r="J16" s="116">
        <v>13.402061855670103</v>
      </c>
      <c r="K16" s="110"/>
      <c r="L16" s="110"/>
      <c r="M16" s="110"/>
      <c r="N16" s="110"/>
      <c r="O16" s="110"/>
    </row>
    <row r="17" spans="1:15" s="110" customFormat="1" ht="24.95" customHeight="1" x14ac:dyDescent="0.2">
      <c r="A17" s="193" t="s">
        <v>142</v>
      </c>
      <c r="B17" s="199" t="s">
        <v>220</v>
      </c>
      <c r="C17" s="113">
        <v>4.1304194073131058</v>
      </c>
      <c r="D17" s="115">
        <v>584</v>
      </c>
      <c r="E17" s="114">
        <v>217</v>
      </c>
      <c r="F17" s="114">
        <v>759</v>
      </c>
      <c r="G17" s="114">
        <v>336</v>
      </c>
      <c r="H17" s="140">
        <v>479</v>
      </c>
      <c r="I17" s="115">
        <v>105</v>
      </c>
      <c r="J17" s="116">
        <v>21.920668058455114</v>
      </c>
    </row>
    <row r="18" spans="1:15" s="287" customFormat="1" ht="24.95" customHeight="1" x14ac:dyDescent="0.2">
      <c r="A18" s="201" t="s">
        <v>144</v>
      </c>
      <c r="B18" s="202" t="s">
        <v>145</v>
      </c>
      <c r="C18" s="113">
        <v>6.153193295141099</v>
      </c>
      <c r="D18" s="115">
        <v>870</v>
      </c>
      <c r="E18" s="114">
        <v>527</v>
      </c>
      <c r="F18" s="114">
        <v>1292</v>
      </c>
      <c r="G18" s="114">
        <v>765</v>
      </c>
      <c r="H18" s="140">
        <v>975</v>
      </c>
      <c r="I18" s="115">
        <v>-105</v>
      </c>
      <c r="J18" s="116">
        <v>-10.76923076923077</v>
      </c>
      <c r="K18" s="110"/>
      <c r="L18" s="110"/>
      <c r="M18" s="110"/>
      <c r="N18" s="110"/>
      <c r="O18" s="110"/>
    </row>
    <row r="19" spans="1:15" s="110" customFormat="1" ht="24.95" customHeight="1" x14ac:dyDescent="0.2">
      <c r="A19" s="193" t="s">
        <v>146</v>
      </c>
      <c r="B19" s="199" t="s">
        <v>147</v>
      </c>
      <c r="C19" s="113">
        <v>15.283966334252776</v>
      </c>
      <c r="D19" s="115">
        <v>2161</v>
      </c>
      <c r="E19" s="114">
        <v>1558</v>
      </c>
      <c r="F19" s="114">
        <v>3177</v>
      </c>
      <c r="G19" s="114">
        <v>1687</v>
      </c>
      <c r="H19" s="140">
        <v>2199</v>
      </c>
      <c r="I19" s="115">
        <v>-38</v>
      </c>
      <c r="J19" s="116">
        <v>-1.7280582082764893</v>
      </c>
    </row>
    <row r="20" spans="1:15" s="287" customFormat="1" ht="24.95" customHeight="1" x14ac:dyDescent="0.2">
      <c r="A20" s="193" t="s">
        <v>148</v>
      </c>
      <c r="B20" s="199" t="s">
        <v>149</v>
      </c>
      <c r="C20" s="113">
        <v>7.086781243369404</v>
      </c>
      <c r="D20" s="115">
        <v>1002</v>
      </c>
      <c r="E20" s="114">
        <v>835</v>
      </c>
      <c r="F20" s="114">
        <v>1194</v>
      </c>
      <c r="G20" s="114">
        <v>865</v>
      </c>
      <c r="H20" s="140">
        <v>990</v>
      </c>
      <c r="I20" s="115">
        <v>12</v>
      </c>
      <c r="J20" s="116">
        <v>1.2121212121212122</v>
      </c>
      <c r="K20" s="110"/>
      <c r="L20" s="110"/>
      <c r="M20" s="110"/>
      <c r="N20" s="110"/>
      <c r="O20" s="110"/>
    </row>
    <row r="21" spans="1:15" s="110" customFormat="1" ht="24.95" customHeight="1" x14ac:dyDescent="0.2">
      <c r="A21" s="201" t="s">
        <v>150</v>
      </c>
      <c r="B21" s="202" t="s">
        <v>151</v>
      </c>
      <c r="C21" s="113">
        <v>6.2522101987410705</v>
      </c>
      <c r="D21" s="115">
        <v>884</v>
      </c>
      <c r="E21" s="114">
        <v>700</v>
      </c>
      <c r="F21" s="114">
        <v>904</v>
      </c>
      <c r="G21" s="114">
        <v>1045</v>
      </c>
      <c r="H21" s="140">
        <v>1034</v>
      </c>
      <c r="I21" s="115">
        <v>-150</v>
      </c>
      <c r="J21" s="116">
        <v>-14.506769825918763</v>
      </c>
    </row>
    <row r="22" spans="1:15" s="110" customFormat="1" ht="24.95" customHeight="1" x14ac:dyDescent="0.2">
      <c r="A22" s="201" t="s">
        <v>152</v>
      </c>
      <c r="B22" s="199" t="s">
        <v>153</v>
      </c>
      <c r="C22" s="113">
        <v>4.5406322936558459</v>
      </c>
      <c r="D22" s="115">
        <v>642</v>
      </c>
      <c r="E22" s="114">
        <v>624</v>
      </c>
      <c r="F22" s="114">
        <v>814</v>
      </c>
      <c r="G22" s="114">
        <v>506</v>
      </c>
      <c r="H22" s="140">
        <v>591</v>
      </c>
      <c r="I22" s="115">
        <v>51</v>
      </c>
      <c r="J22" s="116">
        <v>8.6294416243654819</v>
      </c>
    </row>
    <row r="23" spans="1:15" s="110" customFormat="1" ht="24.95" customHeight="1" x14ac:dyDescent="0.2">
      <c r="A23" s="193" t="s">
        <v>154</v>
      </c>
      <c r="B23" s="199" t="s">
        <v>155</v>
      </c>
      <c r="C23" s="113">
        <v>0.76384468491406743</v>
      </c>
      <c r="D23" s="115">
        <v>108</v>
      </c>
      <c r="E23" s="114">
        <v>72</v>
      </c>
      <c r="F23" s="114">
        <v>216</v>
      </c>
      <c r="G23" s="114">
        <v>72</v>
      </c>
      <c r="H23" s="140">
        <v>96</v>
      </c>
      <c r="I23" s="115">
        <v>12</v>
      </c>
      <c r="J23" s="116">
        <v>12.5</v>
      </c>
    </row>
    <row r="24" spans="1:15" s="110" customFormat="1" ht="24.95" customHeight="1" x14ac:dyDescent="0.2">
      <c r="A24" s="193" t="s">
        <v>156</v>
      </c>
      <c r="B24" s="199" t="s">
        <v>221</v>
      </c>
      <c r="C24" s="113">
        <v>3.3029209986561994</v>
      </c>
      <c r="D24" s="115">
        <v>467</v>
      </c>
      <c r="E24" s="114">
        <v>396</v>
      </c>
      <c r="F24" s="114">
        <v>841</v>
      </c>
      <c r="G24" s="114">
        <v>403</v>
      </c>
      <c r="H24" s="140">
        <v>555</v>
      </c>
      <c r="I24" s="115">
        <v>-88</v>
      </c>
      <c r="J24" s="116">
        <v>-15.855855855855856</v>
      </c>
    </row>
    <row r="25" spans="1:15" s="110" customFormat="1" ht="24.95" customHeight="1" x14ac:dyDescent="0.2">
      <c r="A25" s="193" t="s">
        <v>222</v>
      </c>
      <c r="B25" s="204" t="s">
        <v>159</v>
      </c>
      <c r="C25" s="113">
        <v>3.776787608741778</v>
      </c>
      <c r="D25" s="115">
        <v>534</v>
      </c>
      <c r="E25" s="114">
        <v>412</v>
      </c>
      <c r="F25" s="114">
        <v>580</v>
      </c>
      <c r="G25" s="114">
        <v>480</v>
      </c>
      <c r="H25" s="140">
        <v>477</v>
      </c>
      <c r="I25" s="115">
        <v>57</v>
      </c>
      <c r="J25" s="116">
        <v>11.949685534591195</v>
      </c>
    </row>
    <row r="26" spans="1:15" s="110" customFormat="1" ht="24.95" customHeight="1" x14ac:dyDescent="0.2">
      <c r="A26" s="201">
        <v>782.78300000000002</v>
      </c>
      <c r="B26" s="203" t="s">
        <v>160</v>
      </c>
      <c r="C26" s="113">
        <v>10.509937053539854</v>
      </c>
      <c r="D26" s="115">
        <v>1486</v>
      </c>
      <c r="E26" s="114">
        <v>1178</v>
      </c>
      <c r="F26" s="114">
        <v>1640</v>
      </c>
      <c r="G26" s="114">
        <v>1468</v>
      </c>
      <c r="H26" s="140">
        <v>1321</v>
      </c>
      <c r="I26" s="115">
        <v>165</v>
      </c>
      <c r="J26" s="116">
        <v>12.490537471612415</v>
      </c>
    </row>
    <row r="27" spans="1:15" s="110" customFormat="1" ht="24.95" customHeight="1" x14ac:dyDescent="0.2">
      <c r="A27" s="193" t="s">
        <v>161</v>
      </c>
      <c r="B27" s="199" t="s">
        <v>162</v>
      </c>
      <c r="C27" s="113">
        <v>2.5673668576278379</v>
      </c>
      <c r="D27" s="115">
        <v>363</v>
      </c>
      <c r="E27" s="114">
        <v>297</v>
      </c>
      <c r="F27" s="114">
        <v>613</v>
      </c>
      <c r="G27" s="114">
        <v>307</v>
      </c>
      <c r="H27" s="140">
        <v>304</v>
      </c>
      <c r="I27" s="115">
        <v>59</v>
      </c>
      <c r="J27" s="116">
        <v>19.407894736842106</v>
      </c>
    </row>
    <row r="28" spans="1:15" s="110" customFormat="1" ht="24.95" customHeight="1" x14ac:dyDescent="0.2">
      <c r="A28" s="193" t="s">
        <v>163</v>
      </c>
      <c r="B28" s="199" t="s">
        <v>164</v>
      </c>
      <c r="C28" s="113">
        <v>1.7610863568852111</v>
      </c>
      <c r="D28" s="115">
        <v>249</v>
      </c>
      <c r="E28" s="114">
        <v>192</v>
      </c>
      <c r="F28" s="114">
        <v>561</v>
      </c>
      <c r="G28" s="114">
        <v>188</v>
      </c>
      <c r="H28" s="140">
        <v>265</v>
      </c>
      <c r="I28" s="115">
        <v>-16</v>
      </c>
      <c r="J28" s="116">
        <v>-6.0377358490566042</v>
      </c>
    </row>
    <row r="29" spans="1:15" s="110" customFormat="1" ht="24.95" customHeight="1" x14ac:dyDescent="0.2">
      <c r="A29" s="193">
        <v>86</v>
      </c>
      <c r="B29" s="199" t="s">
        <v>165</v>
      </c>
      <c r="C29" s="113">
        <v>6.2027017469410852</v>
      </c>
      <c r="D29" s="115">
        <v>877</v>
      </c>
      <c r="E29" s="114">
        <v>887</v>
      </c>
      <c r="F29" s="114">
        <v>902</v>
      </c>
      <c r="G29" s="114">
        <v>625</v>
      </c>
      <c r="H29" s="140">
        <v>644</v>
      </c>
      <c r="I29" s="115">
        <v>233</v>
      </c>
      <c r="J29" s="116">
        <v>36.180124223602483</v>
      </c>
    </row>
    <row r="30" spans="1:15" s="110" customFormat="1" ht="24.95" customHeight="1" x14ac:dyDescent="0.2">
      <c r="A30" s="193">
        <v>87.88</v>
      </c>
      <c r="B30" s="204" t="s">
        <v>166</v>
      </c>
      <c r="C30" s="113">
        <v>3.7343517929132188</v>
      </c>
      <c r="D30" s="115">
        <v>528</v>
      </c>
      <c r="E30" s="114">
        <v>875</v>
      </c>
      <c r="F30" s="114">
        <v>972</v>
      </c>
      <c r="G30" s="114">
        <v>641</v>
      </c>
      <c r="H30" s="140">
        <v>646</v>
      </c>
      <c r="I30" s="115">
        <v>-118</v>
      </c>
      <c r="J30" s="116">
        <v>-18.266253869969042</v>
      </c>
    </row>
    <row r="31" spans="1:15" s="110" customFormat="1" ht="24.95" customHeight="1" x14ac:dyDescent="0.2">
      <c r="A31" s="193" t="s">
        <v>167</v>
      </c>
      <c r="B31" s="199" t="s">
        <v>168</v>
      </c>
      <c r="C31" s="113">
        <v>4.1870004950845177</v>
      </c>
      <c r="D31" s="115">
        <v>592</v>
      </c>
      <c r="E31" s="114">
        <v>737</v>
      </c>
      <c r="F31" s="114">
        <v>891</v>
      </c>
      <c r="G31" s="114">
        <v>1225</v>
      </c>
      <c r="H31" s="140">
        <v>1232</v>
      </c>
      <c r="I31" s="115">
        <v>-640</v>
      </c>
      <c r="J31" s="116">
        <v>-51.948051948051948</v>
      </c>
    </row>
    <row r="32" spans="1:15" s="110" customFormat="1" ht="24.95" customHeight="1" x14ac:dyDescent="0.2">
      <c r="A32" s="193"/>
      <c r="B32" s="204" t="s">
        <v>169</v>
      </c>
      <c r="C32" s="113" t="s">
        <v>513</v>
      </c>
      <c r="D32" s="115" t="s">
        <v>513</v>
      </c>
      <c r="E32" s="114" t="s">
        <v>513</v>
      </c>
      <c r="F32" s="114" t="s">
        <v>513</v>
      </c>
      <c r="G32" s="114" t="s">
        <v>513</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1.5418346417709881</v>
      </c>
      <c r="D34" s="115">
        <v>218</v>
      </c>
      <c r="E34" s="114">
        <v>139</v>
      </c>
      <c r="F34" s="114">
        <v>340</v>
      </c>
      <c r="G34" s="114">
        <v>318</v>
      </c>
      <c r="H34" s="140">
        <v>196</v>
      </c>
      <c r="I34" s="115">
        <v>22</v>
      </c>
      <c r="J34" s="116">
        <v>11.224489795918368</v>
      </c>
    </row>
    <row r="35" spans="1:10" s="110" customFormat="1" ht="24.95" customHeight="1" x14ac:dyDescent="0.2">
      <c r="A35" s="292" t="s">
        <v>171</v>
      </c>
      <c r="B35" s="293" t="s">
        <v>172</v>
      </c>
      <c r="C35" s="113">
        <v>28.488577692906148</v>
      </c>
      <c r="D35" s="115">
        <v>4028</v>
      </c>
      <c r="E35" s="114">
        <v>1980</v>
      </c>
      <c r="F35" s="114">
        <v>5099</v>
      </c>
      <c r="G35" s="114">
        <v>2775</v>
      </c>
      <c r="H35" s="140">
        <v>3622</v>
      </c>
      <c r="I35" s="115">
        <v>406</v>
      </c>
      <c r="J35" s="116">
        <v>11.209276642738818</v>
      </c>
    </row>
    <row r="36" spans="1:10" s="110" customFormat="1" ht="24.95" customHeight="1" x14ac:dyDescent="0.2">
      <c r="A36" s="294" t="s">
        <v>173</v>
      </c>
      <c r="B36" s="295" t="s">
        <v>174</v>
      </c>
      <c r="C36" s="125">
        <v>69.969587665322862</v>
      </c>
      <c r="D36" s="143">
        <v>9893</v>
      </c>
      <c r="E36" s="144">
        <v>8763</v>
      </c>
      <c r="F36" s="144">
        <v>13305</v>
      </c>
      <c r="G36" s="144">
        <v>9512</v>
      </c>
      <c r="H36" s="145">
        <v>10354</v>
      </c>
      <c r="I36" s="143">
        <v>-461</v>
      </c>
      <c r="J36" s="146">
        <v>-4.4523855514776898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14139</v>
      </c>
      <c r="F11" s="264">
        <v>10883</v>
      </c>
      <c r="G11" s="264">
        <v>18745</v>
      </c>
      <c r="H11" s="264">
        <v>12606</v>
      </c>
      <c r="I11" s="265">
        <v>14172</v>
      </c>
      <c r="J11" s="263">
        <v>-33</v>
      </c>
      <c r="K11" s="266">
        <v>-0.23285351397121085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28.297616521677629</v>
      </c>
      <c r="E13" s="115">
        <v>4001</v>
      </c>
      <c r="F13" s="114">
        <v>3507</v>
      </c>
      <c r="G13" s="114">
        <v>5654</v>
      </c>
      <c r="H13" s="114">
        <v>4661</v>
      </c>
      <c r="I13" s="140">
        <v>4549</v>
      </c>
      <c r="J13" s="115">
        <v>-548</v>
      </c>
      <c r="K13" s="116">
        <v>-12.04660364915366</v>
      </c>
    </row>
    <row r="14" spans="1:15" ht="15.95" customHeight="1" x14ac:dyDescent="0.2">
      <c r="A14" s="306" t="s">
        <v>230</v>
      </c>
      <c r="B14" s="307"/>
      <c r="C14" s="308"/>
      <c r="D14" s="113">
        <v>53.348893132470472</v>
      </c>
      <c r="E14" s="115">
        <v>7543</v>
      </c>
      <c r="F14" s="114">
        <v>5604</v>
      </c>
      <c r="G14" s="114">
        <v>10655</v>
      </c>
      <c r="H14" s="114">
        <v>6222</v>
      </c>
      <c r="I14" s="140">
        <v>7620</v>
      </c>
      <c r="J14" s="115">
        <v>-77</v>
      </c>
      <c r="K14" s="116">
        <v>-1.0104986876640421</v>
      </c>
    </row>
    <row r="15" spans="1:15" ht="15.95" customHeight="1" x14ac:dyDescent="0.2">
      <c r="A15" s="306" t="s">
        <v>231</v>
      </c>
      <c r="B15" s="307"/>
      <c r="C15" s="308"/>
      <c r="D15" s="113">
        <v>9.7390197326543611</v>
      </c>
      <c r="E15" s="115">
        <v>1377</v>
      </c>
      <c r="F15" s="114">
        <v>923</v>
      </c>
      <c r="G15" s="114">
        <v>1263</v>
      </c>
      <c r="H15" s="114">
        <v>822</v>
      </c>
      <c r="I15" s="140">
        <v>1018</v>
      </c>
      <c r="J15" s="115">
        <v>359</v>
      </c>
      <c r="K15" s="116">
        <v>35.265225933202359</v>
      </c>
    </row>
    <row r="16" spans="1:15" ht="15.95" customHeight="1" x14ac:dyDescent="0.2">
      <c r="A16" s="306" t="s">
        <v>232</v>
      </c>
      <c r="B16" s="307"/>
      <c r="C16" s="308"/>
      <c r="D16" s="113">
        <v>8.5437442534832737</v>
      </c>
      <c r="E16" s="115">
        <v>1208</v>
      </c>
      <c r="F16" s="114">
        <v>841</v>
      </c>
      <c r="G16" s="114">
        <v>1130</v>
      </c>
      <c r="H16" s="114">
        <v>895</v>
      </c>
      <c r="I16" s="140">
        <v>973</v>
      </c>
      <c r="J16" s="115">
        <v>235</v>
      </c>
      <c r="K16" s="116">
        <v>24.152106885919835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1.6337789093995332</v>
      </c>
      <c r="E18" s="115">
        <v>231</v>
      </c>
      <c r="F18" s="114">
        <v>159</v>
      </c>
      <c r="G18" s="114">
        <v>361</v>
      </c>
      <c r="H18" s="114">
        <v>336</v>
      </c>
      <c r="I18" s="140">
        <v>172</v>
      </c>
      <c r="J18" s="115">
        <v>59</v>
      </c>
      <c r="K18" s="116">
        <v>34.302325581395351</v>
      </c>
    </row>
    <row r="19" spans="1:11" ht="14.1" customHeight="1" x14ac:dyDescent="0.2">
      <c r="A19" s="306" t="s">
        <v>235</v>
      </c>
      <c r="B19" s="307" t="s">
        <v>236</v>
      </c>
      <c r="C19" s="308"/>
      <c r="D19" s="113">
        <v>1.2660018388853527</v>
      </c>
      <c r="E19" s="115">
        <v>179</v>
      </c>
      <c r="F19" s="114">
        <v>129</v>
      </c>
      <c r="G19" s="114">
        <v>291</v>
      </c>
      <c r="H19" s="114">
        <v>301</v>
      </c>
      <c r="I19" s="140">
        <v>122</v>
      </c>
      <c r="J19" s="115">
        <v>57</v>
      </c>
      <c r="K19" s="116">
        <v>46.721311475409834</v>
      </c>
    </row>
    <row r="20" spans="1:11" ht="14.1" customHeight="1" x14ac:dyDescent="0.2">
      <c r="A20" s="306">
        <v>12</v>
      </c>
      <c r="B20" s="307" t="s">
        <v>237</v>
      </c>
      <c r="C20" s="308"/>
      <c r="D20" s="113">
        <v>0.93358794822830471</v>
      </c>
      <c r="E20" s="115">
        <v>132</v>
      </c>
      <c r="F20" s="114">
        <v>111</v>
      </c>
      <c r="G20" s="114">
        <v>255</v>
      </c>
      <c r="H20" s="114">
        <v>136</v>
      </c>
      <c r="I20" s="140">
        <v>143</v>
      </c>
      <c r="J20" s="115">
        <v>-11</v>
      </c>
      <c r="K20" s="116">
        <v>-7.6923076923076925</v>
      </c>
    </row>
    <row r="21" spans="1:11" ht="14.1" customHeight="1" x14ac:dyDescent="0.2">
      <c r="A21" s="306">
        <v>21</v>
      </c>
      <c r="B21" s="307" t="s">
        <v>238</v>
      </c>
      <c r="C21" s="308"/>
      <c r="D21" s="113">
        <v>0.36070443454275408</v>
      </c>
      <c r="E21" s="115">
        <v>51</v>
      </c>
      <c r="F21" s="114">
        <v>16</v>
      </c>
      <c r="G21" s="114">
        <v>49</v>
      </c>
      <c r="H21" s="114">
        <v>44</v>
      </c>
      <c r="I21" s="140">
        <v>44</v>
      </c>
      <c r="J21" s="115">
        <v>7</v>
      </c>
      <c r="K21" s="116">
        <v>15.909090909090908</v>
      </c>
    </row>
    <row r="22" spans="1:11" ht="14.1" customHeight="1" x14ac:dyDescent="0.2">
      <c r="A22" s="306">
        <v>22</v>
      </c>
      <c r="B22" s="307" t="s">
        <v>239</v>
      </c>
      <c r="C22" s="308"/>
      <c r="D22" s="113">
        <v>3.1826861871419476</v>
      </c>
      <c r="E22" s="115">
        <v>450</v>
      </c>
      <c r="F22" s="114">
        <v>202</v>
      </c>
      <c r="G22" s="114">
        <v>541</v>
      </c>
      <c r="H22" s="114">
        <v>413</v>
      </c>
      <c r="I22" s="140">
        <v>436</v>
      </c>
      <c r="J22" s="115">
        <v>14</v>
      </c>
      <c r="K22" s="116">
        <v>3.2110091743119265</v>
      </c>
    </row>
    <row r="23" spans="1:11" ht="14.1" customHeight="1" x14ac:dyDescent="0.2">
      <c r="A23" s="306">
        <v>23</v>
      </c>
      <c r="B23" s="307" t="s">
        <v>240</v>
      </c>
      <c r="C23" s="308"/>
      <c r="D23" s="113">
        <v>1.2306386590282199</v>
      </c>
      <c r="E23" s="115">
        <v>174</v>
      </c>
      <c r="F23" s="114">
        <v>140</v>
      </c>
      <c r="G23" s="114">
        <v>404</v>
      </c>
      <c r="H23" s="114">
        <v>177</v>
      </c>
      <c r="I23" s="140">
        <v>206</v>
      </c>
      <c r="J23" s="115">
        <v>-32</v>
      </c>
      <c r="K23" s="116">
        <v>-15.533980582524272</v>
      </c>
    </row>
    <row r="24" spans="1:11" ht="14.1" customHeight="1" x14ac:dyDescent="0.2">
      <c r="A24" s="306">
        <v>24</v>
      </c>
      <c r="B24" s="307" t="s">
        <v>241</v>
      </c>
      <c r="C24" s="308"/>
      <c r="D24" s="113">
        <v>6.8321663483980482</v>
      </c>
      <c r="E24" s="115">
        <v>966</v>
      </c>
      <c r="F24" s="114">
        <v>486</v>
      </c>
      <c r="G24" s="114">
        <v>1175</v>
      </c>
      <c r="H24" s="114">
        <v>723</v>
      </c>
      <c r="I24" s="140">
        <v>865</v>
      </c>
      <c r="J24" s="115">
        <v>101</v>
      </c>
      <c r="K24" s="116">
        <v>11.676300578034683</v>
      </c>
    </row>
    <row r="25" spans="1:11" ht="14.1" customHeight="1" x14ac:dyDescent="0.2">
      <c r="A25" s="306">
        <v>25</v>
      </c>
      <c r="B25" s="307" t="s">
        <v>242</v>
      </c>
      <c r="C25" s="308"/>
      <c r="D25" s="113">
        <v>5.7146898649126525</v>
      </c>
      <c r="E25" s="115">
        <v>808</v>
      </c>
      <c r="F25" s="114">
        <v>420</v>
      </c>
      <c r="G25" s="114">
        <v>1073</v>
      </c>
      <c r="H25" s="114">
        <v>598</v>
      </c>
      <c r="I25" s="140">
        <v>780</v>
      </c>
      <c r="J25" s="115">
        <v>28</v>
      </c>
      <c r="K25" s="116">
        <v>3.5897435897435899</v>
      </c>
    </row>
    <row r="26" spans="1:11" ht="14.1" customHeight="1" x14ac:dyDescent="0.2">
      <c r="A26" s="306">
        <v>26</v>
      </c>
      <c r="B26" s="307" t="s">
        <v>243</v>
      </c>
      <c r="C26" s="308"/>
      <c r="D26" s="113">
        <v>3.9960393238560012</v>
      </c>
      <c r="E26" s="115">
        <v>565</v>
      </c>
      <c r="F26" s="114">
        <v>323</v>
      </c>
      <c r="G26" s="114">
        <v>644</v>
      </c>
      <c r="H26" s="114">
        <v>365</v>
      </c>
      <c r="I26" s="140">
        <v>526</v>
      </c>
      <c r="J26" s="115">
        <v>39</v>
      </c>
      <c r="K26" s="116">
        <v>7.414448669201521</v>
      </c>
    </row>
    <row r="27" spans="1:11" ht="14.1" customHeight="1" x14ac:dyDescent="0.2">
      <c r="A27" s="306">
        <v>27</v>
      </c>
      <c r="B27" s="307" t="s">
        <v>244</v>
      </c>
      <c r="C27" s="308"/>
      <c r="D27" s="113">
        <v>2.0652097036565529</v>
      </c>
      <c r="E27" s="115">
        <v>292</v>
      </c>
      <c r="F27" s="114">
        <v>150</v>
      </c>
      <c r="G27" s="114">
        <v>296</v>
      </c>
      <c r="H27" s="114">
        <v>178</v>
      </c>
      <c r="I27" s="140">
        <v>222</v>
      </c>
      <c r="J27" s="115">
        <v>70</v>
      </c>
      <c r="K27" s="116">
        <v>31.531531531531531</v>
      </c>
    </row>
    <row r="28" spans="1:11" ht="14.1" customHeight="1" x14ac:dyDescent="0.2">
      <c r="A28" s="306">
        <v>28</v>
      </c>
      <c r="B28" s="307" t="s">
        <v>245</v>
      </c>
      <c r="C28" s="308"/>
      <c r="D28" s="113">
        <v>0.33241389065704791</v>
      </c>
      <c r="E28" s="115">
        <v>47</v>
      </c>
      <c r="F28" s="114">
        <v>37</v>
      </c>
      <c r="G28" s="114">
        <v>60</v>
      </c>
      <c r="H28" s="114">
        <v>57</v>
      </c>
      <c r="I28" s="140">
        <v>55</v>
      </c>
      <c r="J28" s="115">
        <v>-8</v>
      </c>
      <c r="K28" s="116">
        <v>-14.545454545454545</v>
      </c>
    </row>
    <row r="29" spans="1:11" ht="14.1" customHeight="1" x14ac:dyDescent="0.2">
      <c r="A29" s="306">
        <v>29</v>
      </c>
      <c r="B29" s="307" t="s">
        <v>246</v>
      </c>
      <c r="C29" s="308"/>
      <c r="D29" s="113">
        <v>3.5292453497418488</v>
      </c>
      <c r="E29" s="115">
        <v>499</v>
      </c>
      <c r="F29" s="114">
        <v>451</v>
      </c>
      <c r="G29" s="114">
        <v>587</v>
      </c>
      <c r="H29" s="114">
        <v>622</v>
      </c>
      <c r="I29" s="140">
        <v>545</v>
      </c>
      <c r="J29" s="115">
        <v>-46</v>
      </c>
      <c r="K29" s="116">
        <v>-8.4403669724770634</v>
      </c>
    </row>
    <row r="30" spans="1:11" ht="14.1" customHeight="1" x14ac:dyDescent="0.2">
      <c r="A30" s="306" t="s">
        <v>247</v>
      </c>
      <c r="B30" s="307" t="s">
        <v>248</v>
      </c>
      <c r="C30" s="308"/>
      <c r="D30" s="113">
        <v>1.0467501237711294</v>
      </c>
      <c r="E30" s="115">
        <v>148</v>
      </c>
      <c r="F30" s="114">
        <v>133</v>
      </c>
      <c r="G30" s="114">
        <v>191</v>
      </c>
      <c r="H30" s="114">
        <v>113</v>
      </c>
      <c r="I30" s="140">
        <v>119</v>
      </c>
      <c r="J30" s="115">
        <v>29</v>
      </c>
      <c r="K30" s="116">
        <v>24.369747899159663</v>
      </c>
    </row>
    <row r="31" spans="1:11" ht="14.1" customHeight="1" x14ac:dyDescent="0.2">
      <c r="A31" s="306" t="s">
        <v>249</v>
      </c>
      <c r="B31" s="307" t="s">
        <v>250</v>
      </c>
      <c r="C31" s="308"/>
      <c r="D31" s="113">
        <v>2.44005941014216</v>
      </c>
      <c r="E31" s="115">
        <v>345</v>
      </c>
      <c r="F31" s="114">
        <v>314</v>
      </c>
      <c r="G31" s="114">
        <v>388</v>
      </c>
      <c r="H31" s="114">
        <v>501</v>
      </c>
      <c r="I31" s="140">
        <v>417</v>
      </c>
      <c r="J31" s="115">
        <v>-72</v>
      </c>
      <c r="K31" s="116">
        <v>-17.266187050359711</v>
      </c>
    </row>
    <row r="32" spans="1:11" ht="14.1" customHeight="1" x14ac:dyDescent="0.2">
      <c r="A32" s="306">
        <v>31</v>
      </c>
      <c r="B32" s="307" t="s">
        <v>251</v>
      </c>
      <c r="C32" s="308"/>
      <c r="D32" s="113">
        <v>0.36070443454275408</v>
      </c>
      <c r="E32" s="115">
        <v>51</v>
      </c>
      <c r="F32" s="114">
        <v>47</v>
      </c>
      <c r="G32" s="114">
        <v>53</v>
      </c>
      <c r="H32" s="114">
        <v>48</v>
      </c>
      <c r="I32" s="140">
        <v>64</v>
      </c>
      <c r="J32" s="115">
        <v>-13</v>
      </c>
      <c r="K32" s="116">
        <v>-20.3125</v>
      </c>
    </row>
    <row r="33" spans="1:11" ht="14.1" customHeight="1" x14ac:dyDescent="0.2">
      <c r="A33" s="306">
        <v>32</v>
      </c>
      <c r="B33" s="307" t="s">
        <v>252</v>
      </c>
      <c r="C33" s="308"/>
      <c r="D33" s="113">
        <v>2.6946743051135158</v>
      </c>
      <c r="E33" s="115">
        <v>381</v>
      </c>
      <c r="F33" s="114">
        <v>242</v>
      </c>
      <c r="G33" s="114">
        <v>503</v>
      </c>
      <c r="H33" s="114">
        <v>342</v>
      </c>
      <c r="I33" s="140">
        <v>401</v>
      </c>
      <c r="J33" s="115">
        <v>-20</v>
      </c>
      <c r="K33" s="116">
        <v>-4.9875311720698257</v>
      </c>
    </row>
    <row r="34" spans="1:11" ht="14.1" customHeight="1" x14ac:dyDescent="0.2">
      <c r="A34" s="306">
        <v>33</v>
      </c>
      <c r="B34" s="307" t="s">
        <v>253</v>
      </c>
      <c r="C34" s="308"/>
      <c r="D34" s="113">
        <v>1.6267062734281066</v>
      </c>
      <c r="E34" s="115">
        <v>230</v>
      </c>
      <c r="F34" s="114">
        <v>111</v>
      </c>
      <c r="G34" s="114">
        <v>373</v>
      </c>
      <c r="H34" s="114">
        <v>212</v>
      </c>
      <c r="I34" s="140">
        <v>232</v>
      </c>
      <c r="J34" s="115">
        <v>-2</v>
      </c>
      <c r="K34" s="116">
        <v>-0.86206896551724133</v>
      </c>
    </row>
    <row r="35" spans="1:11" ht="14.1" customHeight="1" x14ac:dyDescent="0.2">
      <c r="A35" s="306">
        <v>34</v>
      </c>
      <c r="B35" s="307" t="s">
        <v>254</v>
      </c>
      <c r="C35" s="308"/>
      <c r="D35" s="113">
        <v>1.7469410849423581</v>
      </c>
      <c r="E35" s="115">
        <v>247</v>
      </c>
      <c r="F35" s="114">
        <v>136</v>
      </c>
      <c r="G35" s="114">
        <v>276</v>
      </c>
      <c r="H35" s="114">
        <v>230</v>
      </c>
      <c r="I35" s="140">
        <v>256</v>
      </c>
      <c r="J35" s="115">
        <v>-9</v>
      </c>
      <c r="K35" s="116">
        <v>-3.515625</v>
      </c>
    </row>
    <row r="36" spans="1:11" ht="14.1" customHeight="1" x14ac:dyDescent="0.2">
      <c r="A36" s="306">
        <v>41</v>
      </c>
      <c r="B36" s="307" t="s">
        <v>255</v>
      </c>
      <c r="C36" s="308"/>
      <c r="D36" s="113">
        <v>0.72848150505693476</v>
      </c>
      <c r="E36" s="115">
        <v>103</v>
      </c>
      <c r="F36" s="114">
        <v>31</v>
      </c>
      <c r="G36" s="114">
        <v>140</v>
      </c>
      <c r="H36" s="114">
        <v>48</v>
      </c>
      <c r="I36" s="140">
        <v>68</v>
      </c>
      <c r="J36" s="115">
        <v>35</v>
      </c>
      <c r="K36" s="116">
        <v>51.470588235294116</v>
      </c>
    </row>
    <row r="37" spans="1:11" ht="14.1" customHeight="1" x14ac:dyDescent="0.2">
      <c r="A37" s="306">
        <v>42</v>
      </c>
      <c r="B37" s="307" t="s">
        <v>256</v>
      </c>
      <c r="C37" s="308"/>
      <c r="D37" s="113">
        <v>0.12023481151425136</v>
      </c>
      <c r="E37" s="115">
        <v>17</v>
      </c>
      <c r="F37" s="114">
        <v>4</v>
      </c>
      <c r="G37" s="114">
        <v>12</v>
      </c>
      <c r="H37" s="114">
        <v>10</v>
      </c>
      <c r="I37" s="140">
        <v>8</v>
      </c>
      <c r="J37" s="115">
        <v>9</v>
      </c>
      <c r="K37" s="116">
        <v>112.5</v>
      </c>
    </row>
    <row r="38" spans="1:11" ht="14.1" customHeight="1" x14ac:dyDescent="0.2">
      <c r="A38" s="306">
        <v>43</v>
      </c>
      <c r="B38" s="307" t="s">
        <v>257</v>
      </c>
      <c r="C38" s="308"/>
      <c r="D38" s="113">
        <v>1.1104038475139684</v>
      </c>
      <c r="E38" s="115">
        <v>157</v>
      </c>
      <c r="F38" s="114">
        <v>124</v>
      </c>
      <c r="G38" s="114">
        <v>370</v>
      </c>
      <c r="H38" s="114">
        <v>113</v>
      </c>
      <c r="I38" s="140">
        <v>137</v>
      </c>
      <c r="J38" s="115">
        <v>20</v>
      </c>
      <c r="K38" s="116">
        <v>14.598540145985401</v>
      </c>
    </row>
    <row r="39" spans="1:11" ht="14.1" customHeight="1" x14ac:dyDescent="0.2">
      <c r="A39" s="306">
        <v>51</v>
      </c>
      <c r="B39" s="307" t="s">
        <v>258</v>
      </c>
      <c r="C39" s="308"/>
      <c r="D39" s="113">
        <v>9.4066058419973118</v>
      </c>
      <c r="E39" s="115">
        <v>1330</v>
      </c>
      <c r="F39" s="114">
        <v>1062</v>
      </c>
      <c r="G39" s="114">
        <v>1941</v>
      </c>
      <c r="H39" s="114">
        <v>1165</v>
      </c>
      <c r="I39" s="140">
        <v>1308</v>
      </c>
      <c r="J39" s="115">
        <v>22</v>
      </c>
      <c r="K39" s="116">
        <v>1.6819571865443426</v>
      </c>
    </row>
    <row r="40" spans="1:11" ht="14.1" customHeight="1" x14ac:dyDescent="0.2">
      <c r="A40" s="306" t="s">
        <v>259</v>
      </c>
      <c r="B40" s="307" t="s">
        <v>260</v>
      </c>
      <c r="C40" s="308"/>
      <c r="D40" s="113">
        <v>8.4235094419690224</v>
      </c>
      <c r="E40" s="115">
        <v>1191</v>
      </c>
      <c r="F40" s="114">
        <v>994</v>
      </c>
      <c r="G40" s="114">
        <v>1781</v>
      </c>
      <c r="H40" s="114">
        <v>1072</v>
      </c>
      <c r="I40" s="140">
        <v>1215</v>
      </c>
      <c r="J40" s="115">
        <v>-24</v>
      </c>
      <c r="K40" s="116">
        <v>-1.9753086419753085</v>
      </c>
    </row>
    <row r="41" spans="1:11" ht="14.1" customHeight="1" x14ac:dyDescent="0.2">
      <c r="A41" s="306"/>
      <c r="B41" s="307" t="s">
        <v>261</v>
      </c>
      <c r="C41" s="308"/>
      <c r="D41" s="113">
        <v>7.1857981469693755</v>
      </c>
      <c r="E41" s="115">
        <v>1016</v>
      </c>
      <c r="F41" s="114">
        <v>841</v>
      </c>
      <c r="G41" s="114">
        <v>1281</v>
      </c>
      <c r="H41" s="114">
        <v>944</v>
      </c>
      <c r="I41" s="140">
        <v>1093</v>
      </c>
      <c r="J41" s="115">
        <v>-77</v>
      </c>
      <c r="K41" s="116">
        <v>-7.0448307410795978</v>
      </c>
    </row>
    <row r="42" spans="1:11" ht="14.1" customHeight="1" x14ac:dyDescent="0.2">
      <c r="A42" s="306">
        <v>52</v>
      </c>
      <c r="B42" s="307" t="s">
        <v>262</v>
      </c>
      <c r="C42" s="308"/>
      <c r="D42" s="113">
        <v>4.915482000141453</v>
      </c>
      <c r="E42" s="115">
        <v>695</v>
      </c>
      <c r="F42" s="114">
        <v>570</v>
      </c>
      <c r="G42" s="114">
        <v>766</v>
      </c>
      <c r="H42" s="114">
        <v>661</v>
      </c>
      <c r="I42" s="140">
        <v>724</v>
      </c>
      <c r="J42" s="115">
        <v>-29</v>
      </c>
      <c r="K42" s="116">
        <v>-4.0055248618784534</v>
      </c>
    </row>
    <row r="43" spans="1:11" ht="14.1" customHeight="1" x14ac:dyDescent="0.2">
      <c r="A43" s="306" t="s">
        <v>263</v>
      </c>
      <c r="B43" s="307" t="s">
        <v>264</v>
      </c>
      <c r="C43" s="308"/>
      <c r="D43" s="113">
        <v>4.0526204116274132</v>
      </c>
      <c r="E43" s="115">
        <v>573</v>
      </c>
      <c r="F43" s="114">
        <v>494</v>
      </c>
      <c r="G43" s="114">
        <v>636</v>
      </c>
      <c r="H43" s="114">
        <v>562</v>
      </c>
      <c r="I43" s="140">
        <v>605</v>
      </c>
      <c r="J43" s="115">
        <v>-32</v>
      </c>
      <c r="K43" s="116">
        <v>-5.2892561983471076</v>
      </c>
    </row>
    <row r="44" spans="1:11" ht="14.1" customHeight="1" x14ac:dyDescent="0.2">
      <c r="A44" s="306">
        <v>53</v>
      </c>
      <c r="B44" s="307" t="s">
        <v>265</v>
      </c>
      <c r="C44" s="308"/>
      <c r="D44" s="113">
        <v>1.1528396633425277</v>
      </c>
      <c r="E44" s="115">
        <v>163</v>
      </c>
      <c r="F44" s="114">
        <v>197</v>
      </c>
      <c r="G44" s="114">
        <v>175</v>
      </c>
      <c r="H44" s="114">
        <v>371</v>
      </c>
      <c r="I44" s="140">
        <v>330</v>
      </c>
      <c r="J44" s="115">
        <v>-167</v>
      </c>
      <c r="K44" s="116">
        <v>-50.606060606060609</v>
      </c>
    </row>
    <row r="45" spans="1:11" ht="14.1" customHeight="1" x14ac:dyDescent="0.2">
      <c r="A45" s="306" t="s">
        <v>266</v>
      </c>
      <c r="B45" s="307" t="s">
        <v>267</v>
      </c>
      <c r="C45" s="308"/>
      <c r="D45" s="113">
        <v>1.0891859395996888</v>
      </c>
      <c r="E45" s="115">
        <v>154</v>
      </c>
      <c r="F45" s="114">
        <v>192</v>
      </c>
      <c r="G45" s="114">
        <v>168</v>
      </c>
      <c r="H45" s="114">
        <v>365</v>
      </c>
      <c r="I45" s="140">
        <v>326</v>
      </c>
      <c r="J45" s="115">
        <v>-172</v>
      </c>
      <c r="K45" s="116">
        <v>-52.760736196319016</v>
      </c>
    </row>
    <row r="46" spans="1:11" ht="14.1" customHeight="1" x14ac:dyDescent="0.2">
      <c r="A46" s="306">
        <v>54</v>
      </c>
      <c r="B46" s="307" t="s">
        <v>268</v>
      </c>
      <c r="C46" s="308"/>
      <c r="D46" s="113">
        <v>2.3905509583421742</v>
      </c>
      <c r="E46" s="115">
        <v>338</v>
      </c>
      <c r="F46" s="114">
        <v>336</v>
      </c>
      <c r="G46" s="114">
        <v>407</v>
      </c>
      <c r="H46" s="114">
        <v>401</v>
      </c>
      <c r="I46" s="140">
        <v>430</v>
      </c>
      <c r="J46" s="115">
        <v>-92</v>
      </c>
      <c r="K46" s="116">
        <v>-21.395348837209301</v>
      </c>
    </row>
    <row r="47" spans="1:11" ht="14.1" customHeight="1" x14ac:dyDescent="0.2">
      <c r="A47" s="306">
        <v>61</v>
      </c>
      <c r="B47" s="307" t="s">
        <v>269</v>
      </c>
      <c r="C47" s="308"/>
      <c r="D47" s="113">
        <v>2.8714902043991795</v>
      </c>
      <c r="E47" s="115">
        <v>406</v>
      </c>
      <c r="F47" s="114">
        <v>261</v>
      </c>
      <c r="G47" s="114">
        <v>526</v>
      </c>
      <c r="H47" s="114">
        <v>272</v>
      </c>
      <c r="I47" s="140">
        <v>321</v>
      </c>
      <c r="J47" s="115">
        <v>85</v>
      </c>
      <c r="K47" s="116">
        <v>26.4797507788162</v>
      </c>
    </row>
    <row r="48" spans="1:11" ht="14.1" customHeight="1" x14ac:dyDescent="0.2">
      <c r="A48" s="306">
        <v>62</v>
      </c>
      <c r="B48" s="307" t="s">
        <v>270</v>
      </c>
      <c r="C48" s="308"/>
      <c r="D48" s="113">
        <v>7.016054883655138</v>
      </c>
      <c r="E48" s="115">
        <v>992</v>
      </c>
      <c r="F48" s="114">
        <v>984</v>
      </c>
      <c r="G48" s="114">
        <v>1714</v>
      </c>
      <c r="H48" s="114">
        <v>1199</v>
      </c>
      <c r="I48" s="140">
        <v>1402</v>
      </c>
      <c r="J48" s="115">
        <v>-410</v>
      </c>
      <c r="K48" s="116">
        <v>-29.243937232524964</v>
      </c>
    </row>
    <row r="49" spans="1:11" ht="14.1" customHeight="1" x14ac:dyDescent="0.2">
      <c r="A49" s="306">
        <v>63</v>
      </c>
      <c r="B49" s="307" t="s">
        <v>271</v>
      </c>
      <c r="C49" s="308"/>
      <c r="D49" s="113">
        <v>4.3496711224273286</v>
      </c>
      <c r="E49" s="115">
        <v>615</v>
      </c>
      <c r="F49" s="114">
        <v>647</v>
      </c>
      <c r="G49" s="114">
        <v>818</v>
      </c>
      <c r="H49" s="114">
        <v>864</v>
      </c>
      <c r="I49" s="140">
        <v>850</v>
      </c>
      <c r="J49" s="115">
        <v>-235</v>
      </c>
      <c r="K49" s="116">
        <v>-27.647058823529413</v>
      </c>
    </row>
    <row r="50" spans="1:11" ht="14.1" customHeight="1" x14ac:dyDescent="0.2">
      <c r="A50" s="306" t="s">
        <v>272</v>
      </c>
      <c r="B50" s="307" t="s">
        <v>273</v>
      </c>
      <c r="C50" s="308"/>
      <c r="D50" s="113">
        <v>1.2377112949996463</v>
      </c>
      <c r="E50" s="115">
        <v>175</v>
      </c>
      <c r="F50" s="114">
        <v>108</v>
      </c>
      <c r="G50" s="114">
        <v>214</v>
      </c>
      <c r="H50" s="114">
        <v>221</v>
      </c>
      <c r="I50" s="140">
        <v>295</v>
      </c>
      <c r="J50" s="115">
        <v>-120</v>
      </c>
      <c r="K50" s="116">
        <v>-40.677966101694913</v>
      </c>
    </row>
    <row r="51" spans="1:11" ht="14.1" customHeight="1" x14ac:dyDescent="0.2">
      <c r="A51" s="306" t="s">
        <v>274</v>
      </c>
      <c r="B51" s="307" t="s">
        <v>275</v>
      </c>
      <c r="C51" s="308"/>
      <c r="D51" s="113">
        <v>2.6663837612278094</v>
      </c>
      <c r="E51" s="115">
        <v>377</v>
      </c>
      <c r="F51" s="114">
        <v>439</v>
      </c>
      <c r="G51" s="114">
        <v>508</v>
      </c>
      <c r="H51" s="114">
        <v>617</v>
      </c>
      <c r="I51" s="140">
        <v>508</v>
      </c>
      <c r="J51" s="115">
        <v>-131</v>
      </c>
      <c r="K51" s="116">
        <v>-25.787401574803148</v>
      </c>
    </row>
    <row r="52" spans="1:11" ht="14.1" customHeight="1" x14ac:dyDescent="0.2">
      <c r="A52" s="306">
        <v>71</v>
      </c>
      <c r="B52" s="307" t="s">
        <v>276</v>
      </c>
      <c r="C52" s="308"/>
      <c r="D52" s="113">
        <v>9.8451092722257592</v>
      </c>
      <c r="E52" s="115">
        <v>1392</v>
      </c>
      <c r="F52" s="114">
        <v>923</v>
      </c>
      <c r="G52" s="114">
        <v>1566</v>
      </c>
      <c r="H52" s="114">
        <v>937</v>
      </c>
      <c r="I52" s="140">
        <v>1221</v>
      </c>
      <c r="J52" s="115">
        <v>171</v>
      </c>
      <c r="K52" s="116">
        <v>14.004914004914005</v>
      </c>
    </row>
    <row r="53" spans="1:11" ht="14.1" customHeight="1" x14ac:dyDescent="0.2">
      <c r="A53" s="306" t="s">
        <v>277</v>
      </c>
      <c r="B53" s="307" t="s">
        <v>278</v>
      </c>
      <c r="C53" s="308"/>
      <c r="D53" s="113">
        <v>3.7060612490275124</v>
      </c>
      <c r="E53" s="115">
        <v>524</v>
      </c>
      <c r="F53" s="114">
        <v>275</v>
      </c>
      <c r="G53" s="114">
        <v>622</v>
      </c>
      <c r="H53" s="114">
        <v>300</v>
      </c>
      <c r="I53" s="140">
        <v>364</v>
      </c>
      <c r="J53" s="115">
        <v>160</v>
      </c>
      <c r="K53" s="116">
        <v>43.956043956043956</v>
      </c>
    </row>
    <row r="54" spans="1:11" ht="14.1" customHeight="1" x14ac:dyDescent="0.2">
      <c r="A54" s="306" t="s">
        <v>279</v>
      </c>
      <c r="B54" s="307" t="s">
        <v>280</v>
      </c>
      <c r="C54" s="308"/>
      <c r="D54" s="113">
        <v>5.346912794398472</v>
      </c>
      <c r="E54" s="115">
        <v>756</v>
      </c>
      <c r="F54" s="114">
        <v>582</v>
      </c>
      <c r="G54" s="114">
        <v>827</v>
      </c>
      <c r="H54" s="114">
        <v>562</v>
      </c>
      <c r="I54" s="140">
        <v>764</v>
      </c>
      <c r="J54" s="115">
        <v>-8</v>
      </c>
      <c r="K54" s="116">
        <v>-1.0471204188481675</v>
      </c>
    </row>
    <row r="55" spans="1:11" ht="14.1" customHeight="1" x14ac:dyDescent="0.2">
      <c r="A55" s="306">
        <v>72</v>
      </c>
      <c r="B55" s="307" t="s">
        <v>281</v>
      </c>
      <c r="C55" s="308"/>
      <c r="D55" s="113">
        <v>1.4145271942853102</v>
      </c>
      <c r="E55" s="115">
        <v>200</v>
      </c>
      <c r="F55" s="114">
        <v>154</v>
      </c>
      <c r="G55" s="114">
        <v>388</v>
      </c>
      <c r="H55" s="114">
        <v>152</v>
      </c>
      <c r="I55" s="140">
        <v>195</v>
      </c>
      <c r="J55" s="115">
        <v>5</v>
      </c>
      <c r="K55" s="116">
        <v>2.5641025641025643</v>
      </c>
    </row>
    <row r="56" spans="1:11" ht="14.1" customHeight="1" x14ac:dyDescent="0.2">
      <c r="A56" s="306" t="s">
        <v>282</v>
      </c>
      <c r="B56" s="307" t="s">
        <v>283</v>
      </c>
      <c r="C56" s="308"/>
      <c r="D56" s="113">
        <v>0.50215715397128513</v>
      </c>
      <c r="E56" s="115">
        <v>71</v>
      </c>
      <c r="F56" s="114">
        <v>44</v>
      </c>
      <c r="G56" s="114">
        <v>174</v>
      </c>
      <c r="H56" s="114">
        <v>52</v>
      </c>
      <c r="I56" s="140">
        <v>60</v>
      </c>
      <c r="J56" s="115">
        <v>11</v>
      </c>
      <c r="K56" s="116">
        <v>18.333333333333332</v>
      </c>
    </row>
    <row r="57" spans="1:11" ht="14.1" customHeight="1" x14ac:dyDescent="0.2">
      <c r="A57" s="306" t="s">
        <v>284</v>
      </c>
      <c r="B57" s="307" t="s">
        <v>285</v>
      </c>
      <c r="C57" s="308"/>
      <c r="D57" s="113">
        <v>0.6719004172855223</v>
      </c>
      <c r="E57" s="115">
        <v>95</v>
      </c>
      <c r="F57" s="114">
        <v>71</v>
      </c>
      <c r="G57" s="114">
        <v>119</v>
      </c>
      <c r="H57" s="114">
        <v>78</v>
      </c>
      <c r="I57" s="140">
        <v>98</v>
      </c>
      <c r="J57" s="115">
        <v>-3</v>
      </c>
      <c r="K57" s="116">
        <v>-3.0612244897959182</v>
      </c>
    </row>
    <row r="58" spans="1:11" ht="14.1" customHeight="1" x14ac:dyDescent="0.2">
      <c r="A58" s="306">
        <v>73</v>
      </c>
      <c r="B58" s="307" t="s">
        <v>286</v>
      </c>
      <c r="C58" s="308"/>
      <c r="D58" s="113">
        <v>1.4711082820567225</v>
      </c>
      <c r="E58" s="115">
        <v>208</v>
      </c>
      <c r="F58" s="114">
        <v>167</v>
      </c>
      <c r="G58" s="114">
        <v>304</v>
      </c>
      <c r="H58" s="114">
        <v>103</v>
      </c>
      <c r="I58" s="140">
        <v>167</v>
      </c>
      <c r="J58" s="115">
        <v>41</v>
      </c>
      <c r="K58" s="116">
        <v>24.550898203592816</v>
      </c>
    </row>
    <row r="59" spans="1:11" ht="14.1" customHeight="1" x14ac:dyDescent="0.2">
      <c r="A59" s="306" t="s">
        <v>287</v>
      </c>
      <c r="B59" s="307" t="s">
        <v>288</v>
      </c>
      <c r="C59" s="308"/>
      <c r="D59" s="113">
        <v>1.1528396633425277</v>
      </c>
      <c r="E59" s="115">
        <v>163</v>
      </c>
      <c r="F59" s="114">
        <v>129</v>
      </c>
      <c r="G59" s="114">
        <v>237</v>
      </c>
      <c r="H59" s="114">
        <v>71</v>
      </c>
      <c r="I59" s="140">
        <v>135</v>
      </c>
      <c r="J59" s="115">
        <v>28</v>
      </c>
      <c r="K59" s="116">
        <v>20.74074074074074</v>
      </c>
    </row>
    <row r="60" spans="1:11" ht="14.1" customHeight="1" x14ac:dyDescent="0.2">
      <c r="A60" s="306">
        <v>81</v>
      </c>
      <c r="B60" s="307" t="s">
        <v>289</v>
      </c>
      <c r="C60" s="308"/>
      <c r="D60" s="113">
        <v>6.1744112030553788</v>
      </c>
      <c r="E60" s="115">
        <v>873</v>
      </c>
      <c r="F60" s="114">
        <v>832</v>
      </c>
      <c r="G60" s="114">
        <v>802</v>
      </c>
      <c r="H60" s="114">
        <v>611</v>
      </c>
      <c r="I60" s="140">
        <v>624</v>
      </c>
      <c r="J60" s="115">
        <v>249</v>
      </c>
      <c r="K60" s="116">
        <v>39.903846153846153</v>
      </c>
    </row>
    <row r="61" spans="1:11" ht="14.1" customHeight="1" x14ac:dyDescent="0.2">
      <c r="A61" s="306" t="s">
        <v>290</v>
      </c>
      <c r="B61" s="307" t="s">
        <v>291</v>
      </c>
      <c r="C61" s="308"/>
      <c r="D61" s="113">
        <v>1.6125610014852536</v>
      </c>
      <c r="E61" s="115">
        <v>228</v>
      </c>
      <c r="F61" s="114">
        <v>187</v>
      </c>
      <c r="G61" s="114">
        <v>389</v>
      </c>
      <c r="H61" s="114">
        <v>158</v>
      </c>
      <c r="I61" s="140">
        <v>204</v>
      </c>
      <c r="J61" s="115">
        <v>24</v>
      </c>
      <c r="K61" s="116">
        <v>11.764705882352942</v>
      </c>
    </row>
    <row r="62" spans="1:11" ht="14.1" customHeight="1" x14ac:dyDescent="0.2">
      <c r="A62" s="306" t="s">
        <v>292</v>
      </c>
      <c r="B62" s="307" t="s">
        <v>293</v>
      </c>
      <c r="C62" s="308"/>
      <c r="D62" s="113">
        <v>2.1005728835136854</v>
      </c>
      <c r="E62" s="115">
        <v>297</v>
      </c>
      <c r="F62" s="114">
        <v>416</v>
      </c>
      <c r="G62" s="114">
        <v>209</v>
      </c>
      <c r="H62" s="114">
        <v>232</v>
      </c>
      <c r="I62" s="140">
        <v>179</v>
      </c>
      <c r="J62" s="115">
        <v>118</v>
      </c>
      <c r="K62" s="116">
        <v>65.92178770949721</v>
      </c>
    </row>
    <row r="63" spans="1:11" ht="14.1" customHeight="1" x14ac:dyDescent="0.2">
      <c r="A63" s="306"/>
      <c r="B63" s="307" t="s">
        <v>294</v>
      </c>
      <c r="C63" s="308"/>
      <c r="D63" s="113">
        <v>1.8176674446566234</v>
      </c>
      <c r="E63" s="115">
        <v>257</v>
      </c>
      <c r="F63" s="114">
        <v>348</v>
      </c>
      <c r="G63" s="114">
        <v>172</v>
      </c>
      <c r="H63" s="114">
        <v>207</v>
      </c>
      <c r="I63" s="140">
        <v>160</v>
      </c>
      <c r="J63" s="115">
        <v>97</v>
      </c>
      <c r="K63" s="116">
        <v>60.625</v>
      </c>
    </row>
    <row r="64" spans="1:11" ht="14.1" customHeight="1" x14ac:dyDescent="0.2">
      <c r="A64" s="306" t="s">
        <v>295</v>
      </c>
      <c r="B64" s="307" t="s">
        <v>296</v>
      </c>
      <c r="C64" s="308"/>
      <c r="D64" s="113">
        <v>1.1882028431996605</v>
      </c>
      <c r="E64" s="115">
        <v>168</v>
      </c>
      <c r="F64" s="114">
        <v>102</v>
      </c>
      <c r="G64" s="114">
        <v>95</v>
      </c>
      <c r="H64" s="114">
        <v>94</v>
      </c>
      <c r="I64" s="140">
        <v>103</v>
      </c>
      <c r="J64" s="115">
        <v>65</v>
      </c>
      <c r="K64" s="116">
        <v>63.106796116504853</v>
      </c>
    </row>
    <row r="65" spans="1:11" ht="14.1" customHeight="1" x14ac:dyDescent="0.2">
      <c r="A65" s="306" t="s">
        <v>297</v>
      </c>
      <c r="B65" s="307" t="s">
        <v>298</v>
      </c>
      <c r="C65" s="308"/>
      <c r="D65" s="113">
        <v>0.66482778131409581</v>
      </c>
      <c r="E65" s="115">
        <v>94</v>
      </c>
      <c r="F65" s="114">
        <v>66</v>
      </c>
      <c r="G65" s="114">
        <v>49</v>
      </c>
      <c r="H65" s="114">
        <v>52</v>
      </c>
      <c r="I65" s="140">
        <v>61</v>
      </c>
      <c r="J65" s="115">
        <v>33</v>
      </c>
      <c r="K65" s="116">
        <v>54.098360655737707</v>
      </c>
    </row>
    <row r="66" spans="1:11" ht="14.1" customHeight="1" x14ac:dyDescent="0.2">
      <c r="A66" s="306">
        <v>82</v>
      </c>
      <c r="B66" s="307" t="s">
        <v>299</v>
      </c>
      <c r="C66" s="308"/>
      <c r="D66" s="113">
        <v>2.1925171511422308</v>
      </c>
      <c r="E66" s="115">
        <v>310</v>
      </c>
      <c r="F66" s="114">
        <v>533</v>
      </c>
      <c r="G66" s="114">
        <v>431</v>
      </c>
      <c r="H66" s="114">
        <v>359</v>
      </c>
      <c r="I66" s="140">
        <v>386</v>
      </c>
      <c r="J66" s="115">
        <v>-76</v>
      </c>
      <c r="K66" s="116">
        <v>-19.689119170984455</v>
      </c>
    </row>
    <row r="67" spans="1:11" ht="14.1" customHeight="1" x14ac:dyDescent="0.2">
      <c r="A67" s="306" t="s">
        <v>300</v>
      </c>
      <c r="B67" s="307" t="s">
        <v>301</v>
      </c>
      <c r="C67" s="308"/>
      <c r="D67" s="113">
        <v>1.336728198599618</v>
      </c>
      <c r="E67" s="115">
        <v>189</v>
      </c>
      <c r="F67" s="114">
        <v>442</v>
      </c>
      <c r="G67" s="114">
        <v>245</v>
      </c>
      <c r="H67" s="114">
        <v>266</v>
      </c>
      <c r="I67" s="140">
        <v>266</v>
      </c>
      <c r="J67" s="115">
        <v>-77</v>
      </c>
      <c r="K67" s="116">
        <v>-28.94736842105263</v>
      </c>
    </row>
    <row r="68" spans="1:11" ht="14.1" customHeight="1" x14ac:dyDescent="0.2">
      <c r="A68" s="306" t="s">
        <v>302</v>
      </c>
      <c r="B68" s="307" t="s">
        <v>303</v>
      </c>
      <c r="C68" s="308"/>
      <c r="D68" s="113">
        <v>0.62239196548553644</v>
      </c>
      <c r="E68" s="115">
        <v>88</v>
      </c>
      <c r="F68" s="114">
        <v>64</v>
      </c>
      <c r="G68" s="114">
        <v>116</v>
      </c>
      <c r="H68" s="114">
        <v>67</v>
      </c>
      <c r="I68" s="140">
        <v>71</v>
      </c>
      <c r="J68" s="115">
        <v>17</v>
      </c>
      <c r="K68" s="116">
        <v>23.943661971830984</v>
      </c>
    </row>
    <row r="69" spans="1:11" ht="14.1" customHeight="1" x14ac:dyDescent="0.2">
      <c r="A69" s="306">
        <v>83</v>
      </c>
      <c r="B69" s="307" t="s">
        <v>304</v>
      </c>
      <c r="C69" s="308"/>
      <c r="D69" s="113">
        <v>3.0200155597991372</v>
      </c>
      <c r="E69" s="115">
        <v>427</v>
      </c>
      <c r="F69" s="114">
        <v>521</v>
      </c>
      <c r="G69" s="114">
        <v>995</v>
      </c>
      <c r="H69" s="114">
        <v>387</v>
      </c>
      <c r="I69" s="140">
        <v>421</v>
      </c>
      <c r="J69" s="115">
        <v>6</v>
      </c>
      <c r="K69" s="116">
        <v>1.4251781472684086</v>
      </c>
    </row>
    <row r="70" spans="1:11" ht="14.1" customHeight="1" x14ac:dyDescent="0.2">
      <c r="A70" s="306" t="s">
        <v>305</v>
      </c>
      <c r="B70" s="307" t="s">
        <v>306</v>
      </c>
      <c r="C70" s="308"/>
      <c r="D70" s="113">
        <v>2.3976235943136008</v>
      </c>
      <c r="E70" s="115">
        <v>339</v>
      </c>
      <c r="F70" s="114">
        <v>419</v>
      </c>
      <c r="G70" s="114">
        <v>838</v>
      </c>
      <c r="H70" s="114">
        <v>285</v>
      </c>
      <c r="I70" s="140">
        <v>294</v>
      </c>
      <c r="J70" s="115">
        <v>45</v>
      </c>
      <c r="K70" s="116">
        <v>15.306122448979592</v>
      </c>
    </row>
    <row r="71" spans="1:11" ht="14.1" customHeight="1" x14ac:dyDescent="0.2">
      <c r="A71" s="306"/>
      <c r="B71" s="307" t="s">
        <v>307</v>
      </c>
      <c r="C71" s="308"/>
      <c r="D71" s="113">
        <v>1.4711082820567225</v>
      </c>
      <c r="E71" s="115">
        <v>208</v>
      </c>
      <c r="F71" s="114">
        <v>184</v>
      </c>
      <c r="G71" s="114">
        <v>659</v>
      </c>
      <c r="H71" s="114">
        <v>158</v>
      </c>
      <c r="I71" s="140">
        <v>198</v>
      </c>
      <c r="J71" s="115">
        <v>10</v>
      </c>
      <c r="K71" s="116">
        <v>5.0505050505050502</v>
      </c>
    </row>
    <row r="72" spans="1:11" ht="14.1" customHeight="1" x14ac:dyDescent="0.2">
      <c r="A72" s="306">
        <v>84</v>
      </c>
      <c r="B72" s="307" t="s">
        <v>308</v>
      </c>
      <c r="C72" s="308"/>
      <c r="D72" s="113">
        <v>0.99016903599971706</v>
      </c>
      <c r="E72" s="115">
        <v>140</v>
      </c>
      <c r="F72" s="114">
        <v>112</v>
      </c>
      <c r="G72" s="114">
        <v>215</v>
      </c>
      <c r="H72" s="114">
        <v>82</v>
      </c>
      <c r="I72" s="140">
        <v>133</v>
      </c>
      <c r="J72" s="115">
        <v>7</v>
      </c>
      <c r="K72" s="116">
        <v>5.2631578947368425</v>
      </c>
    </row>
    <row r="73" spans="1:11" ht="14.1" customHeight="1" x14ac:dyDescent="0.2">
      <c r="A73" s="306" t="s">
        <v>309</v>
      </c>
      <c r="B73" s="307" t="s">
        <v>310</v>
      </c>
      <c r="C73" s="308"/>
      <c r="D73" s="113">
        <v>0.41728552231416649</v>
      </c>
      <c r="E73" s="115">
        <v>59</v>
      </c>
      <c r="F73" s="114">
        <v>21</v>
      </c>
      <c r="G73" s="114">
        <v>83</v>
      </c>
      <c r="H73" s="114">
        <v>5</v>
      </c>
      <c r="I73" s="140">
        <v>31</v>
      </c>
      <c r="J73" s="115">
        <v>28</v>
      </c>
      <c r="K73" s="116">
        <v>90.322580645161295</v>
      </c>
    </row>
    <row r="74" spans="1:11" ht="14.1" customHeight="1" x14ac:dyDescent="0.2">
      <c r="A74" s="306" t="s">
        <v>311</v>
      </c>
      <c r="B74" s="307" t="s">
        <v>312</v>
      </c>
      <c r="C74" s="308"/>
      <c r="D74" s="113">
        <v>7.7798995685692054E-2</v>
      </c>
      <c r="E74" s="115">
        <v>11</v>
      </c>
      <c r="F74" s="114">
        <v>16</v>
      </c>
      <c r="G74" s="114">
        <v>48</v>
      </c>
      <c r="H74" s="114">
        <v>5</v>
      </c>
      <c r="I74" s="140">
        <v>18</v>
      </c>
      <c r="J74" s="115">
        <v>-7</v>
      </c>
      <c r="K74" s="116">
        <v>-38.888888888888886</v>
      </c>
    </row>
    <row r="75" spans="1:11" ht="14.1" customHeight="1" x14ac:dyDescent="0.2">
      <c r="A75" s="306" t="s">
        <v>313</v>
      </c>
      <c r="B75" s="307" t="s">
        <v>314</v>
      </c>
      <c r="C75" s="308"/>
      <c r="D75" s="113">
        <v>7.072635971426551E-2</v>
      </c>
      <c r="E75" s="115">
        <v>10</v>
      </c>
      <c r="F75" s="114">
        <v>16</v>
      </c>
      <c r="G75" s="114">
        <v>12</v>
      </c>
      <c r="H75" s="114">
        <v>14</v>
      </c>
      <c r="I75" s="140">
        <v>21</v>
      </c>
      <c r="J75" s="115">
        <v>-11</v>
      </c>
      <c r="K75" s="116">
        <v>-52.38095238095238</v>
      </c>
    </row>
    <row r="76" spans="1:11" ht="14.1" customHeight="1" x14ac:dyDescent="0.2">
      <c r="A76" s="306">
        <v>91</v>
      </c>
      <c r="B76" s="307" t="s">
        <v>315</v>
      </c>
      <c r="C76" s="308"/>
      <c r="D76" s="113">
        <v>9.9016903599971715E-2</v>
      </c>
      <c r="E76" s="115">
        <v>14</v>
      </c>
      <c r="F76" s="114">
        <v>9</v>
      </c>
      <c r="G76" s="114">
        <v>11</v>
      </c>
      <c r="H76" s="114">
        <v>6</v>
      </c>
      <c r="I76" s="140">
        <v>11</v>
      </c>
      <c r="J76" s="115">
        <v>3</v>
      </c>
      <c r="K76" s="116">
        <v>27.272727272727273</v>
      </c>
    </row>
    <row r="77" spans="1:11" ht="14.1" customHeight="1" x14ac:dyDescent="0.2">
      <c r="A77" s="306">
        <v>92</v>
      </c>
      <c r="B77" s="307" t="s">
        <v>316</v>
      </c>
      <c r="C77" s="308"/>
      <c r="D77" s="113">
        <v>3.1473230072848151</v>
      </c>
      <c r="E77" s="115">
        <v>445</v>
      </c>
      <c r="F77" s="114">
        <v>245</v>
      </c>
      <c r="G77" s="114">
        <v>274</v>
      </c>
      <c r="H77" s="114">
        <v>200</v>
      </c>
      <c r="I77" s="140">
        <v>301</v>
      </c>
      <c r="J77" s="115">
        <v>144</v>
      </c>
      <c r="K77" s="116">
        <v>47.840531561461795</v>
      </c>
    </row>
    <row r="78" spans="1:11" ht="14.1" customHeight="1" x14ac:dyDescent="0.2">
      <c r="A78" s="306">
        <v>93</v>
      </c>
      <c r="B78" s="307" t="s">
        <v>317</v>
      </c>
      <c r="C78" s="308"/>
      <c r="D78" s="113">
        <v>0.21217907914279652</v>
      </c>
      <c r="E78" s="115">
        <v>30</v>
      </c>
      <c r="F78" s="114">
        <v>8</v>
      </c>
      <c r="G78" s="114">
        <v>35</v>
      </c>
      <c r="H78" s="114">
        <v>17</v>
      </c>
      <c r="I78" s="140">
        <v>28</v>
      </c>
      <c r="J78" s="115">
        <v>2</v>
      </c>
      <c r="K78" s="116">
        <v>7.1428571428571432</v>
      </c>
    </row>
    <row r="79" spans="1:11" ht="14.1" customHeight="1" x14ac:dyDescent="0.2">
      <c r="A79" s="306">
        <v>94</v>
      </c>
      <c r="B79" s="307" t="s">
        <v>318</v>
      </c>
      <c r="C79" s="308"/>
      <c r="D79" s="113">
        <v>1.0255322158568498</v>
      </c>
      <c r="E79" s="115">
        <v>145</v>
      </c>
      <c r="F79" s="114">
        <v>119</v>
      </c>
      <c r="G79" s="114">
        <v>153</v>
      </c>
      <c r="H79" s="114">
        <v>152</v>
      </c>
      <c r="I79" s="140">
        <v>142</v>
      </c>
      <c r="J79" s="115">
        <v>3</v>
      </c>
      <c r="K79" s="116">
        <v>2.112676056338028</v>
      </c>
    </row>
    <row r="80" spans="1:11" ht="14.1" customHeight="1" x14ac:dyDescent="0.2">
      <c r="A80" s="306" t="s">
        <v>319</v>
      </c>
      <c r="B80" s="307" t="s">
        <v>320</v>
      </c>
      <c r="C80" s="308"/>
      <c r="D80" s="113">
        <v>3.5363179857132755E-2</v>
      </c>
      <c r="E80" s="115">
        <v>5</v>
      </c>
      <c r="F80" s="114">
        <v>5</v>
      </c>
      <c r="G80" s="114">
        <v>9</v>
      </c>
      <c r="H80" s="114">
        <v>9</v>
      </c>
      <c r="I80" s="140">
        <v>6</v>
      </c>
      <c r="J80" s="115">
        <v>-1</v>
      </c>
      <c r="K80" s="116">
        <v>-16.666666666666668</v>
      </c>
    </row>
    <row r="81" spans="1:11" ht="14.1" customHeight="1" x14ac:dyDescent="0.2">
      <c r="A81" s="310" t="s">
        <v>321</v>
      </c>
      <c r="B81" s="311" t="s">
        <v>333</v>
      </c>
      <c r="C81" s="312"/>
      <c r="D81" s="125">
        <v>7.072635971426551E-2</v>
      </c>
      <c r="E81" s="143">
        <v>10</v>
      </c>
      <c r="F81" s="144">
        <v>8</v>
      </c>
      <c r="G81" s="144">
        <v>43</v>
      </c>
      <c r="H81" s="144">
        <v>6</v>
      </c>
      <c r="I81" s="145">
        <v>12</v>
      </c>
      <c r="J81" s="143">
        <v>-2</v>
      </c>
      <c r="K81" s="146">
        <v>-16.666666666666668</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16471</v>
      </c>
      <c r="E11" s="114">
        <v>12516</v>
      </c>
      <c r="F11" s="114">
        <v>16455</v>
      </c>
      <c r="G11" s="114">
        <v>11265</v>
      </c>
      <c r="H11" s="140">
        <v>15005</v>
      </c>
      <c r="I11" s="115">
        <v>1466</v>
      </c>
      <c r="J11" s="116">
        <v>9.7700766411196263</v>
      </c>
    </row>
    <row r="12" spans="1:15" s="110" customFormat="1" ht="24.95" customHeight="1" x14ac:dyDescent="0.2">
      <c r="A12" s="193" t="s">
        <v>132</v>
      </c>
      <c r="B12" s="194" t="s">
        <v>133</v>
      </c>
      <c r="C12" s="113">
        <v>0.70426810758302472</v>
      </c>
      <c r="D12" s="115">
        <v>116</v>
      </c>
      <c r="E12" s="114">
        <v>392</v>
      </c>
      <c r="F12" s="114">
        <v>343</v>
      </c>
      <c r="G12" s="114">
        <v>196</v>
      </c>
      <c r="H12" s="140">
        <v>105</v>
      </c>
      <c r="I12" s="115">
        <v>11</v>
      </c>
      <c r="J12" s="116">
        <v>10.476190476190476</v>
      </c>
    </row>
    <row r="13" spans="1:15" s="110" customFormat="1" ht="24.95" customHeight="1" x14ac:dyDescent="0.2">
      <c r="A13" s="193" t="s">
        <v>134</v>
      </c>
      <c r="B13" s="199" t="s">
        <v>214</v>
      </c>
      <c r="C13" s="113">
        <v>0.71033938437253352</v>
      </c>
      <c r="D13" s="115">
        <v>117</v>
      </c>
      <c r="E13" s="114">
        <v>85</v>
      </c>
      <c r="F13" s="114">
        <v>124</v>
      </c>
      <c r="G13" s="114">
        <v>185</v>
      </c>
      <c r="H13" s="140">
        <v>218</v>
      </c>
      <c r="I13" s="115">
        <v>-101</v>
      </c>
      <c r="J13" s="116">
        <v>-46.330275229357795</v>
      </c>
    </row>
    <row r="14" spans="1:15" s="287" customFormat="1" ht="24.95" customHeight="1" x14ac:dyDescent="0.2">
      <c r="A14" s="193" t="s">
        <v>215</v>
      </c>
      <c r="B14" s="199" t="s">
        <v>137</v>
      </c>
      <c r="C14" s="113">
        <v>21.704814522494079</v>
      </c>
      <c r="D14" s="115">
        <v>3575</v>
      </c>
      <c r="E14" s="114">
        <v>2056</v>
      </c>
      <c r="F14" s="114">
        <v>3593</v>
      </c>
      <c r="G14" s="114">
        <v>1980</v>
      </c>
      <c r="H14" s="140">
        <v>2681</v>
      </c>
      <c r="I14" s="115">
        <v>894</v>
      </c>
      <c r="J14" s="116">
        <v>33.345766505035435</v>
      </c>
      <c r="K14" s="110"/>
      <c r="L14" s="110"/>
      <c r="M14" s="110"/>
      <c r="N14" s="110"/>
      <c r="O14" s="110"/>
    </row>
    <row r="15" spans="1:15" s="110" customFormat="1" ht="24.95" customHeight="1" x14ac:dyDescent="0.2">
      <c r="A15" s="193" t="s">
        <v>216</v>
      </c>
      <c r="B15" s="199" t="s">
        <v>217</v>
      </c>
      <c r="C15" s="113">
        <v>5.0513022888713497</v>
      </c>
      <c r="D15" s="115">
        <v>832</v>
      </c>
      <c r="E15" s="114">
        <v>435</v>
      </c>
      <c r="F15" s="114">
        <v>652</v>
      </c>
      <c r="G15" s="114">
        <v>375</v>
      </c>
      <c r="H15" s="140">
        <v>570</v>
      </c>
      <c r="I15" s="115">
        <v>262</v>
      </c>
      <c r="J15" s="116">
        <v>45.964912280701753</v>
      </c>
    </row>
    <row r="16" spans="1:15" s="287" customFormat="1" ht="24.95" customHeight="1" x14ac:dyDescent="0.2">
      <c r="A16" s="193" t="s">
        <v>218</v>
      </c>
      <c r="B16" s="199" t="s">
        <v>141</v>
      </c>
      <c r="C16" s="113">
        <v>12.531115293546232</v>
      </c>
      <c r="D16" s="115">
        <v>2064</v>
      </c>
      <c r="E16" s="114">
        <v>1234</v>
      </c>
      <c r="F16" s="114">
        <v>1939</v>
      </c>
      <c r="G16" s="114">
        <v>1206</v>
      </c>
      <c r="H16" s="140">
        <v>1597</v>
      </c>
      <c r="I16" s="115">
        <v>467</v>
      </c>
      <c r="J16" s="116">
        <v>29.242329367564182</v>
      </c>
      <c r="K16" s="110"/>
      <c r="L16" s="110"/>
      <c r="M16" s="110"/>
      <c r="N16" s="110"/>
      <c r="O16" s="110"/>
    </row>
    <row r="17" spans="1:15" s="110" customFormat="1" ht="24.95" customHeight="1" x14ac:dyDescent="0.2">
      <c r="A17" s="193" t="s">
        <v>142</v>
      </c>
      <c r="B17" s="199" t="s">
        <v>220</v>
      </c>
      <c r="C17" s="113">
        <v>4.1223969400764977</v>
      </c>
      <c r="D17" s="115">
        <v>679</v>
      </c>
      <c r="E17" s="114">
        <v>387</v>
      </c>
      <c r="F17" s="114">
        <v>1002</v>
      </c>
      <c r="G17" s="114">
        <v>399</v>
      </c>
      <c r="H17" s="140">
        <v>514</v>
      </c>
      <c r="I17" s="115">
        <v>165</v>
      </c>
      <c r="J17" s="116">
        <v>32.101167315175097</v>
      </c>
    </row>
    <row r="18" spans="1:15" s="287" customFormat="1" ht="24.95" customHeight="1" x14ac:dyDescent="0.2">
      <c r="A18" s="201" t="s">
        <v>144</v>
      </c>
      <c r="B18" s="202" t="s">
        <v>145</v>
      </c>
      <c r="C18" s="113">
        <v>5.1848703782405439</v>
      </c>
      <c r="D18" s="115">
        <v>854</v>
      </c>
      <c r="E18" s="114">
        <v>682</v>
      </c>
      <c r="F18" s="114">
        <v>943</v>
      </c>
      <c r="G18" s="114">
        <v>673</v>
      </c>
      <c r="H18" s="140">
        <v>864</v>
      </c>
      <c r="I18" s="115">
        <v>-10</v>
      </c>
      <c r="J18" s="116">
        <v>-1.1574074074074074</v>
      </c>
      <c r="K18" s="110"/>
      <c r="L18" s="110"/>
      <c r="M18" s="110"/>
      <c r="N18" s="110"/>
      <c r="O18" s="110"/>
    </row>
    <row r="19" spans="1:15" s="110" customFormat="1" ht="24.95" customHeight="1" x14ac:dyDescent="0.2">
      <c r="A19" s="193" t="s">
        <v>146</v>
      </c>
      <c r="B19" s="199" t="s">
        <v>147</v>
      </c>
      <c r="C19" s="113">
        <v>14.649990893084816</v>
      </c>
      <c r="D19" s="115">
        <v>2413</v>
      </c>
      <c r="E19" s="114">
        <v>1644</v>
      </c>
      <c r="F19" s="114">
        <v>2304</v>
      </c>
      <c r="G19" s="114">
        <v>1503</v>
      </c>
      <c r="H19" s="140">
        <v>2361</v>
      </c>
      <c r="I19" s="115">
        <v>52</v>
      </c>
      <c r="J19" s="116">
        <v>2.2024565861922913</v>
      </c>
    </row>
    <row r="20" spans="1:15" s="287" customFormat="1" ht="24.95" customHeight="1" x14ac:dyDescent="0.2">
      <c r="A20" s="193" t="s">
        <v>148</v>
      </c>
      <c r="B20" s="199" t="s">
        <v>149</v>
      </c>
      <c r="C20" s="113">
        <v>7.3705300224637238</v>
      </c>
      <c r="D20" s="115">
        <v>1214</v>
      </c>
      <c r="E20" s="114">
        <v>928</v>
      </c>
      <c r="F20" s="114">
        <v>1189</v>
      </c>
      <c r="G20" s="114">
        <v>986</v>
      </c>
      <c r="H20" s="140">
        <v>1028</v>
      </c>
      <c r="I20" s="115">
        <v>186</v>
      </c>
      <c r="J20" s="116">
        <v>18.093385214007782</v>
      </c>
      <c r="K20" s="110"/>
      <c r="L20" s="110"/>
      <c r="M20" s="110"/>
      <c r="N20" s="110"/>
      <c r="O20" s="110"/>
    </row>
    <row r="21" spans="1:15" s="110" customFormat="1" ht="24.95" customHeight="1" x14ac:dyDescent="0.2">
      <c r="A21" s="201" t="s">
        <v>150</v>
      </c>
      <c r="B21" s="202" t="s">
        <v>151</v>
      </c>
      <c r="C21" s="113">
        <v>6.6966182988282439</v>
      </c>
      <c r="D21" s="115">
        <v>1103</v>
      </c>
      <c r="E21" s="114">
        <v>934</v>
      </c>
      <c r="F21" s="114">
        <v>884</v>
      </c>
      <c r="G21" s="114">
        <v>742</v>
      </c>
      <c r="H21" s="140">
        <v>1063</v>
      </c>
      <c r="I21" s="115">
        <v>40</v>
      </c>
      <c r="J21" s="116">
        <v>3.7629350893697082</v>
      </c>
    </row>
    <row r="22" spans="1:15" s="110" customFormat="1" ht="24.95" customHeight="1" x14ac:dyDescent="0.2">
      <c r="A22" s="201" t="s">
        <v>152</v>
      </c>
      <c r="B22" s="199" t="s">
        <v>153</v>
      </c>
      <c r="C22" s="113">
        <v>3.6245522433367738</v>
      </c>
      <c r="D22" s="115">
        <v>597</v>
      </c>
      <c r="E22" s="114">
        <v>591</v>
      </c>
      <c r="F22" s="114">
        <v>825</v>
      </c>
      <c r="G22" s="114">
        <v>508</v>
      </c>
      <c r="H22" s="140">
        <v>554</v>
      </c>
      <c r="I22" s="115">
        <v>43</v>
      </c>
      <c r="J22" s="116">
        <v>7.7617328519855597</v>
      </c>
    </row>
    <row r="23" spans="1:15" s="110" customFormat="1" ht="24.95" customHeight="1" x14ac:dyDescent="0.2">
      <c r="A23" s="193" t="s">
        <v>154</v>
      </c>
      <c r="B23" s="199" t="s">
        <v>155</v>
      </c>
      <c r="C23" s="113">
        <v>0.87426385768927206</v>
      </c>
      <c r="D23" s="115">
        <v>144</v>
      </c>
      <c r="E23" s="114">
        <v>97</v>
      </c>
      <c r="F23" s="114">
        <v>171</v>
      </c>
      <c r="G23" s="114">
        <v>85</v>
      </c>
      <c r="H23" s="140">
        <v>152</v>
      </c>
      <c r="I23" s="115">
        <v>-8</v>
      </c>
      <c r="J23" s="116">
        <v>-5.2631578947368425</v>
      </c>
    </row>
    <row r="24" spans="1:15" s="110" customFormat="1" ht="24.95" customHeight="1" x14ac:dyDescent="0.2">
      <c r="A24" s="193" t="s">
        <v>156</v>
      </c>
      <c r="B24" s="199" t="s">
        <v>221</v>
      </c>
      <c r="C24" s="113">
        <v>3.3149171270718232</v>
      </c>
      <c r="D24" s="115">
        <v>546</v>
      </c>
      <c r="E24" s="114">
        <v>447</v>
      </c>
      <c r="F24" s="114">
        <v>564</v>
      </c>
      <c r="G24" s="114">
        <v>379</v>
      </c>
      <c r="H24" s="140">
        <v>451</v>
      </c>
      <c r="I24" s="115">
        <v>95</v>
      </c>
      <c r="J24" s="116">
        <v>21.064301552106429</v>
      </c>
    </row>
    <row r="25" spans="1:15" s="110" customFormat="1" ht="24.95" customHeight="1" x14ac:dyDescent="0.2">
      <c r="A25" s="193" t="s">
        <v>222</v>
      </c>
      <c r="B25" s="204" t="s">
        <v>159</v>
      </c>
      <c r="C25" s="113">
        <v>2.8231437071216079</v>
      </c>
      <c r="D25" s="115">
        <v>465</v>
      </c>
      <c r="E25" s="114">
        <v>478</v>
      </c>
      <c r="F25" s="114">
        <v>461</v>
      </c>
      <c r="G25" s="114">
        <v>454</v>
      </c>
      <c r="H25" s="140">
        <v>479</v>
      </c>
      <c r="I25" s="115">
        <v>-14</v>
      </c>
      <c r="J25" s="116">
        <v>-2.9227557411273488</v>
      </c>
    </row>
    <row r="26" spans="1:15" s="110" customFormat="1" ht="24.95" customHeight="1" x14ac:dyDescent="0.2">
      <c r="A26" s="201">
        <v>782.78300000000002</v>
      </c>
      <c r="B26" s="203" t="s">
        <v>160</v>
      </c>
      <c r="C26" s="113">
        <v>9.4104790237386915</v>
      </c>
      <c r="D26" s="115">
        <v>1550</v>
      </c>
      <c r="E26" s="114">
        <v>1449</v>
      </c>
      <c r="F26" s="114">
        <v>1615</v>
      </c>
      <c r="G26" s="114">
        <v>1426</v>
      </c>
      <c r="H26" s="140">
        <v>1494</v>
      </c>
      <c r="I26" s="115">
        <v>56</v>
      </c>
      <c r="J26" s="116">
        <v>3.7483266398929049</v>
      </c>
    </row>
    <row r="27" spans="1:15" s="110" customFormat="1" ht="24.95" customHeight="1" x14ac:dyDescent="0.2">
      <c r="A27" s="193" t="s">
        <v>161</v>
      </c>
      <c r="B27" s="199" t="s">
        <v>162</v>
      </c>
      <c r="C27" s="113">
        <v>2.3556553943294274</v>
      </c>
      <c r="D27" s="115">
        <v>388</v>
      </c>
      <c r="E27" s="114">
        <v>276</v>
      </c>
      <c r="F27" s="114">
        <v>478</v>
      </c>
      <c r="G27" s="114">
        <v>252</v>
      </c>
      <c r="H27" s="140">
        <v>397</v>
      </c>
      <c r="I27" s="115">
        <v>-9</v>
      </c>
      <c r="J27" s="116">
        <v>-2.2670025188916876</v>
      </c>
    </row>
    <row r="28" spans="1:15" s="110" customFormat="1" ht="24.95" customHeight="1" x14ac:dyDescent="0.2">
      <c r="A28" s="193" t="s">
        <v>163</v>
      </c>
      <c r="B28" s="199" t="s">
        <v>164</v>
      </c>
      <c r="C28" s="113">
        <v>1.6696011171149292</v>
      </c>
      <c r="D28" s="115">
        <v>275</v>
      </c>
      <c r="E28" s="114">
        <v>195</v>
      </c>
      <c r="F28" s="114">
        <v>537</v>
      </c>
      <c r="G28" s="114">
        <v>192</v>
      </c>
      <c r="H28" s="140">
        <v>234</v>
      </c>
      <c r="I28" s="115">
        <v>41</v>
      </c>
      <c r="J28" s="116">
        <v>17.521367521367523</v>
      </c>
    </row>
    <row r="29" spans="1:15" s="110" customFormat="1" ht="24.95" customHeight="1" x14ac:dyDescent="0.2">
      <c r="A29" s="193">
        <v>86</v>
      </c>
      <c r="B29" s="199" t="s">
        <v>165</v>
      </c>
      <c r="C29" s="113">
        <v>5.1059437799769292</v>
      </c>
      <c r="D29" s="115">
        <v>841</v>
      </c>
      <c r="E29" s="114">
        <v>702</v>
      </c>
      <c r="F29" s="114">
        <v>819</v>
      </c>
      <c r="G29" s="114">
        <v>626</v>
      </c>
      <c r="H29" s="140">
        <v>650</v>
      </c>
      <c r="I29" s="115">
        <v>191</v>
      </c>
      <c r="J29" s="116">
        <v>29.384615384615383</v>
      </c>
    </row>
    <row r="30" spans="1:15" s="110" customFormat="1" ht="24.95" customHeight="1" x14ac:dyDescent="0.2">
      <c r="A30" s="193">
        <v>87.88</v>
      </c>
      <c r="B30" s="204" t="s">
        <v>166</v>
      </c>
      <c r="C30" s="113">
        <v>3.3695586181774027</v>
      </c>
      <c r="D30" s="115">
        <v>555</v>
      </c>
      <c r="E30" s="114">
        <v>792</v>
      </c>
      <c r="F30" s="114">
        <v>874</v>
      </c>
      <c r="G30" s="114">
        <v>611</v>
      </c>
      <c r="H30" s="140">
        <v>650</v>
      </c>
      <c r="I30" s="115">
        <v>-95</v>
      </c>
      <c r="J30" s="116">
        <v>-14.615384615384615</v>
      </c>
    </row>
    <row r="31" spans="1:15" s="110" customFormat="1" ht="24.95" customHeight="1" x14ac:dyDescent="0.2">
      <c r="A31" s="193" t="s">
        <v>167</v>
      </c>
      <c r="B31" s="199" t="s">
        <v>168</v>
      </c>
      <c r="C31" s="113">
        <v>10.430453524376176</v>
      </c>
      <c r="D31" s="115">
        <v>1718</v>
      </c>
      <c r="E31" s="114">
        <v>766</v>
      </c>
      <c r="F31" s="114">
        <v>731</v>
      </c>
      <c r="G31" s="114">
        <v>467</v>
      </c>
      <c r="H31" s="140">
        <v>1623</v>
      </c>
      <c r="I31" s="115">
        <v>95</v>
      </c>
      <c r="J31" s="116">
        <v>5.8533579790511396</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0.70426810758302472</v>
      </c>
      <c r="D34" s="115">
        <v>116</v>
      </c>
      <c r="E34" s="114">
        <v>392</v>
      </c>
      <c r="F34" s="114">
        <v>343</v>
      </c>
      <c r="G34" s="114">
        <v>196</v>
      </c>
      <c r="H34" s="140">
        <v>105</v>
      </c>
      <c r="I34" s="115">
        <v>11</v>
      </c>
      <c r="J34" s="116">
        <v>10.476190476190476</v>
      </c>
    </row>
    <row r="35" spans="1:10" s="110" customFormat="1" ht="24.95" customHeight="1" x14ac:dyDescent="0.2">
      <c r="A35" s="292" t="s">
        <v>171</v>
      </c>
      <c r="B35" s="293" t="s">
        <v>172</v>
      </c>
      <c r="C35" s="113">
        <v>27.600024285107157</v>
      </c>
      <c r="D35" s="115">
        <v>4546</v>
      </c>
      <c r="E35" s="114">
        <v>2823</v>
      </c>
      <c r="F35" s="114">
        <v>4660</v>
      </c>
      <c r="G35" s="114">
        <v>2838</v>
      </c>
      <c r="H35" s="140">
        <v>3763</v>
      </c>
      <c r="I35" s="115">
        <v>783</v>
      </c>
      <c r="J35" s="116">
        <v>20.807866064310392</v>
      </c>
    </row>
    <row r="36" spans="1:10" s="110" customFormat="1" ht="24.95" customHeight="1" x14ac:dyDescent="0.2">
      <c r="A36" s="294" t="s">
        <v>173</v>
      </c>
      <c r="B36" s="295" t="s">
        <v>174</v>
      </c>
      <c r="C36" s="125">
        <v>71.695707607309814</v>
      </c>
      <c r="D36" s="143">
        <v>11809</v>
      </c>
      <c r="E36" s="144">
        <v>9299</v>
      </c>
      <c r="F36" s="144">
        <v>11452</v>
      </c>
      <c r="G36" s="144">
        <v>8231</v>
      </c>
      <c r="H36" s="145">
        <v>11136</v>
      </c>
      <c r="I36" s="143">
        <v>673</v>
      </c>
      <c r="J36" s="146">
        <v>6.0434626436781613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16471</v>
      </c>
      <c r="F11" s="264">
        <v>12516</v>
      </c>
      <c r="G11" s="264">
        <v>16455</v>
      </c>
      <c r="H11" s="264">
        <v>11265</v>
      </c>
      <c r="I11" s="265">
        <v>15005</v>
      </c>
      <c r="J11" s="263">
        <v>1466</v>
      </c>
      <c r="K11" s="266">
        <v>9.7700766411196263</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29.445692429117845</v>
      </c>
      <c r="E13" s="115">
        <v>4850</v>
      </c>
      <c r="F13" s="114">
        <v>4382</v>
      </c>
      <c r="G13" s="114">
        <v>5241</v>
      </c>
      <c r="H13" s="114">
        <v>3687</v>
      </c>
      <c r="I13" s="140">
        <v>4633</v>
      </c>
      <c r="J13" s="115">
        <v>217</v>
      </c>
      <c r="K13" s="116">
        <v>4.6837902007338661</v>
      </c>
    </row>
    <row r="14" spans="1:17" ht="15.95" customHeight="1" x14ac:dyDescent="0.2">
      <c r="A14" s="306" t="s">
        <v>230</v>
      </c>
      <c r="B14" s="307"/>
      <c r="C14" s="308"/>
      <c r="D14" s="113">
        <v>54.653633659158523</v>
      </c>
      <c r="E14" s="115">
        <v>9002</v>
      </c>
      <c r="F14" s="114">
        <v>6453</v>
      </c>
      <c r="G14" s="114">
        <v>8816</v>
      </c>
      <c r="H14" s="114">
        <v>6036</v>
      </c>
      <c r="I14" s="140">
        <v>8365</v>
      </c>
      <c r="J14" s="115">
        <v>637</v>
      </c>
      <c r="K14" s="116">
        <v>7.6150627615062758</v>
      </c>
    </row>
    <row r="15" spans="1:17" ht="15.95" customHeight="1" x14ac:dyDescent="0.2">
      <c r="A15" s="306" t="s">
        <v>231</v>
      </c>
      <c r="B15" s="307"/>
      <c r="C15" s="308"/>
      <c r="D15" s="113">
        <v>8.5362151660494199</v>
      </c>
      <c r="E15" s="115">
        <v>1406</v>
      </c>
      <c r="F15" s="114">
        <v>870</v>
      </c>
      <c r="G15" s="114">
        <v>1176</v>
      </c>
      <c r="H15" s="114">
        <v>789</v>
      </c>
      <c r="I15" s="140">
        <v>1015</v>
      </c>
      <c r="J15" s="115">
        <v>391</v>
      </c>
      <c r="K15" s="116">
        <v>38.522167487684726</v>
      </c>
    </row>
    <row r="16" spans="1:17" ht="15.95" customHeight="1" x14ac:dyDescent="0.2">
      <c r="A16" s="306" t="s">
        <v>232</v>
      </c>
      <c r="B16" s="307"/>
      <c r="C16" s="308"/>
      <c r="D16" s="113">
        <v>7.2430332098840386</v>
      </c>
      <c r="E16" s="115">
        <v>1193</v>
      </c>
      <c r="F16" s="114">
        <v>795</v>
      </c>
      <c r="G16" s="114">
        <v>1171</v>
      </c>
      <c r="H16" s="114">
        <v>743</v>
      </c>
      <c r="I16" s="140">
        <v>972</v>
      </c>
      <c r="J16" s="115">
        <v>221</v>
      </c>
      <c r="K16" s="116">
        <v>22.736625514403293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1.1110436524801166</v>
      </c>
      <c r="E18" s="115">
        <v>183</v>
      </c>
      <c r="F18" s="114">
        <v>389</v>
      </c>
      <c r="G18" s="114">
        <v>335</v>
      </c>
      <c r="H18" s="114">
        <v>187</v>
      </c>
      <c r="I18" s="140">
        <v>125</v>
      </c>
      <c r="J18" s="115">
        <v>58</v>
      </c>
      <c r="K18" s="116">
        <v>46.4</v>
      </c>
    </row>
    <row r="19" spans="1:11" ht="14.1" customHeight="1" x14ac:dyDescent="0.2">
      <c r="A19" s="306" t="s">
        <v>235</v>
      </c>
      <c r="B19" s="307" t="s">
        <v>236</v>
      </c>
      <c r="C19" s="308"/>
      <c r="D19" s="113">
        <v>0.61319895574039218</v>
      </c>
      <c r="E19" s="115">
        <v>101</v>
      </c>
      <c r="F19" s="114">
        <v>354</v>
      </c>
      <c r="G19" s="114">
        <v>278</v>
      </c>
      <c r="H19" s="114">
        <v>149</v>
      </c>
      <c r="I19" s="140">
        <v>71</v>
      </c>
      <c r="J19" s="115">
        <v>30</v>
      </c>
      <c r="K19" s="116">
        <v>42.25352112676056</v>
      </c>
    </row>
    <row r="20" spans="1:11" ht="14.1" customHeight="1" x14ac:dyDescent="0.2">
      <c r="A20" s="306">
        <v>12</v>
      </c>
      <c r="B20" s="307" t="s">
        <v>237</v>
      </c>
      <c r="C20" s="308"/>
      <c r="D20" s="113">
        <v>0.80747981300467486</v>
      </c>
      <c r="E20" s="115">
        <v>133</v>
      </c>
      <c r="F20" s="114">
        <v>164</v>
      </c>
      <c r="G20" s="114">
        <v>204</v>
      </c>
      <c r="H20" s="114">
        <v>102</v>
      </c>
      <c r="I20" s="140">
        <v>99</v>
      </c>
      <c r="J20" s="115">
        <v>34</v>
      </c>
      <c r="K20" s="116">
        <v>34.343434343434346</v>
      </c>
    </row>
    <row r="21" spans="1:11" ht="14.1" customHeight="1" x14ac:dyDescent="0.2">
      <c r="A21" s="306">
        <v>21</v>
      </c>
      <c r="B21" s="307" t="s">
        <v>238</v>
      </c>
      <c r="C21" s="308"/>
      <c r="D21" s="113">
        <v>0.27927873231740635</v>
      </c>
      <c r="E21" s="115">
        <v>46</v>
      </c>
      <c r="F21" s="114">
        <v>43</v>
      </c>
      <c r="G21" s="114">
        <v>47</v>
      </c>
      <c r="H21" s="114">
        <v>34</v>
      </c>
      <c r="I21" s="140">
        <v>42</v>
      </c>
      <c r="J21" s="115">
        <v>4</v>
      </c>
      <c r="K21" s="116">
        <v>9.5238095238095237</v>
      </c>
    </row>
    <row r="22" spans="1:11" ht="14.1" customHeight="1" x14ac:dyDescent="0.2">
      <c r="A22" s="306">
        <v>22</v>
      </c>
      <c r="B22" s="307" t="s">
        <v>239</v>
      </c>
      <c r="C22" s="308"/>
      <c r="D22" s="113">
        <v>2.8656426446481693</v>
      </c>
      <c r="E22" s="115">
        <v>472</v>
      </c>
      <c r="F22" s="114">
        <v>330</v>
      </c>
      <c r="G22" s="114">
        <v>536</v>
      </c>
      <c r="H22" s="114">
        <v>430</v>
      </c>
      <c r="I22" s="140">
        <v>454</v>
      </c>
      <c r="J22" s="115">
        <v>18</v>
      </c>
      <c r="K22" s="116">
        <v>3.9647577092511015</v>
      </c>
    </row>
    <row r="23" spans="1:11" ht="14.1" customHeight="1" x14ac:dyDescent="0.2">
      <c r="A23" s="306">
        <v>23</v>
      </c>
      <c r="B23" s="307" t="s">
        <v>240</v>
      </c>
      <c r="C23" s="308"/>
      <c r="D23" s="113">
        <v>1.1353287596381518</v>
      </c>
      <c r="E23" s="115">
        <v>187</v>
      </c>
      <c r="F23" s="114">
        <v>163</v>
      </c>
      <c r="G23" s="114">
        <v>402</v>
      </c>
      <c r="H23" s="114">
        <v>187</v>
      </c>
      <c r="I23" s="140">
        <v>233</v>
      </c>
      <c r="J23" s="115">
        <v>-46</v>
      </c>
      <c r="K23" s="116">
        <v>-19.742489270386265</v>
      </c>
    </row>
    <row r="24" spans="1:11" ht="14.1" customHeight="1" x14ac:dyDescent="0.2">
      <c r="A24" s="306">
        <v>24</v>
      </c>
      <c r="B24" s="307" t="s">
        <v>241</v>
      </c>
      <c r="C24" s="308"/>
      <c r="D24" s="113">
        <v>7.054823629409265</v>
      </c>
      <c r="E24" s="115">
        <v>1162</v>
      </c>
      <c r="F24" s="114">
        <v>752</v>
      </c>
      <c r="G24" s="114">
        <v>1123</v>
      </c>
      <c r="H24" s="114">
        <v>772</v>
      </c>
      <c r="I24" s="140">
        <v>971</v>
      </c>
      <c r="J24" s="115">
        <v>191</v>
      </c>
      <c r="K24" s="116">
        <v>19.670442842430486</v>
      </c>
    </row>
    <row r="25" spans="1:11" ht="14.1" customHeight="1" x14ac:dyDescent="0.2">
      <c r="A25" s="306">
        <v>25</v>
      </c>
      <c r="B25" s="307" t="s">
        <v>242</v>
      </c>
      <c r="C25" s="308"/>
      <c r="D25" s="113">
        <v>5.3730799587153175</v>
      </c>
      <c r="E25" s="115">
        <v>885</v>
      </c>
      <c r="F25" s="114">
        <v>630</v>
      </c>
      <c r="G25" s="114">
        <v>890</v>
      </c>
      <c r="H25" s="114">
        <v>606</v>
      </c>
      <c r="I25" s="140">
        <v>766</v>
      </c>
      <c r="J25" s="115">
        <v>119</v>
      </c>
      <c r="K25" s="116">
        <v>15.535248041775457</v>
      </c>
    </row>
    <row r="26" spans="1:11" ht="14.1" customHeight="1" x14ac:dyDescent="0.2">
      <c r="A26" s="306">
        <v>26</v>
      </c>
      <c r="B26" s="307" t="s">
        <v>243</v>
      </c>
      <c r="C26" s="308"/>
      <c r="D26" s="113">
        <v>3.7824054398640032</v>
      </c>
      <c r="E26" s="115">
        <v>623</v>
      </c>
      <c r="F26" s="114">
        <v>381</v>
      </c>
      <c r="G26" s="114">
        <v>496</v>
      </c>
      <c r="H26" s="114">
        <v>372</v>
      </c>
      <c r="I26" s="140">
        <v>585</v>
      </c>
      <c r="J26" s="115">
        <v>38</v>
      </c>
      <c r="K26" s="116">
        <v>6.4957264957264957</v>
      </c>
    </row>
    <row r="27" spans="1:11" ht="14.1" customHeight="1" x14ac:dyDescent="0.2">
      <c r="A27" s="306">
        <v>27</v>
      </c>
      <c r="B27" s="307" t="s">
        <v>244</v>
      </c>
      <c r="C27" s="308"/>
      <c r="D27" s="113">
        <v>1.8153117600631412</v>
      </c>
      <c r="E27" s="115">
        <v>299</v>
      </c>
      <c r="F27" s="114">
        <v>192</v>
      </c>
      <c r="G27" s="114">
        <v>251</v>
      </c>
      <c r="H27" s="114">
        <v>192</v>
      </c>
      <c r="I27" s="140">
        <v>227</v>
      </c>
      <c r="J27" s="115">
        <v>72</v>
      </c>
      <c r="K27" s="116">
        <v>31.718061674008812</v>
      </c>
    </row>
    <row r="28" spans="1:11" ht="14.1" customHeight="1" x14ac:dyDescent="0.2">
      <c r="A28" s="306">
        <v>28</v>
      </c>
      <c r="B28" s="307" t="s">
        <v>245</v>
      </c>
      <c r="C28" s="308"/>
      <c r="D28" s="113">
        <v>0.4189180984761095</v>
      </c>
      <c r="E28" s="115">
        <v>69</v>
      </c>
      <c r="F28" s="114">
        <v>58</v>
      </c>
      <c r="G28" s="114">
        <v>65</v>
      </c>
      <c r="H28" s="114">
        <v>61</v>
      </c>
      <c r="I28" s="140">
        <v>61</v>
      </c>
      <c r="J28" s="115">
        <v>8</v>
      </c>
      <c r="K28" s="116">
        <v>13.114754098360656</v>
      </c>
    </row>
    <row r="29" spans="1:11" ht="14.1" customHeight="1" x14ac:dyDescent="0.2">
      <c r="A29" s="306">
        <v>29</v>
      </c>
      <c r="B29" s="307" t="s">
        <v>246</v>
      </c>
      <c r="C29" s="308"/>
      <c r="D29" s="113">
        <v>3.9827575739177949</v>
      </c>
      <c r="E29" s="115">
        <v>656</v>
      </c>
      <c r="F29" s="114">
        <v>486</v>
      </c>
      <c r="G29" s="114">
        <v>584</v>
      </c>
      <c r="H29" s="114">
        <v>417</v>
      </c>
      <c r="I29" s="140">
        <v>600</v>
      </c>
      <c r="J29" s="115">
        <v>56</v>
      </c>
      <c r="K29" s="116">
        <v>9.3333333333333339</v>
      </c>
    </row>
    <row r="30" spans="1:11" ht="14.1" customHeight="1" x14ac:dyDescent="0.2">
      <c r="A30" s="306" t="s">
        <v>247</v>
      </c>
      <c r="B30" s="307" t="s">
        <v>248</v>
      </c>
      <c r="C30" s="308"/>
      <c r="D30" s="113">
        <v>0.94711917916337807</v>
      </c>
      <c r="E30" s="115">
        <v>156</v>
      </c>
      <c r="F30" s="114">
        <v>142</v>
      </c>
      <c r="G30" s="114">
        <v>165</v>
      </c>
      <c r="H30" s="114" t="s">
        <v>513</v>
      </c>
      <c r="I30" s="140">
        <v>133</v>
      </c>
      <c r="J30" s="115">
        <v>23</v>
      </c>
      <c r="K30" s="116">
        <v>17.293233082706767</v>
      </c>
    </row>
    <row r="31" spans="1:11" ht="14.1" customHeight="1" x14ac:dyDescent="0.2">
      <c r="A31" s="306" t="s">
        <v>249</v>
      </c>
      <c r="B31" s="307" t="s">
        <v>250</v>
      </c>
      <c r="C31" s="308"/>
      <c r="D31" s="113">
        <v>3.0113532875963815</v>
      </c>
      <c r="E31" s="115">
        <v>496</v>
      </c>
      <c r="F31" s="114">
        <v>337</v>
      </c>
      <c r="G31" s="114">
        <v>411</v>
      </c>
      <c r="H31" s="114">
        <v>317</v>
      </c>
      <c r="I31" s="140">
        <v>455</v>
      </c>
      <c r="J31" s="115">
        <v>41</v>
      </c>
      <c r="K31" s="116">
        <v>9.0109890109890109</v>
      </c>
    </row>
    <row r="32" spans="1:11" ht="14.1" customHeight="1" x14ac:dyDescent="0.2">
      <c r="A32" s="306">
        <v>31</v>
      </c>
      <c r="B32" s="307" t="s">
        <v>251</v>
      </c>
      <c r="C32" s="308"/>
      <c r="D32" s="113">
        <v>0.26106490194887982</v>
      </c>
      <c r="E32" s="115">
        <v>43</v>
      </c>
      <c r="F32" s="114">
        <v>45</v>
      </c>
      <c r="G32" s="114">
        <v>52</v>
      </c>
      <c r="H32" s="114">
        <v>38</v>
      </c>
      <c r="I32" s="140">
        <v>52</v>
      </c>
      <c r="J32" s="115">
        <v>-9</v>
      </c>
      <c r="K32" s="116">
        <v>-17.307692307692307</v>
      </c>
    </row>
    <row r="33" spans="1:11" ht="14.1" customHeight="1" x14ac:dyDescent="0.2">
      <c r="A33" s="306">
        <v>32</v>
      </c>
      <c r="B33" s="307" t="s">
        <v>252</v>
      </c>
      <c r="C33" s="308"/>
      <c r="D33" s="113">
        <v>1.9306660190638092</v>
      </c>
      <c r="E33" s="115">
        <v>318</v>
      </c>
      <c r="F33" s="114">
        <v>346</v>
      </c>
      <c r="G33" s="114">
        <v>407</v>
      </c>
      <c r="H33" s="114">
        <v>311</v>
      </c>
      <c r="I33" s="140">
        <v>278</v>
      </c>
      <c r="J33" s="115">
        <v>40</v>
      </c>
      <c r="K33" s="116">
        <v>14.388489208633093</v>
      </c>
    </row>
    <row r="34" spans="1:11" ht="14.1" customHeight="1" x14ac:dyDescent="0.2">
      <c r="A34" s="306">
        <v>33</v>
      </c>
      <c r="B34" s="307" t="s">
        <v>253</v>
      </c>
      <c r="C34" s="308"/>
      <c r="D34" s="113">
        <v>1.4874628134296644</v>
      </c>
      <c r="E34" s="115">
        <v>245</v>
      </c>
      <c r="F34" s="114">
        <v>194</v>
      </c>
      <c r="G34" s="114">
        <v>289</v>
      </c>
      <c r="H34" s="114">
        <v>176</v>
      </c>
      <c r="I34" s="140">
        <v>237</v>
      </c>
      <c r="J34" s="115">
        <v>8</v>
      </c>
      <c r="K34" s="116">
        <v>3.3755274261603376</v>
      </c>
    </row>
    <row r="35" spans="1:11" ht="14.1" customHeight="1" x14ac:dyDescent="0.2">
      <c r="A35" s="306">
        <v>34</v>
      </c>
      <c r="B35" s="307" t="s">
        <v>254</v>
      </c>
      <c r="C35" s="308"/>
      <c r="D35" s="113">
        <v>1.536033027745735</v>
      </c>
      <c r="E35" s="115">
        <v>253</v>
      </c>
      <c r="F35" s="114">
        <v>176</v>
      </c>
      <c r="G35" s="114">
        <v>197</v>
      </c>
      <c r="H35" s="114">
        <v>184</v>
      </c>
      <c r="I35" s="140">
        <v>279</v>
      </c>
      <c r="J35" s="115">
        <v>-26</v>
      </c>
      <c r="K35" s="116">
        <v>-9.3189964157706093</v>
      </c>
    </row>
    <row r="36" spans="1:11" ht="14.1" customHeight="1" x14ac:dyDescent="0.2">
      <c r="A36" s="306">
        <v>41</v>
      </c>
      <c r="B36" s="307" t="s">
        <v>255</v>
      </c>
      <c r="C36" s="308"/>
      <c r="D36" s="113">
        <v>0.60712767895088338</v>
      </c>
      <c r="E36" s="115">
        <v>100</v>
      </c>
      <c r="F36" s="114">
        <v>38</v>
      </c>
      <c r="G36" s="114">
        <v>130</v>
      </c>
      <c r="H36" s="114">
        <v>53</v>
      </c>
      <c r="I36" s="140">
        <v>62</v>
      </c>
      <c r="J36" s="115">
        <v>38</v>
      </c>
      <c r="K36" s="116">
        <v>61.29032258064516</v>
      </c>
    </row>
    <row r="37" spans="1:11" ht="14.1" customHeight="1" x14ac:dyDescent="0.2">
      <c r="A37" s="306">
        <v>42</v>
      </c>
      <c r="B37" s="307" t="s">
        <v>256</v>
      </c>
      <c r="C37" s="308"/>
      <c r="D37" s="113">
        <v>4.857021431607067E-2</v>
      </c>
      <c r="E37" s="115">
        <v>8</v>
      </c>
      <c r="F37" s="114">
        <v>4</v>
      </c>
      <c r="G37" s="114">
        <v>6</v>
      </c>
      <c r="H37" s="114">
        <v>8</v>
      </c>
      <c r="I37" s="140">
        <v>13</v>
      </c>
      <c r="J37" s="115">
        <v>-5</v>
      </c>
      <c r="K37" s="116">
        <v>-38.46153846153846</v>
      </c>
    </row>
    <row r="38" spans="1:11" ht="14.1" customHeight="1" x14ac:dyDescent="0.2">
      <c r="A38" s="306">
        <v>43</v>
      </c>
      <c r="B38" s="307" t="s">
        <v>257</v>
      </c>
      <c r="C38" s="308"/>
      <c r="D38" s="113">
        <v>0.8985489648473074</v>
      </c>
      <c r="E38" s="115">
        <v>148</v>
      </c>
      <c r="F38" s="114">
        <v>104</v>
      </c>
      <c r="G38" s="114">
        <v>303</v>
      </c>
      <c r="H38" s="114">
        <v>107</v>
      </c>
      <c r="I38" s="140">
        <v>111</v>
      </c>
      <c r="J38" s="115">
        <v>37</v>
      </c>
      <c r="K38" s="116">
        <v>33.333333333333336</v>
      </c>
    </row>
    <row r="39" spans="1:11" ht="14.1" customHeight="1" x14ac:dyDescent="0.2">
      <c r="A39" s="306">
        <v>51</v>
      </c>
      <c r="B39" s="307" t="s">
        <v>258</v>
      </c>
      <c r="C39" s="308"/>
      <c r="D39" s="113">
        <v>8.6029992107340174</v>
      </c>
      <c r="E39" s="115">
        <v>1417</v>
      </c>
      <c r="F39" s="114">
        <v>1176</v>
      </c>
      <c r="G39" s="114">
        <v>1654</v>
      </c>
      <c r="H39" s="114">
        <v>1252</v>
      </c>
      <c r="I39" s="140">
        <v>1458</v>
      </c>
      <c r="J39" s="115">
        <v>-41</v>
      </c>
      <c r="K39" s="116">
        <v>-2.8120713305898493</v>
      </c>
    </row>
    <row r="40" spans="1:11" ht="14.1" customHeight="1" x14ac:dyDescent="0.2">
      <c r="A40" s="306" t="s">
        <v>259</v>
      </c>
      <c r="B40" s="307" t="s">
        <v>260</v>
      </c>
      <c r="C40" s="308"/>
      <c r="D40" s="113">
        <v>7.6801651387286745</v>
      </c>
      <c r="E40" s="115">
        <v>1265</v>
      </c>
      <c r="F40" s="114">
        <v>1108</v>
      </c>
      <c r="G40" s="114">
        <v>1537</v>
      </c>
      <c r="H40" s="114">
        <v>1166</v>
      </c>
      <c r="I40" s="140">
        <v>1353</v>
      </c>
      <c r="J40" s="115">
        <v>-88</v>
      </c>
      <c r="K40" s="116">
        <v>-6.5040650406504064</v>
      </c>
    </row>
    <row r="41" spans="1:11" ht="14.1" customHeight="1" x14ac:dyDescent="0.2">
      <c r="A41" s="306"/>
      <c r="B41" s="307" t="s">
        <v>261</v>
      </c>
      <c r="C41" s="308"/>
      <c r="D41" s="113">
        <v>6.6541193613016816</v>
      </c>
      <c r="E41" s="115">
        <v>1096</v>
      </c>
      <c r="F41" s="114">
        <v>971</v>
      </c>
      <c r="G41" s="114">
        <v>1323</v>
      </c>
      <c r="H41" s="114">
        <v>1022</v>
      </c>
      <c r="I41" s="140">
        <v>1221</v>
      </c>
      <c r="J41" s="115">
        <v>-125</v>
      </c>
      <c r="K41" s="116">
        <v>-10.237510237510238</v>
      </c>
    </row>
    <row r="42" spans="1:11" ht="14.1" customHeight="1" x14ac:dyDescent="0.2">
      <c r="A42" s="306">
        <v>52</v>
      </c>
      <c r="B42" s="307" t="s">
        <v>262</v>
      </c>
      <c r="C42" s="308"/>
      <c r="D42" s="113">
        <v>4.9845182441867522</v>
      </c>
      <c r="E42" s="115">
        <v>821</v>
      </c>
      <c r="F42" s="114">
        <v>655</v>
      </c>
      <c r="G42" s="114">
        <v>746</v>
      </c>
      <c r="H42" s="114">
        <v>615</v>
      </c>
      <c r="I42" s="140">
        <v>708</v>
      </c>
      <c r="J42" s="115">
        <v>113</v>
      </c>
      <c r="K42" s="116">
        <v>15.96045197740113</v>
      </c>
    </row>
    <row r="43" spans="1:11" ht="14.1" customHeight="1" x14ac:dyDescent="0.2">
      <c r="A43" s="306" t="s">
        <v>263</v>
      </c>
      <c r="B43" s="307" t="s">
        <v>264</v>
      </c>
      <c r="C43" s="308"/>
      <c r="D43" s="113">
        <v>4.2498937526561837</v>
      </c>
      <c r="E43" s="115">
        <v>700</v>
      </c>
      <c r="F43" s="114">
        <v>550</v>
      </c>
      <c r="G43" s="114">
        <v>647</v>
      </c>
      <c r="H43" s="114">
        <v>520</v>
      </c>
      <c r="I43" s="140">
        <v>603</v>
      </c>
      <c r="J43" s="115">
        <v>97</v>
      </c>
      <c r="K43" s="116">
        <v>16.086235489220563</v>
      </c>
    </row>
    <row r="44" spans="1:11" ht="14.1" customHeight="1" x14ac:dyDescent="0.2">
      <c r="A44" s="306">
        <v>53</v>
      </c>
      <c r="B44" s="307" t="s">
        <v>265</v>
      </c>
      <c r="C44" s="308"/>
      <c r="D44" s="113">
        <v>2.9142128589642402</v>
      </c>
      <c r="E44" s="115">
        <v>480</v>
      </c>
      <c r="F44" s="114">
        <v>195</v>
      </c>
      <c r="G44" s="114">
        <v>156</v>
      </c>
      <c r="H44" s="114">
        <v>126</v>
      </c>
      <c r="I44" s="140">
        <v>457</v>
      </c>
      <c r="J44" s="115">
        <v>23</v>
      </c>
      <c r="K44" s="116">
        <v>5.0328227571115978</v>
      </c>
    </row>
    <row r="45" spans="1:11" ht="14.1" customHeight="1" x14ac:dyDescent="0.2">
      <c r="A45" s="306" t="s">
        <v>266</v>
      </c>
      <c r="B45" s="307" t="s">
        <v>267</v>
      </c>
      <c r="C45" s="308"/>
      <c r="D45" s="113">
        <v>2.8656426446481693</v>
      </c>
      <c r="E45" s="115">
        <v>472</v>
      </c>
      <c r="F45" s="114">
        <v>191</v>
      </c>
      <c r="G45" s="114">
        <v>152</v>
      </c>
      <c r="H45" s="114">
        <v>122</v>
      </c>
      <c r="I45" s="140">
        <v>453</v>
      </c>
      <c r="J45" s="115">
        <v>19</v>
      </c>
      <c r="K45" s="116">
        <v>4.1942604856512142</v>
      </c>
    </row>
    <row r="46" spans="1:11" ht="14.1" customHeight="1" x14ac:dyDescent="0.2">
      <c r="A46" s="306">
        <v>54</v>
      </c>
      <c r="B46" s="307" t="s">
        <v>268</v>
      </c>
      <c r="C46" s="308"/>
      <c r="D46" s="113">
        <v>2.5681500819622367</v>
      </c>
      <c r="E46" s="115">
        <v>423</v>
      </c>
      <c r="F46" s="114">
        <v>344</v>
      </c>
      <c r="G46" s="114">
        <v>341</v>
      </c>
      <c r="H46" s="114">
        <v>329</v>
      </c>
      <c r="I46" s="140">
        <v>431</v>
      </c>
      <c r="J46" s="115">
        <v>-8</v>
      </c>
      <c r="K46" s="116">
        <v>-1.8561484918793503</v>
      </c>
    </row>
    <row r="47" spans="1:11" ht="14.1" customHeight="1" x14ac:dyDescent="0.2">
      <c r="A47" s="306">
        <v>61</v>
      </c>
      <c r="B47" s="307" t="s">
        <v>269</v>
      </c>
      <c r="C47" s="308"/>
      <c r="D47" s="113">
        <v>2.4042256086454983</v>
      </c>
      <c r="E47" s="115">
        <v>396</v>
      </c>
      <c r="F47" s="114">
        <v>269</v>
      </c>
      <c r="G47" s="114">
        <v>421</v>
      </c>
      <c r="H47" s="114">
        <v>210</v>
      </c>
      <c r="I47" s="140">
        <v>376</v>
      </c>
      <c r="J47" s="115">
        <v>20</v>
      </c>
      <c r="K47" s="116">
        <v>5.3191489361702127</v>
      </c>
    </row>
    <row r="48" spans="1:11" ht="14.1" customHeight="1" x14ac:dyDescent="0.2">
      <c r="A48" s="306">
        <v>62</v>
      </c>
      <c r="B48" s="307" t="s">
        <v>270</v>
      </c>
      <c r="C48" s="308"/>
      <c r="D48" s="113">
        <v>10.339384372533544</v>
      </c>
      <c r="E48" s="115">
        <v>1703</v>
      </c>
      <c r="F48" s="114">
        <v>1218</v>
      </c>
      <c r="G48" s="114">
        <v>1424</v>
      </c>
      <c r="H48" s="114">
        <v>878</v>
      </c>
      <c r="I48" s="140">
        <v>1660</v>
      </c>
      <c r="J48" s="115">
        <v>43</v>
      </c>
      <c r="K48" s="116">
        <v>2.5903614457831323</v>
      </c>
    </row>
    <row r="49" spans="1:11" ht="14.1" customHeight="1" x14ac:dyDescent="0.2">
      <c r="A49" s="306">
        <v>63</v>
      </c>
      <c r="B49" s="307" t="s">
        <v>271</v>
      </c>
      <c r="C49" s="308"/>
      <c r="D49" s="113">
        <v>5.9012810394025861</v>
      </c>
      <c r="E49" s="115">
        <v>972</v>
      </c>
      <c r="F49" s="114">
        <v>750</v>
      </c>
      <c r="G49" s="114">
        <v>711</v>
      </c>
      <c r="H49" s="114">
        <v>559</v>
      </c>
      <c r="I49" s="140">
        <v>943</v>
      </c>
      <c r="J49" s="115">
        <v>29</v>
      </c>
      <c r="K49" s="116">
        <v>3.0752916224814424</v>
      </c>
    </row>
    <row r="50" spans="1:11" ht="14.1" customHeight="1" x14ac:dyDescent="0.2">
      <c r="A50" s="306" t="s">
        <v>272</v>
      </c>
      <c r="B50" s="307" t="s">
        <v>273</v>
      </c>
      <c r="C50" s="308"/>
      <c r="D50" s="113">
        <v>1.8456681440106855</v>
      </c>
      <c r="E50" s="115">
        <v>304</v>
      </c>
      <c r="F50" s="114">
        <v>162</v>
      </c>
      <c r="G50" s="114">
        <v>165</v>
      </c>
      <c r="H50" s="114">
        <v>147</v>
      </c>
      <c r="I50" s="140">
        <v>271</v>
      </c>
      <c r="J50" s="115">
        <v>33</v>
      </c>
      <c r="K50" s="116">
        <v>12.177121771217712</v>
      </c>
    </row>
    <row r="51" spans="1:11" ht="14.1" customHeight="1" x14ac:dyDescent="0.2">
      <c r="A51" s="306" t="s">
        <v>274</v>
      </c>
      <c r="B51" s="307" t="s">
        <v>275</v>
      </c>
      <c r="C51" s="308"/>
      <c r="D51" s="113">
        <v>3.5516969218626677</v>
      </c>
      <c r="E51" s="115">
        <v>585</v>
      </c>
      <c r="F51" s="114">
        <v>507</v>
      </c>
      <c r="G51" s="114">
        <v>488</v>
      </c>
      <c r="H51" s="114">
        <v>381</v>
      </c>
      <c r="I51" s="140">
        <v>617</v>
      </c>
      <c r="J51" s="115">
        <v>-32</v>
      </c>
      <c r="K51" s="116">
        <v>-5.1863857374392222</v>
      </c>
    </row>
    <row r="52" spans="1:11" ht="14.1" customHeight="1" x14ac:dyDescent="0.2">
      <c r="A52" s="306">
        <v>71</v>
      </c>
      <c r="B52" s="307" t="s">
        <v>276</v>
      </c>
      <c r="C52" s="308"/>
      <c r="D52" s="113">
        <v>9.1008439074737417</v>
      </c>
      <c r="E52" s="115">
        <v>1499</v>
      </c>
      <c r="F52" s="114">
        <v>947</v>
      </c>
      <c r="G52" s="114">
        <v>1378</v>
      </c>
      <c r="H52" s="114">
        <v>957</v>
      </c>
      <c r="I52" s="140">
        <v>1246</v>
      </c>
      <c r="J52" s="115">
        <v>253</v>
      </c>
      <c r="K52" s="116">
        <v>20.304975922953449</v>
      </c>
    </row>
    <row r="53" spans="1:11" ht="14.1" customHeight="1" x14ac:dyDescent="0.2">
      <c r="A53" s="306" t="s">
        <v>277</v>
      </c>
      <c r="B53" s="307" t="s">
        <v>278</v>
      </c>
      <c r="C53" s="308"/>
      <c r="D53" s="113">
        <v>3.5456256450731587</v>
      </c>
      <c r="E53" s="115">
        <v>584</v>
      </c>
      <c r="F53" s="114">
        <v>304</v>
      </c>
      <c r="G53" s="114">
        <v>500</v>
      </c>
      <c r="H53" s="114">
        <v>348</v>
      </c>
      <c r="I53" s="140">
        <v>417</v>
      </c>
      <c r="J53" s="115">
        <v>167</v>
      </c>
      <c r="K53" s="116">
        <v>40.047961630695447</v>
      </c>
    </row>
    <row r="54" spans="1:11" ht="14.1" customHeight="1" x14ac:dyDescent="0.2">
      <c r="A54" s="306" t="s">
        <v>279</v>
      </c>
      <c r="B54" s="307" t="s">
        <v>280</v>
      </c>
      <c r="C54" s="308"/>
      <c r="D54" s="113">
        <v>4.978446967397244</v>
      </c>
      <c r="E54" s="115">
        <v>820</v>
      </c>
      <c r="F54" s="114">
        <v>567</v>
      </c>
      <c r="G54" s="114">
        <v>761</v>
      </c>
      <c r="H54" s="114">
        <v>529</v>
      </c>
      <c r="I54" s="140">
        <v>744</v>
      </c>
      <c r="J54" s="115">
        <v>76</v>
      </c>
      <c r="K54" s="116">
        <v>10.21505376344086</v>
      </c>
    </row>
    <row r="55" spans="1:11" ht="14.1" customHeight="1" x14ac:dyDescent="0.2">
      <c r="A55" s="306">
        <v>72</v>
      </c>
      <c r="B55" s="307" t="s">
        <v>281</v>
      </c>
      <c r="C55" s="308"/>
      <c r="D55" s="113">
        <v>1.5481755813247526</v>
      </c>
      <c r="E55" s="115">
        <v>255</v>
      </c>
      <c r="F55" s="114">
        <v>193</v>
      </c>
      <c r="G55" s="114">
        <v>303</v>
      </c>
      <c r="H55" s="114">
        <v>157</v>
      </c>
      <c r="I55" s="140">
        <v>252</v>
      </c>
      <c r="J55" s="115">
        <v>3</v>
      </c>
      <c r="K55" s="116">
        <v>1.1904761904761905</v>
      </c>
    </row>
    <row r="56" spans="1:11" ht="14.1" customHeight="1" x14ac:dyDescent="0.2">
      <c r="A56" s="306" t="s">
        <v>282</v>
      </c>
      <c r="B56" s="307" t="s">
        <v>283</v>
      </c>
      <c r="C56" s="308"/>
      <c r="D56" s="113">
        <v>0.67998300042498938</v>
      </c>
      <c r="E56" s="115">
        <v>112</v>
      </c>
      <c r="F56" s="114">
        <v>74</v>
      </c>
      <c r="G56" s="114">
        <v>129</v>
      </c>
      <c r="H56" s="114">
        <v>61</v>
      </c>
      <c r="I56" s="140">
        <v>113</v>
      </c>
      <c r="J56" s="115">
        <v>-1</v>
      </c>
      <c r="K56" s="116">
        <v>-0.88495575221238942</v>
      </c>
    </row>
    <row r="57" spans="1:11" ht="14.1" customHeight="1" x14ac:dyDescent="0.2">
      <c r="A57" s="306" t="s">
        <v>284</v>
      </c>
      <c r="B57" s="307" t="s">
        <v>285</v>
      </c>
      <c r="C57" s="308"/>
      <c r="D57" s="113">
        <v>0.62534150931940991</v>
      </c>
      <c r="E57" s="115">
        <v>103</v>
      </c>
      <c r="F57" s="114">
        <v>79</v>
      </c>
      <c r="G57" s="114">
        <v>119</v>
      </c>
      <c r="H57" s="114">
        <v>58</v>
      </c>
      <c r="I57" s="140">
        <v>88</v>
      </c>
      <c r="J57" s="115">
        <v>15</v>
      </c>
      <c r="K57" s="116">
        <v>17.045454545454547</v>
      </c>
    </row>
    <row r="58" spans="1:11" ht="14.1" customHeight="1" x14ac:dyDescent="0.2">
      <c r="A58" s="306">
        <v>73</v>
      </c>
      <c r="B58" s="307" t="s">
        <v>286</v>
      </c>
      <c r="C58" s="308"/>
      <c r="D58" s="113">
        <v>1.238540465059802</v>
      </c>
      <c r="E58" s="115">
        <v>204</v>
      </c>
      <c r="F58" s="114">
        <v>152</v>
      </c>
      <c r="G58" s="114">
        <v>212</v>
      </c>
      <c r="H58" s="114">
        <v>124</v>
      </c>
      <c r="I58" s="140">
        <v>195</v>
      </c>
      <c r="J58" s="115">
        <v>9</v>
      </c>
      <c r="K58" s="116">
        <v>4.615384615384615</v>
      </c>
    </row>
    <row r="59" spans="1:11" ht="14.1" customHeight="1" x14ac:dyDescent="0.2">
      <c r="A59" s="306" t="s">
        <v>287</v>
      </c>
      <c r="B59" s="307" t="s">
        <v>288</v>
      </c>
      <c r="C59" s="308"/>
      <c r="D59" s="113">
        <v>0.94711917916337807</v>
      </c>
      <c r="E59" s="115">
        <v>156</v>
      </c>
      <c r="F59" s="114">
        <v>101</v>
      </c>
      <c r="G59" s="114">
        <v>147</v>
      </c>
      <c r="H59" s="114">
        <v>91</v>
      </c>
      <c r="I59" s="140">
        <v>159</v>
      </c>
      <c r="J59" s="115">
        <v>-3</v>
      </c>
      <c r="K59" s="116">
        <v>-1.8867924528301887</v>
      </c>
    </row>
    <row r="60" spans="1:11" ht="14.1" customHeight="1" x14ac:dyDescent="0.2">
      <c r="A60" s="306">
        <v>81</v>
      </c>
      <c r="B60" s="307" t="s">
        <v>289</v>
      </c>
      <c r="C60" s="308"/>
      <c r="D60" s="113">
        <v>5.1302288871349644</v>
      </c>
      <c r="E60" s="115">
        <v>845</v>
      </c>
      <c r="F60" s="114">
        <v>690</v>
      </c>
      <c r="G60" s="114">
        <v>775</v>
      </c>
      <c r="H60" s="114">
        <v>640</v>
      </c>
      <c r="I60" s="140">
        <v>635</v>
      </c>
      <c r="J60" s="115">
        <v>210</v>
      </c>
      <c r="K60" s="116">
        <v>33.070866141732282</v>
      </c>
    </row>
    <row r="61" spans="1:11" ht="14.1" customHeight="1" x14ac:dyDescent="0.2">
      <c r="A61" s="306" t="s">
        <v>290</v>
      </c>
      <c r="B61" s="307" t="s">
        <v>291</v>
      </c>
      <c r="C61" s="308"/>
      <c r="D61" s="113">
        <v>1.4631777062716289</v>
      </c>
      <c r="E61" s="115">
        <v>241</v>
      </c>
      <c r="F61" s="114">
        <v>190</v>
      </c>
      <c r="G61" s="114">
        <v>313</v>
      </c>
      <c r="H61" s="114">
        <v>168</v>
      </c>
      <c r="I61" s="140">
        <v>215</v>
      </c>
      <c r="J61" s="115">
        <v>26</v>
      </c>
      <c r="K61" s="116">
        <v>12.093023255813954</v>
      </c>
    </row>
    <row r="62" spans="1:11" ht="14.1" customHeight="1" x14ac:dyDescent="0.2">
      <c r="A62" s="306" t="s">
        <v>292</v>
      </c>
      <c r="B62" s="307" t="s">
        <v>293</v>
      </c>
      <c r="C62" s="308"/>
      <c r="D62" s="113">
        <v>1.7545989921680529</v>
      </c>
      <c r="E62" s="115">
        <v>289</v>
      </c>
      <c r="F62" s="114">
        <v>311</v>
      </c>
      <c r="G62" s="114">
        <v>245</v>
      </c>
      <c r="H62" s="114">
        <v>272</v>
      </c>
      <c r="I62" s="140">
        <v>186</v>
      </c>
      <c r="J62" s="115">
        <v>103</v>
      </c>
      <c r="K62" s="116">
        <v>55.376344086021504</v>
      </c>
    </row>
    <row r="63" spans="1:11" ht="14.1" customHeight="1" x14ac:dyDescent="0.2">
      <c r="A63" s="306"/>
      <c r="B63" s="307" t="s">
        <v>294</v>
      </c>
      <c r="C63" s="308"/>
      <c r="D63" s="113">
        <v>1.536033027745735</v>
      </c>
      <c r="E63" s="115">
        <v>253</v>
      </c>
      <c r="F63" s="114">
        <v>262</v>
      </c>
      <c r="G63" s="114">
        <v>218</v>
      </c>
      <c r="H63" s="114">
        <v>249</v>
      </c>
      <c r="I63" s="140">
        <v>170</v>
      </c>
      <c r="J63" s="115">
        <v>83</v>
      </c>
      <c r="K63" s="116">
        <v>48.823529411764703</v>
      </c>
    </row>
    <row r="64" spans="1:11" ht="14.1" customHeight="1" x14ac:dyDescent="0.2">
      <c r="A64" s="306" t="s">
        <v>295</v>
      </c>
      <c r="B64" s="307" t="s">
        <v>296</v>
      </c>
      <c r="C64" s="308"/>
      <c r="D64" s="113">
        <v>0.837836196952219</v>
      </c>
      <c r="E64" s="115">
        <v>138</v>
      </c>
      <c r="F64" s="114">
        <v>89</v>
      </c>
      <c r="G64" s="114">
        <v>86</v>
      </c>
      <c r="H64" s="114">
        <v>73</v>
      </c>
      <c r="I64" s="140">
        <v>95</v>
      </c>
      <c r="J64" s="115">
        <v>43</v>
      </c>
      <c r="K64" s="116">
        <v>45.263157894736842</v>
      </c>
    </row>
    <row r="65" spans="1:11" ht="14.1" customHeight="1" x14ac:dyDescent="0.2">
      <c r="A65" s="306" t="s">
        <v>297</v>
      </c>
      <c r="B65" s="307" t="s">
        <v>298</v>
      </c>
      <c r="C65" s="308"/>
      <c r="D65" s="113">
        <v>0.50998725031874204</v>
      </c>
      <c r="E65" s="115">
        <v>84</v>
      </c>
      <c r="F65" s="114">
        <v>45</v>
      </c>
      <c r="G65" s="114">
        <v>57</v>
      </c>
      <c r="H65" s="114">
        <v>53</v>
      </c>
      <c r="I65" s="140">
        <v>54</v>
      </c>
      <c r="J65" s="115">
        <v>30</v>
      </c>
      <c r="K65" s="116">
        <v>55.555555555555557</v>
      </c>
    </row>
    <row r="66" spans="1:11" ht="14.1" customHeight="1" x14ac:dyDescent="0.2">
      <c r="A66" s="306">
        <v>82</v>
      </c>
      <c r="B66" s="307" t="s">
        <v>299</v>
      </c>
      <c r="C66" s="308"/>
      <c r="D66" s="113">
        <v>2.1188755995385828</v>
      </c>
      <c r="E66" s="115">
        <v>349</v>
      </c>
      <c r="F66" s="114">
        <v>501</v>
      </c>
      <c r="G66" s="114">
        <v>372</v>
      </c>
      <c r="H66" s="114">
        <v>385</v>
      </c>
      <c r="I66" s="140">
        <v>417</v>
      </c>
      <c r="J66" s="115">
        <v>-68</v>
      </c>
      <c r="K66" s="116">
        <v>-16.306954436450841</v>
      </c>
    </row>
    <row r="67" spans="1:11" ht="14.1" customHeight="1" x14ac:dyDescent="0.2">
      <c r="A67" s="306" t="s">
        <v>300</v>
      </c>
      <c r="B67" s="307" t="s">
        <v>301</v>
      </c>
      <c r="C67" s="308"/>
      <c r="D67" s="113">
        <v>1.274968125796855</v>
      </c>
      <c r="E67" s="115">
        <v>210</v>
      </c>
      <c r="F67" s="114">
        <v>381</v>
      </c>
      <c r="G67" s="114">
        <v>217</v>
      </c>
      <c r="H67" s="114">
        <v>275</v>
      </c>
      <c r="I67" s="140">
        <v>278</v>
      </c>
      <c r="J67" s="115">
        <v>-68</v>
      </c>
      <c r="K67" s="116">
        <v>-24.46043165467626</v>
      </c>
    </row>
    <row r="68" spans="1:11" ht="14.1" customHeight="1" x14ac:dyDescent="0.2">
      <c r="A68" s="306" t="s">
        <v>302</v>
      </c>
      <c r="B68" s="307" t="s">
        <v>303</v>
      </c>
      <c r="C68" s="308"/>
      <c r="D68" s="113">
        <v>0.62534150931940991</v>
      </c>
      <c r="E68" s="115">
        <v>103</v>
      </c>
      <c r="F68" s="114">
        <v>84</v>
      </c>
      <c r="G68" s="114">
        <v>107</v>
      </c>
      <c r="H68" s="114">
        <v>82</v>
      </c>
      <c r="I68" s="140">
        <v>84</v>
      </c>
      <c r="J68" s="115">
        <v>19</v>
      </c>
      <c r="K68" s="116">
        <v>22.61904761904762</v>
      </c>
    </row>
    <row r="69" spans="1:11" ht="14.1" customHeight="1" x14ac:dyDescent="0.2">
      <c r="A69" s="306">
        <v>83</v>
      </c>
      <c r="B69" s="307" t="s">
        <v>304</v>
      </c>
      <c r="C69" s="308"/>
      <c r="D69" s="113">
        <v>2.5499362515937101</v>
      </c>
      <c r="E69" s="115">
        <v>420</v>
      </c>
      <c r="F69" s="114">
        <v>421</v>
      </c>
      <c r="G69" s="114">
        <v>841</v>
      </c>
      <c r="H69" s="114">
        <v>398</v>
      </c>
      <c r="I69" s="140">
        <v>405</v>
      </c>
      <c r="J69" s="115">
        <v>15</v>
      </c>
      <c r="K69" s="116">
        <v>3.7037037037037037</v>
      </c>
    </row>
    <row r="70" spans="1:11" ht="14.1" customHeight="1" x14ac:dyDescent="0.2">
      <c r="A70" s="306" t="s">
        <v>305</v>
      </c>
      <c r="B70" s="307" t="s">
        <v>306</v>
      </c>
      <c r="C70" s="308"/>
      <c r="D70" s="113">
        <v>2.1249468763280919</v>
      </c>
      <c r="E70" s="115">
        <v>350</v>
      </c>
      <c r="F70" s="114">
        <v>332</v>
      </c>
      <c r="G70" s="114">
        <v>707</v>
      </c>
      <c r="H70" s="114">
        <v>301</v>
      </c>
      <c r="I70" s="140">
        <v>298</v>
      </c>
      <c r="J70" s="115">
        <v>52</v>
      </c>
      <c r="K70" s="116">
        <v>17.449664429530202</v>
      </c>
    </row>
    <row r="71" spans="1:11" ht="14.1" customHeight="1" x14ac:dyDescent="0.2">
      <c r="A71" s="306"/>
      <c r="B71" s="307" t="s">
        <v>307</v>
      </c>
      <c r="C71" s="308"/>
      <c r="D71" s="113">
        <v>1.238540465059802</v>
      </c>
      <c r="E71" s="115">
        <v>204</v>
      </c>
      <c r="F71" s="114">
        <v>170</v>
      </c>
      <c r="G71" s="114">
        <v>553</v>
      </c>
      <c r="H71" s="114">
        <v>190</v>
      </c>
      <c r="I71" s="140">
        <v>170</v>
      </c>
      <c r="J71" s="115">
        <v>34</v>
      </c>
      <c r="K71" s="116">
        <v>20</v>
      </c>
    </row>
    <row r="72" spans="1:11" ht="14.1" customHeight="1" x14ac:dyDescent="0.2">
      <c r="A72" s="306">
        <v>84</v>
      </c>
      <c r="B72" s="307" t="s">
        <v>308</v>
      </c>
      <c r="C72" s="308"/>
      <c r="D72" s="113">
        <v>0.88640641126828967</v>
      </c>
      <c r="E72" s="115">
        <v>146</v>
      </c>
      <c r="F72" s="114">
        <v>84</v>
      </c>
      <c r="G72" s="114">
        <v>275</v>
      </c>
      <c r="H72" s="114">
        <v>81</v>
      </c>
      <c r="I72" s="140">
        <v>118</v>
      </c>
      <c r="J72" s="115">
        <v>28</v>
      </c>
      <c r="K72" s="116">
        <v>23.728813559322035</v>
      </c>
    </row>
    <row r="73" spans="1:11" ht="14.1" customHeight="1" x14ac:dyDescent="0.2">
      <c r="A73" s="306" t="s">
        <v>309</v>
      </c>
      <c r="B73" s="307" t="s">
        <v>310</v>
      </c>
      <c r="C73" s="308"/>
      <c r="D73" s="113">
        <v>0.21249468763280918</v>
      </c>
      <c r="E73" s="115">
        <v>35</v>
      </c>
      <c r="F73" s="114">
        <v>15</v>
      </c>
      <c r="G73" s="114">
        <v>125</v>
      </c>
      <c r="H73" s="114">
        <v>14</v>
      </c>
      <c r="I73" s="140">
        <v>22</v>
      </c>
      <c r="J73" s="115">
        <v>13</v>
      </c>
      <c r="K73" s="116">
        <v>59.090909090909093</v>
      </c>
    </row>
    <row r="74" spans="1:11" ht="14.1" customHeight="1" x14ac:dyDescent="0.2">
      <c r="A74" s="306" t="s">
        <v>311</v>
      </c>
      <c r="B74" s="307" t="s">
        <v>312</v>
      </c>
      <c r="C74" s="308"/>
      <c r="D74" s="113">
        <v>9.714042863214134E-2</v>
      </c>
      <c r="E74" s="115">
        <v>16</v>
      </c>
      <c r="F74" s="114">
        <v>11</v>
      </c>
      <c r="G74" s="114">
        <v>63</v>
      </c>
      <c r="H74" s="114">
        <v>11</v>
      </c>
      <c r="I74" s="140">
        <v>6</v>
      </c>
      <c r="J74" s="115">
        <v>10</v>
      </c>
      <c r="K74" s="116">
        <v>166.66666666666666</v>
      </c>
    </row>
    <row r="75" spans="1:11" ht="14.1" customHeight="1" x14ac:dyDescent="0.2">
      <c r="A75" s="306" t="s">
        <v>313</v>
      </c>
      <c r="B75" s="307" t="s">
        <v>314</v>
      </c>
      <c r="C75" s="308"/>
      <c r="D75" s="113">
        <v>0.12142553579017668</v>
      </c>
      <c r="E75" s="115">
        <v>20</v>
      </c>
      <c r="F75" s="114">
        <v>16</v>
      </c>
      <c r="G75" s="114">
        <v>16</v>
      </c>
      <c r="H75" s="114">
        <v>5</v>
      </c>
      <c r="I75" s="140">
        <v>12</v>
      </c>
      <c r="J75" s="115">
        <v>8</v>
      </c>
      <c r="K75" s="116">
        <v>66.666666666666671</v>
      </c>
    </row>
    <row r="76" spans="1:11" ht="14.1" customHeight="1" x14ac:dyDescent="0.2">
      <c r="A76" s="306">
        <v>91</v>
      </c>
      <c r="B76" s="307" t="s">
        <v>315</v>
      </c>
      <c r="C76" s="308"/>
      <c r="D76" s="113">
        <v>5.4641491105579504E-2</v>
      </c>
      <c r="E76" s="115">
        <v>9</v>
      </c>
      <c r="F76" s="114">
        <v>11</v>
      </c>
      <c r="G76" s="114">
        <v>21</v>
      </c>
      <c r="H76" s="114">
        <v>8</v>
      </c>
      <c r="I76" s="140">
        <v>6</v>
      </c>
      <c r="J76" s="115">
        <v>3</v>
      </c>
      <c r="K76" s="116">
        <v>50</v>
      </c>
    </row>
    <row r="77" spans="1:11" ht="14.1" customHeight="1" x14ac:dyDescent="0.2">
      <c r="A77" s="306">
        <v>92</v>
      </c>
      <c r="B77" s="307" t="s">
        <v>316</v>
      </c>
      <c r="C77" s="308"/>
      <c r="D77" s="113">
        <v>2.5681500819622367</v>
      </c>
      <c r="E77" s="115">
        <v>423</v>
      </c>
      <c r="F77" s="114">
        <v>234</v>
      </c>
      <c r="G77" s="114">
        <v>274</v>
      </c>
      <c r="H77" s="114">
        <v>193</v>
      </c>
      <c r="I77" s="140">
        <v>256</v>
      </c>
      <c r="J77" s="115">
        <v>167</v>
      </c>
      <c r="K77" s="116">
        <v>65.234375</v>
      </c>
    </row>
    <row r="78" spans="1:11" ht="14.1" customHeight="1" x14ac:dyDescent="0.2">
      <c r="A78" s="306">
        <v>93</v>
      </c>
      <c r="B78" s="307" t="s">
        <v>317</v>
      </c>
      <c r="C78" s="308"/>
      <c r="D78" s="113">
        <v>0.24892234836986218</v>
      </c>
      <c r="E78" s="115">
        <v>41</v>
      </c>
      <c r="F78" s="114">
        <v>13</v>
      </c>
      <c r="G78" s="114">
        <v>32</v>
      </c>
      <c r="H78" s="114">
        <v>9</v>
      </c>
      <c r="I78" s="140">
        <v>29</v>
      </c>
      <c r="J78" s="115">
        <v>12</v>
      </c>
      <c r="K78" s="116">
        <v>41.379310344827587</v>
      </c>
    </row>
    <row r="79" spans="1:11" ht="14.1" customHeight="1" x14ac:dyDescent="0.2">
      <c r="A79" s="306">
        <v>94</v>
      </c>
      <c r="B79" s="307" t="s">
        <v>318</v>
      </c>
      <c r="C79" s="308"/>
      <c r="D79" s="113">
        <v>1.274968125796855</v>
      </c>
      <c r="E79" s="115">
        <v>210</v>
      </c>
      <c r="F79" s="114">
        <v>147</v>
      </c>
      <c r="G79" s="114">
        <v>142</v>
      </c>
      <c r="H79" s="114">
        <v>92</v>
      </c>
      <c r="I79" s="140">
        <v>188</v>
      </c>
      <c r="J79" s="115">
        <v>22</v>
      </c>
      <c r="K79" s="116">
        <v>11.702127659574469</v>
      </c>
    </row>
    <row r="80" spans="1:11" ht="14.1" customHeight="1" x14ac:dyDescent="0.2">
      <c r="A80" s="306" t="s">
        <v>319</v>
      </c>
      <c r="B80" s="307" t="s">
        <v>320</v>
      </c>
      <c r="C80" s="308"/>
      <c r="D80" s="113">
        <v>4.857021431607067E-2</v>
      </c>
      <c r="E80" s="115">
        <v>8</v>
      </c>
      <c r="F80" s="114">
        <v>5</v>
      </c>
      <c r="G80" s="114">
        <v>9</v>
      </c>
      <c r="H80" s="114">
        <v>5</v>
      </c>
      <c r="I80" s="140">
        <v>10</v>
      </c>
      <c r="J80" s="115">
        <v>-2</v>
      </c>
      <c r="K80" s="116">
        <v>-20</v>
      </c>
    </row>
    <row r="81" spans="1:11" ht="14.1" customHeight="1" x14ac:dyDescent="0.2">
      <c r="A81" s="310" t="s">
        <v>321</v>
      </c>
      <c r="B81" s="311" t="s">
        <v>333</v>
      </c>
      <c r="C81" s="312"/>
      <c r="D81" s="125">
        <v>0.12142553579017668</v>
      </c>
      <c r="E81" s="143">
        <v>20</v>
      </c>
      <c r="F81" s="144">
        <v>16</v>
      </c>
      <c r="G81" s="144">
        <v>51</v>
      </c>
      <c r="H81" s="144">
        <v>10</v>
      </c>
      <c r="I81" s="145">
        <v>20</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150887</v>
      </c>
      <c r="C10" s="114">
        <v>83842</v>
      </c>
      <c r="D10" s="114">
        <v>67045</v>
      </c>
      <c r="E10" s="114">
        <v>120675</v>
      </c>
      <c r="F10" s="114">
        <v>28324</v>
      </c>
      <c r="G10" s="114">
        <v>19849</v>
      </c>
      <c r="H10" s="114">
        <v>40287</v>
      </c>
      <c r="I10" s="115">
        <v>42503</v>
      </c>
      <c r="J10" s="114">
        <v>28349</v>
      </c>
      <c r="K10" s="114">
        <v>14154</v>
      </c>
      <c r="L10" s="423">
        <v>10748</v>
      </c>
      <c r="M10" s="424">
        <v>10794</v>
      </c>
    </row>
    <row r="11" spans="1:13" ht="11.1" customHeight="1" x14ac:dyDescent="0.2">
      <c r="A11" s="422" t="s">
        <v>387</v>
      </c>
      <c r="B11" s="115">
        <v>152761</v>
      </c>
      <c r="C11" s="114">
        <v>85056</v>
      </c>
      <c r="D11" s="114">
        <v>67705</v>
      </c>
      <c r="E11" s="114">
        <v>122199</v>
      </c>
      <c r="F11" s="114">
        <v>28688</v>
      </c>
      <c r="G11" s="114">
        <v>19731</v>
      </c>
      <c r="H11" s="114">
        <v>41261</v>
      </c>
      <c r="I11" s="115">
        <v>43849</v>
      </c>
      <c r="J11" s="114">
        <v>29115</v>
      </c>
      <c r="K11" s="114">
        <v>14734</v>
      </c>
      <c r="L11" s="423">
        <v>10006</v>
      </c>
      <c r="M11" s="424">
        <v>8444</v>
      </c>
    </row>
    <row r="12" spans="1:13" ht="11.1" customHeight="1" x14ac:dyDescent="0.2">
      <c r="A12" s="422" t="s">
        <v>388</v>
      </c>
      <c r="B12" s="115">
        <v>155217</v>
      </c>
      <c r="C12" s="114">
        <v>86667</v>
      </c>
      <c r="D12" s="114">
        <v>68550</v>
      </c>
      <c r="E12" s="114">
        <v>124296</v>
      </c>
      <c r="F12" s="114">
        <v>29040</v>
      </c>
      <c r="G12" s="114">
        <v>21152</v>
      </c>
      <c r="H12" s="114">
        <v>42037</v>
      </c>
      <c r="I12" s="115">
        <v>43923</v>
      </c>
      <c r="J12" s="114">
        <v>28589</v>
      </c>
      <c r="K12" s="114">
        <v>15334</v>
      </c>
      <c r="L12" s="423">
        <v>15411</v>
      </c>
      <c r="M12" s="424">
        <v>13233</v>
      </c>
    </row>
    <row r="13" spans="1:13" s="110" customFormat="1" ht="11.1" customHeight="1" x14ac:dyDescent="0.2">
      <c r="A13" s="422" t="s">
        <v>389</v>
      </c>
      <c r="B13" s="115">
        <v>154147</v>
      </c>
      <c r="C13" s="114">
        <v>85885</v>
      </c>
      <c r="D13" s="114">
        <v>68262</v>
      </c>
      <c r="E13" s="114">
        <v>122901</v>
      </c>
      <c r="F13" s="114">
        <v>29376</v>
      </c>
      <c r="G13" s="114">
        <v>20292</v>
      </c>
      <c r="H13" s="114">
        <v>42514</v>
      </c>
      <c r="I13" s="115">
        <v>44165</v>
      </c>
      <c r="J13" s="114">
        <v>28724</v>
      </c>
      <c r="K13" s="114">
        <v>15441</v>
      </c>
      <c r="L13" s="423">
        <v>8937</v>
      </c>
      <c r="M13" s="424">
        <v>10353</v>
      </c>
    </row>
    <row r="14" spans="1:13" ht="15" customHeight="1" x14ac:dyDescent="0.2">
      <c r="A14" s="422" t="s">
        <v>390</v>
      </c>
      <c r="B14" s="115">
        <v>153584</v>
      </c>
      <c r="C14" s="114">
        <v>85785</v>
      </c>
      <c r="D14" s="114">
        <v>67799</v>
      </c>
      <c r="E14" s="114">
        <v>117903</v>
      </c>
      <c r="F14" s="114">
        <v>33986</v>
      </c>
      <c r="G14" s="114">
        <v>19646</v>
      </c>
      <c r="H14" s="114">
        <v>42961</v>
      </c>
      <c r="I14" s="115">
        <v>43577</v>
      </c>
      <c r="J14" s="114">
        <v>28315</v>
      </c>
      <c r="K14" s="114">
        <v>15262</v>
      </c>
      <c r="L14" s="423">
        <v>11196</v>
      </c>
      <c r="M14" s="424">
        <v>11782</v>
      </c>
    </row>
    <row r="15" spans="1:13" ht="11.1" customHeight="1" x14ac:dyDescent="0.2">
      <c r="A15" s="422" t="s">
        <v>387</v>
      </c>
      <c r="B15" s="115">
        <v>156365</v>
      </c>
      <c r="C15" s="114">
        <v>87230</v>
      </c>
      <c r="D15" s="114">
        <v>69135</v>
      </c>
      <c r="E15" s="114">
        <v>119496</v>
      </c>
      <c r="F15" s="114">
        <v>35279</v>
      </c>
      <c r="G15" s="114">
        <v>19816</v>
      </c>
      <c r="H15" s="114">
        <v>44350</v>
      </c>
      <c r="I15" s="115">
        <v>44759</v>
      </c>
      <c r="J15" s="114">
        <v>29024</v>
      </c>
      <c r="K15" s="114">
        <v>15735</v>
      </c>
      <c r="L15" s="423">
        <v>11723</v>
      </c>
      <c r="M15" s="424">
        <v>9154</v>
      </c>
    </row>
    <row r="16" spans="1:13" ht="11.1" customHeight="1" x14ac:dyDescent="0.2">
      <c r="A16" s="422" t="s">
        <v>388</v>
      </c>
      <c r="B16" s="115">
        <v>159361</v>
      </c>
      <c r="C16" s="114">
        <v>88958</v>
      </c>
      <c r="D16" s="114">
        <v>70403</v>
      </c>
      <c r="E16" s="114">
        <v>121906</v>
      </c>
      <c r="F16" s="114">
        <v>35889</v>
      </c>
      <c r="G16" s="114">
        <v>21387</v>
      </c>
      <c r="H16" s="114">
        <v>45153</v>
      </c>
      <c r="I16" s="115">
        <v>44895</v>
      </c>
      <c r="J16" s="114">
        <v>28592</v>
      </c>
      <c r="K16" s="114">
        <v>16303</v>
      </c>
      <c r="L16" s="423">
        <v>15920</v>
      </c>
      <c r="M16" s="424">
        <v>13428</v>
      </c>
    </row>
    <row r="17" spans="1:13" s="110" customFormat="1" ht="11.1" customHeight="1" x14ac:dyDescent="0.2">
      <c r="A17" s="422" t="s">
        <v>389</v>
      </c>
      <c r="B17" s="115">
        <v>158388</v>
      </c>
      <c r="C17" s="114">
        <v>88098</v>
      </c>
      <c r="D17" s="114">
        <v>70290</v>
      </c>
      <c r="E17" s="114">
        <v>122235</v>
      </c>
      <c r="F17" s="114">
        <v>36047</v>
      </c>
      <c r="G17" s="114">
        <v>20814</v>
      </c>
      <c r="H17" s="114">
        <v>45460</v>
      </c>
      <c r="I17" s="115">
        <v>44891</v>
      </c>
      <c r="J17" s="114">
        <v>28544</v>
      </c>
      <c r="K17" s="114">
        <v>16347</v>
      </c>
      <c r="L17" s="423">
        <v>9360</v>
      </c>
      <c r="M17" s="424">
        <v>10397</v>
      </c>
    </row>
    <row r="18" spans="1:13" ht="15" customHeight="1" x14ac:dyDescent="0.2">
      <c r="A18" s="422" t="s">
        <v>391</v>
      </c>
      <c r="B18" s="115">
        <v>159088</v>
      </c>
      <c r="C18" s="114">
        <v>88372</v>
      </c>
      <c r="D18" s="114">
        <v>70716</v>
      </c>
      <c r="E18" s="114">
        <v>121801</v>
      </c>
      <c r="F18" s="114">
        <v>37144</v>
      </c>
      <c r="G18" s="114">
        <v>20465</v>
      </c>
      <c r="H18" s="114">
        <v>46213</v>
      </c>
      <c r="I18" s="115">
        <v>44018</v>
      </c>
      <c r="J18" s="114">
        <v>27997</v>
      </c>
      <c r="K18" s="114">
        <v>16021</v>
      </c>
      <c r="L18" s="423">
        <v>12550</v>
      </c>
      <c r="M18" s="424">
        <v>11996</v>
      </c>
    </row>
    <row r="19" spans="1:13" ht="11.1" customHeight="1" x14ac:dyDescent="0.2">
      <c r="A19" s="422" t="s">
        <v>387</v>
      </c>
      <c r="B19" s="115">
        <v>160216</v>
      </c>
      <c r="C19" s="114">
        <v>88972</v>
      </c>
      <c r="D19" s="114">
        <v>71244</v>
      </c>
      <c r="E19" s="114">
        <v>122280</v>
      </c>
      <c r="F19" s="114">
        <v>37773</v>
      </c>
      <c r="G19" s="114">
        <v>20142</v>
      </c>
      <c r="H19" s="114">
        <v>47151</v>
      </c>
      <c r="I19" s="115">
        <v>45676</v>
      </c>
      <c r="J19" s="114">
        <v>29034</v>
      </c>
      <c r="K19" s="114">
        <v>16642</v>
      </c>
      <c r="L19" s="423">
        <v>9794</v>
      </c>
      <c r="M19" s="424">
        <v>8768</v>
      </c>
    </row>
    <row r="20" spans="1:13" ht="11.1" customHeight="1" x14ac:dyDescent="0.2">
      <c r="A20" s="422" t="s">
        <v>388</v>
      </c>
      <c r="B20" s="115">
        <v>162467</v>
      </c>
      <c r="C20" s="114">
        <v>90219</v>
      </c>
      <c r="D20" s="114">
        <v>72248</v>
      </c>
      <c r="E20" s="114">
        <v>124204</v>
      </c>
      <c r="F20" s="114">
        <v>37934</v>
      </c>
      <c r="G20" s="114">
        <v>21733</v>
      </c>
      <c r="H20" s="114">
        <v>47743</v>
      </c>
      <c r="I20" s="115">
        <v>46019</v>
      </c>
      <c r="J20" s="114">
        <v>28702</v>
      </c>
      <c r="K20" s="114">
        <v>17317</v>
      </c>
      <c r="L20" s="423">
        <v>15719</v>
      </c>
      <c r="M20" s="424">
        <v>13891</v>
      </c>
    </row>
    <row r="21" spans="1:13" s="110" customFormat="1" ht="11.1" customHeight="1" x14ac:dyDescent="0.2">
      <c r="A21" s="422" t="s">
        <v>389</v>
      </c>
      <c r="B21" s="115">
        <v>160920</v>
      </c>
      <c r="C21" s="114">
        <v>88998</v>
      </c>
      <c r="D21" s="114">
        <v>71922</v>
      </c>
      <c r="E21" s="114">
        <v>123124</v>
      </c>
      <c r="F21" s="114">
        <v>37736</v>
      </c>
      <c r="G21" s="114">
        <v>21020</v>
      </c>
      <c r="H21" s="114">
        <v>47897</v>
      </c>
      <c r="I21" s="115">
        <v>46144</v>
      </c>
      <c r="J21" s="114">
        <v>28924</v>
      </c>
      <c r="K21" s="114">
        <v>17220</v>
      </c>
      <c r="L21" s="423">
        <v>9397</v>
      </c>
      <c r="M21" s="424">
        <v>11193</v>
      </c>
    </row>
    <row r="22" spans="1:13" ht="15" customHeight="1" x14ac:dyDescent="0.2">
      <c r="A22" s="422" t="s">
        <v>392</v>
      </c>
      <c r="B22" s="115">
        <v>161087</v>
      </c>
      <c r="C22" s="114">
        <v>88837</v>
      </c>
      <c r="D22" s="114">
        <v>72250</v>
      </c>
      <c r="E22" s="114">
        <v>122810</v>
      </c>
      <c r="F22" s="114">
        <v>38026</v>
      </c>
      <c r="G22" s="114">
        <v>20273</v>
      </c>
      <c r="H22" s="114">
        <v>48675</v>
      </c>
      <c r="I22" s="115">
        <v>45849</v>
      </c>
      <c r="J22" s="114">
        <v>28874</v>
      </c>
      <c r="K22" s="114">
        <v>16975</v>
      </c>
      <c r="L22" s="423">
        <v>12022</v>
      </c>
      <c r="M22" s="424">
        <v>12114</v>
      </c>
    </row>
    <row r="23" spans="1:13" ht="11.1" customHeight="1" x14ac:dyDescent="0.2">
      <c r="A23" s="422" t="s">
        <v>387</v>
      </c>
      <c r="B23" s="115">
        <v>161881</v>
      </c>
      <c r="C23" s="114">
        <v>89295</v>
      </c>
      <c r="D23" s="114">
        <v>72586</v>
      </c>
      <c r="E23" s="114">
        <v>123039</v>
      </c>
      <c r="F23" s="114">
        <v>38462</v>
      </c>
      <c r="G23" s="114">
        <v>19810</v>
      </c>
      <c r="H23" s="114">
        <v>49635</v>
      </c>
      <c r="I23" s="115">
        <v>47323</v>
      </c>
      <c r="J23" s="114">
        <v>29686</v>
      </c>
      <c r="K23" s="114">
        <v>17637</v>
      </c>
      <c r="L23" s="423">
        <v>9860</v>
      </c>
      <c r="M23" s="424">
        <v>9147</v>
      </c>
    </row>
    <row r="24" spans="1:13" ht="11.1" customHeight="1" x14ac:dyDescent="0.2">
      <c r="A24" s="422" t="s">
        <v>388</v>
      </c>
      <c r="B24" s="115">
        <v>164691</v>
      </c>
      <c r="C24" s="114">
        <v>90782</v>
      </c>
      <c r="D24" s="114">
        <v>73909</v>
      </c>
      <c r="E24" s="114">
        <v>123964</v>
      </c>
      <c r="F24" s="114">
        <v>38919</v>
      </c>
      <c r="G24" s="114">
        <v>21258</v>
      </c>
      <c r="H24" s="114">
        <v>50439</v>
      </c>
      <c r="I24" s="115">
        <v>47710</v>
      </c>
      <c r="J24" s="114">
        <v>29294</v>
      </c>
      <c r="K24" s="114">
        <v>18416</v>
      </c>
      <c r="L24" s="423">
        <v>15297</v>
      </c>
      <c r="M24" s="424">
        <v>13048</v>
      </c>
    </row>
    <row r="25" spans="1:13" s="110" customFormat="1" ht="11.1" customHeight="1" x14ac:dyDescent="0.2">
      <c r="A25" s="422" t="s">
        <v>389</v>
      </c>
      <c r="B25" s="115">
        <v>163047</v>
      </c>
      <c r="C25" s="114">
        <v>89804</v>
      </c>
      <c r="D25" s="114">
        <v>73243</v>
      </c>
      <c r="E25" s="114">
        <v>122400</v>
      </c>
      <c r="F25" s="114">
        <v>38825</v>
      </c>
      <c r="G25" s="114">
        <v>20434</v>
      </c>
      <c r="H25" s="114">
        <v>50712</v>
      </c>
      <c r="I25" s="115">
        <v>47372</v>
      </c>
      <c r="J25" s="114">
        <v>29168</v>
      </c>
      <c r="K25" s="114">
        <v>18204</v>
      </c>
      <c r="L25" s="423">
        <v>8815</v>
      </c>
      <c r="M25" s="424">
        <v>10553</v>
      </c>
    </row>
    <row r="26" spans="1:13" ht="15" customHeight="1" x14ac:dyDescent="0.2">
      <c r="A26" s="422" t="s">
        <v>393</v>
      </c>
      <c r="B26" s="115">
        <v>163232</v>
      </c>
      <c r="C26" s="114">
        <v>89836</v>
      </c>
      <c r="D26" s="114">
        <v>73396</v>
      </c>
      <c r="E26" s="114">
        <v>122476</v>
      </c>
      <c r="F26" s="114">
        <v>38948</v>
      </c>
      <c r="G26" s="114">
        <v>19793</v>
      </c>
      <c r="H26" s="114">
        <v>51456</v>
      </c>
      <c r="I26" s="115">
        <v>46741</v>
      </c>
      <c r="J26" s="114">
        <v>28863</v>
      </c>
      <c r="K26" s="114">
        <v>17878</v>
      </c>
      <c r="L26" s="423">
        <v>11330</v>
      </c>
      <c r="M26" s="424">
        <v>11282</v>
      </c>
    </row>
    <row r="27" spans="1:13" ht="11.1" customHeight="1" x14ac:dyDescent="0.2">
      <c r="A27" s="422" t="s">
        <v>387</v>
      </c>
      <c r="B27" s="115">
        <v>165050</v>
      </c>
      <c r="C27" s="114">
        <v>90829</v>
      </c>
      <c r="D27" s="114">
        <v>74221</v>
      </c>
      <c r="E27" s="114">
        <v>123580</v>
      </c>
      <c r="F27" s="114">
        <v>39657</v>
      </c>
      <c r="G27" s="114">
        <v>19702</v>
      </c>
      <c r="H27" s="114">
        <v>52546</v>
      </c>
      <c r="I27" s="115">
        <v>48018</v>
      </c>
      <c r="J27" s="114">
        <v>29576</v>
      </c>
      <c r="K27" s="114">
        <v>18442</v>
      </c>
      <c r="L27" s="423">
        <v>10235</v>
      </c>
      <c r="M27" s="424">
        <v>8556</v>
      </c>
    </row>
    <row r="28" spans="1:13" ht="11.1" customHeight="1" x14ac:dyDescent="0.2">
      <c r="A28" s="422" t="s">
        <v>388</v>
      </c>
      <c r="B28" s="115">
        <v>167754</v>
      </c>
      <c r="C28" s="114">
        <v>92349</v>
      </c>
      <c r="D28" s="114">
        <v>75405</v>
      </c>
      <c r="E28" s="114">
        <v>127144</v>
      </c>
      <c r="F28" s="114">
        <v>40173</v>
      </c>
      <c r="G28" s="114">
        <v>21163</v>
      </c>
      <c r="H28" s="114">
        <v>53240</v>
      </c>
      <c r="I28" s="115">
        <v>48226</v>
      </c>
      <c r="J28" s="114">
        <v>29237</v>
      </c>
      <c r="K28" s="114">
        <v>18989</v>
      </c>
      <c r="L28" s="423">
        <v>16723</v>
      </c>
      <c r="M28" s="424">
        <v>14602</v>
      </c>
    </row>
    <row r="29" spans="1:13" s="110" customFormat="1" ht="11.1" customHeight="1" x14ac:dyDescent="0.2">
      <c r="A29" s="422" t="s">
        <v>389</v>
      </c>
      <c r="B29" s="115">
        <v>166433</v>
      </c>
      <c r="C29" s="114">
        <v>91352</v>
      </c>
      <c r="D29" s="114">
        <v>75081</v>
      </c>
      <c r="E29" s="114">
        <v>126033</v>
      </c>
      <c r="F29" s="114">
        <v>40381</v>
      </c>
      <c r="G29" s="114">
        <v>20460</v>
      </c>
      <c r="H29" s="114">
        <v>53300</v>
      </c>
      <c r="I29" s="115">
        <v>48061</v>
      </c>
      <c r="J29" s="114">
        <v>29242</v>
      </c>
      <c r="K29" s="114">
        <v>18819</v>
      </c>
      <c r="L29" s="423">
        <v>9512</v>
      </c>
      <c r="M29" s="424">
        <v>10773</v>
      </c>
    </row>
    <row r="30" spans="1:13" ht="15" customHeight="1" x14ac:dyDescent="0.2">
      <c r="A30" s="422" t="s">
        <v>394</v>
      </c>
      <c r="B30" s="115">
        <v>167239</v>
      </c>
      <c r="C30" s="114">
        <v>91640</v>
      </c>
      <c r="D30" s="114">
        <v>75599</v>
      </c>
      <c r="E30" s="114">
        <v>126265</v>
      </c>
      <c r="F30" s="114">
        <v>40957</v>
      </c>
      <c r="G30" s="114">
        <v>19895</v>
      </c>
      <c r="H30" s="114">
        <v>54105</v>
      </c>
      <c r="I30" s="115">
        <v>46755</v>
      </c>
      <c r="J30" s="114">
        <v>28363</v>
      </c>
      <c r="K30" s="114">
        <v>18392</v>
      </c>
      <c r="L30" s="423">
        <v>14737</v>
      </c>
      <c r="M30" s="424">
        <v>14106</v>
      </c>
    </row>
    <row r="31" spans="1:13" ht="11.1" customHeight="1" x14ac:dyDescent="0.2">
      <c r="A31" s="422" t="s">
        <v>387</v>
      </c>
      <c r="B31" s="115">
        <v>168506</v>
      </c>
      <c r="C31" s="114">
        <v>92353</v>
      </c>
      <c r="D31" s="114">
        <v>76153</v>
      </c>
      <c r="E31" s="114">
        <v>126920</v>
      </c>
      <c r="F31" s="114">
        <v>41572</v>
      </c>
      <c r="G31" s="114">
        <v>19566</v>
      </c>
      <c r="H31" s="114">
        <v>54931</v>
      </c>
      <c r="I31" s="115">
        <v>47699</v>
      </c>
      <c r="J31" s="114">
        <v>28777</v>
      </c>
      <c r="K31" s="114">
        <v>18922</v>
      </c>
      <c r="L31" s="423">
        <v>10397</v>
      </c>
      <c r="M31" s="424">
        <v>9279</v>
      </c>
    </row>
    <row r="32" spans="1:13" ht="11.1" customHeight="1" x14ac:dyDescent="0.2">
      <c r="A32" s="422" t="s">
        <v>388</v>
      </c>
      <c r="B32" s="115">
        <v>171255</v>
      </c>
      <c r="C32" s="114">
        <v>93892</v>
      </c>
      <c r="D32" s="114">
        <v>77363</v>
      </c>
      <c r="E32" s="114">
        <v>129069</v>
      </c>
      <c r="F32" s="114">
        <v>42182</v>
      </c>
      <c r="G32" s="114">
        <v>21304</v>
      </c>
      <c r="H32" s="114">
        <v>55567</v>
      </c>
      <c r="I32" s="115">
        <v>47512</v>
      </c>
      <c r="J32" s="114">
        <v>28072</v>
      </c>
      <c r="K32" s="114">
        <v>19440</v>
      </c>
      <c r="L32" s="423">
        <v>16395</v>
      </c>
      <c r="M32" s="424">
        <v>13822</v>
      </c>
    </row>
    <row r="33" spans="1:13" s="110" customFormat="1" ht="11.1" customHeight="1" x14ac:dyDescent="0.2">
      <c r="A33" s="422" t="s">
        <v>389</v>
      </c>
      <c r="B33" s="115">
        <v>170203</v>
      </c>
      <c r="C33" s="114">
        <v>93330</v>
      </c>
      <c r="D33" s="114">
        <v>76873</v>
      </c>
      <c r="E33" s="114">
        <v>127790</v>
      </c>
      <c r="F33" s="114">
        <v>42411</v>
      </c>
      <c r="G33" s="114">
        <v>20745</v>
      </c>
      <c r="H33" s="114">
        <v>55655</v>
      </c>
      <c r="I33" s="115">
        <v>47418</v>
      </c>
      <c r="J33" s="114">
        <v>28211</v>
      </c>
      <c r="K33" s="114">
        <v>19207</v>
      </c>
      <c r="L33" s="423">
        <v>9904</v>
      </c>
      <c r="M33" s="424">
        <v>11114</v>
      </c>
    </row>
    <row r="34" spans="1:13" ht="15" customHeight="1" x14ac:dyDescent="0.2">
      <c r="A34" s="422" t="s">
        <v>395</v>
      </c>
      <c r="B34" s="115">
        <v>170437</v>
      </c>
      <c r="C34" s="114">
        <v>93351</v>
      </c>
      <c r="D34" s="114">
        <v>77086</v>
      </c>
      <c r="E34" s="114">
        <v>127803</v>
      </c>
      <c r="F34" s="114">
        <v>42634</v>
      </c>
      <c r="G34" s="114">
        <v>20092</v>
      </c>
      <c r="H34" s="114">
        <v>56342</v>
      </c>
      <c r="I34" s="115">
        <v>46929</v>
      </c>
      <c r="J34" s="114">
        <v>27965</v>
      </c>
      <c r="K34" s="114">
        <v>18964</v>
      </c>
      <c r="L34" s="423">
        <v>12775</v>
      </c>
      <c r="M34" s="424">
        <v>12436</v>
      </c>
    </row>
    <row r="35" spans="1:13" ht="11.1" customHeight="1" x14ac:dyDescent="0.2">
      <c r="A35" s="422" t="s">
        <v>387</v>
      </c>
      <c r="B35" s="115">
        <v>171801</v>
      </c>
      <c r="C35" s="114">
        <v>94156</v>
      </c>
      <c r="D35" s="114">
        <v>77645</v>
      </c>
      <c r="E35" s="114">
        <v>128522</v>
      </c>
      <c r="F35" s="114">
        <v>43279</v>
      </c>
      <c r="G35" s="114">
        <v>19828</v>
      </c>
      <c r="H35" s="114">
        <v>57159</v>
      </c>
      <c r="I35" s="115">
        <v>48062</v>
      </c>
      <c r="J35" s="114">
        <v>28615</v>
      </c>
      <c r="K35" s="114">
        <v>19447</v>
      </c>
      <c r="L35" s="423">
        <v>11022</v>
      </c>
      <c r="M35" s="424">
        <v>9758</v>
      </c>
    </row>
    <row r="36" spans="1:13" ht="11.1" customHeight="1" x14ac:dyDescent="0.2">
      <c r="A36" s="422" t="s">
        <v>388</v>
      </c>
      <c r="B36" s="115">
        <v>174871</v>
      </c>
      <c r="C36" s="114">
        <v>95944</v>
      </c>
      <c r="D36" s="114">
        <v>78927</v>
      </c>
      <c r="E36" s="114">
        <v>131169</v>
      </c>
      <c r="F36" s="114">
        <v>43702</v>
      </c>
      <c r="G36" s="114">
        <v>21463</v>
      </c>
      <c r="H36" s="114">
        <v>57990</v>
      </c>
      <c r="I36" s="115">
        <v>47978</v>
      </c>
      <c r="J36" s="114">
        <v>27933</v>
      </c>
      <c r="K36" s="114">
        <v>20045</v>
      </c>
      <c r="L36" s="423">
        <v>17454</v>
      </c>
      <c r="M36" s="424">
        <v>14806</v>
      </c>
    </row>
    <row r="37" spans="1:13" s="110" customFormat="1" ht="11.1" customHeight="1" x14ac:dyDescent="0.2">
      <c r="A37" s="422" t="s">
        <v>389</v>
      </c>
      <c r="B37" s="115">
        <v>174207</v>
      </c>
      <c r="C37" s="114">
        <v>95595</v>
      </c>
      <c r="D37" s="114">
        <v>78612</v>
      </c>
      <c r="E37" s="114">
        <v>130380</v>
      </c>
      <c r="F37" s="114">
        <v>43827</v>
      </c>
      <c r="G37" s="114">
        <v>21002</v>
      </c>
      <c r="H37" s="114">
        <v>58303</v>
      </c>
      <c r="I37" s="115">
        <v>48214</v>
      </c>
      <c r="J37" s="114">
        <v>28123</v>
      </c>
      <c r="K37" s="114">
        <v>20091</v>
      </c>
      <c r="L37" s="423">
        <v>11031</v>
      </c>
      <c r="M37" s="424">
        <v>11667</v>
      </c>
    </row>
    <row r="38" spans="1:13" ht="15" customHeight="1" x14ac:dyDescent="0.2">
      <c r="A38" s="425" t="s">
        <v>396</v>
      </c>
      <c r="B38" s="115">
        <v>174393</v>
      </c>
      <c r="C38" s="114">
        <v>95820</v>
      </c>
      <c r="D38" s="114">
        <v>78573</v>
      </c>
      <c r="E38" s="114">
        <v>130499</v>
      </c>
      <c r="F38" s="114">
        <v>43894</v>
      </c>
      <c r="G38" s="114">
        <v>20272</v>
      </c>
      <c r="H38" s="114">
        <v>58908</v>
      </c>
      <c r="I38" s="115">
        <v>47490</v>
      </c>
      <c r="J38" s="114">
        <v>27723</v>
      </c>
      <c r="K38" s="114">
        <v>19767</v>
      </c>
      <c r="L38" s="423">
        <v>13508</v>
      </c>
      <c r="M38" s="424">
        <v>13378</v>
      </c>
    </row>
    <row r="39" spans="1:13" ht="11.1" customHeight="1" x14ac:dyDescent="0.2">
      <c r="A39" s="422" t="s">
        <v>387</v>
      </c>
      <c r="B39" s="115">
        <v>176201</v>
      </c>
      <c r="C39" s="114">
        <v>96876</v>
      </c>
      <c r="D39" s="114">
        <v>79325</v>
      </c>
      <c r="E39" s="114">
        <v>131550</v>
      </c>
      <c r="F39" s="114">
        <v>44651</v>
      </c>
      <c r="G39" s="114">
        <v>20091</v>
      </c>
      <c r="H39" s="114">
        <v>60012</v>
      </c>
      <c r="I39" s="115">
        <v>48724</v>
      </c>
      <c r="J39" s="114">
        <v>28250</v>
      </c>
      <c r="K39" s="114">
        <v>20474</v>
      </c>
      <c r="L39" s="423">
        <v>12532</v>
      </c>
      <c r="M39" s="424">
        <v>10723</v>
      </c>
    </row>
    <row r="40" spans="1:13" ht="11.1" customHeight="1" x14ac:dyDescent="0.2">
      <c r="A40" s="425" t="s">
        <v>388</v>
      </c>
      <c r="B40" s="115">
        <v>179781</v>
      </c>
      <c r="C40" s="114">
        <v>99180</v>
      </c>
      <c r="D40" s="114">
        <v>80601</v>
      </c>
      <c r="E40" s="114">
        <v>134594</v>
      </c>
      <c r="F40" s="114">
        <v>45187</v>
      </c>
      <c r="G40" s="114">
        <v>22055</v>
      </c>
      <c r="H40" s="114">
        <v>60758</v>
      </c>
      <c r="I40" s="115">
        <v>48799</v>
      </c>
      <c r="J40" s="114">
        <v>27763</v>
      </c>
      <c r="K40" s="114">
        <v>21036</v>
      </c>
      <c r="L40" s="423">
        <v>18945</v>
      </c>
      <c r="M40" s="424">
        <v>15856</v>
      </c>
    </row>
    <row r="41" spans="1:13" s="110" customFormat="1" ht="11.1" customHeight="1" x14ac:dyDescent="0.2">
      <c r="A41" s="422" t="s">
        <v>389</v>
      </c>
      <c r="B41" s="115">
        <v>179570</v>
      </c>
      <c r="C41" s="114">
        <v>98840</v>
      </c>
      <c r="D41" s="114">
        <v>80730</v>
      </c>
      <c r="E41" s="114">
        <v>134230</v>
      </c>
      <c r="F41" s="114">
        <v>45340</v>
      </c>
      <c r="G41" s="114">
        <v>21630</v>
      </c>
      <c r="H41" s="114">
        <v>61204</v>
      </c>
      <c r="I41" s="115">
        <v>48780</v>
      </c>
      <c r="J41" s="114">
        <v>27757</v>
      </c>
      <c r="K41" s="114">
        <v>21023</v>
      </c>
      <c r="L41" s="423">
        <v>11569</v>
      </c>
      <c r="M41" s="424">
        <v>11982</v>
      </c>
    </row>
    <row r="42" spans="1:13" ht="15" customHeight="1" x14ac:dyDescent="0.2">
      <c r="A42" s="422" t="s">
        <v>397</v>
      </c>
      <c r="B42" s="115">
        <v>180100</v>
      </c>
      <c r="C42" s="114">
        <v>99267</v>
      </c>
      <c r="D42" s="114">
        <v>80833</v>
      </c>
      <c r="E42" s="114">
        <v>134460</v>
      </c>
      <c r="F42" s="114">
        <v>45640</v>
      </c>
      <c r="G42" s="114">
        <v>20940</v>
      </c>
      <c r="H42" s="114">
        <v>61970</v>
      </c>
      <c r="I42" s="115">
        <v>48566</v>
      </c>
      <c r="J42" s="114">
        <v>27731</v>
      </c>
      <c r="K42" s="114">
        <v>20835</v>
      </c>
      <c r="L42" s="423">
        <v>15762</v>
      </c>
      <c r="M42" s="424">
        <v>15246</v>
      </c>
    </row>
    <row r="43" spans="1:13" ht="11.1" customHeight="1" x14ac:dyDescent="0.2">
      <c r="A43" s="422" t="s">
        <v>387</v>
      </c>
      <c r="B43" s="115">
        <v>181170</v>
      </c>
      <c r="C43" s="114">
        <v>100040</v>
      </c>
      <c r="D43" s="114">
        <v>81130</v>
      </c>
      <c r="E43" s="114">
        <v>135172</v>
      </c>
      <c r="F43" s="114">
        <v>45998</v>
      </c>
      <c r="G43" s="114">
        <v>20569</v>
      </c>
      <c r="H43" s="114">
        <v>62843</v>
      </c>
      <c r="I43" s="115">
        <v>49854</v>
      </c>
      <c r="J43" s="114">
        <v>28399</v>
      </c>
      <c r="K43" s="114">
        <v>21455</v>
      </c>
      <c r="L43" s="423">
        <v>12448</v>
      </c>
      <c r="M43" s="424">
        <v>11399</v>
      </c>
    </row>
    <row r="44" spans="1:13" ht="11.1" customHeight="1" x14ac:dyDescent="0.2">
      <c r="A44" s="422" t="s">
        <v>388</v>
      </c>
      <c r="B44" s="115">
        <v>184915</v>
      </c>
      <c r="C44" s="114">
        <v>102189</v>
      </c>
      <c r="D44" s="114">
        <v>82726</v>
      </c>
      <c r="E44" s="114">
        <v>138416</v>
      </c>
      <c r="F44" s="114">
        <v>46499</v>
      </c>
      <c r="G44" s="114">
        <v>22534</v>
      </c>
      <c r="H44" s="114">
        <v>63572</v>
      </c>
      <c r="I44" s="115">
        <v>49707</v>
      </c>
      <c r="J44" s="114">
        <v>27645</v>
      </c>
      <c r="K44" s="114">
        <v>22062</v>
      </c>
      <c r="L44" s="423">
        <v>19309</v>
      </c>
      <c r="M44" s="424">
        <v>16332</v>
      </c>
    </row>
    <row r="45" spans="1:13" s="110" customFormat="1" ht="11.1" customHeight="1" x14ac:dyDescent="0.2">
      <c r="A45" s="422" t="s">
        <v>389</v>
      </c>
      <c r="B45" s="115">
        <v>184176</v>
      </c>
      <c r="C45" s="114">
        <v>101621</v>
      </c>
      <c r="D45" s="114">
        <v>82555</v>
      </c>
      <c r="E45" s="114">
        <v>137505</v>
      </c>
      <c r="F45" s="114">
        <v>46671</v>
      </c>
      <c r="G45" s="114">
        <v>22016</v>
      </c>
      <c r="H45" s="114">
        <v>63721</v>
      </c>
      <c r="I45" s="115">
        <v>49359</v>
      </c>
      <c r="J45" s="114">
        <v>27669</v>
      </c>
      <c r="K45" s="114">
        <v>21690</v>
      </c>
      <c r="L45" s="423">
        <v>12024</v>
      </c>
      <c r="M45" s="424">
        <v>12897</v>
      </c>
    </row>
    <row r="46" spans="1:13" ht="15" customHeight="1" x14ac:dyDescent="0.2">
      <c r="A46" s="422" t="s">
        <v>398</v>
      </c>
      <c r="B46" s="115">
        <v>183469</v>
      </c>
      <c r="C46" s="114">
        <v>101378</v>
      </c>
      <c r="D46" s="114">
        <v>82091</v>
      </c>
      <c r="E46" s="114">
        <v>136847</v>
      </c>
      <c r="F46" s="114">
        <v>46622</v>
      </c>
      <c r="G46" s="114">
        <v>21091</v>
      </c>
      <c r="H46" s="114">
        <v>63965</v>
      </c>
      <c r="I46" s="115">
        <v>49007</v>
      </c>
      <c r="J46" s="114">
        <v>27458</v>
      </c>
      <c r="K46" s="114">
        <v>21549</v>
      </c>
      <c r="L46" s="423">
        <v>14172</v>
      </c>
      <c r="M46" s="424">
        <v>15005</v>
      </c>
    </row>
    <row r="47" spans="1:13" ht="11.1" customHeight="1" x14ac:dyDescent="0.2">
      <c r="A47" s="422" t="s">
        <v>387</v>
      </c>
      <c r="B47" s="115">
        <v>185045</v>
      </c>
      <c r="C47" s="114">
        <v>102344</v>
      </c>
      <c r="D47" s="114">
        <v>82701</v>
      </c>
      <c r="E47" s="114">
        <v>137789</v>
      </c>
      <c r="F47" s="114">
        <v>47256</v>
      </c>
      <c r="G47" s="114">
        <v>20825</v>
      </c>
      <c r="H47" s="114">
        <v>64931</v>
      </c>
      <c r="I47" s="115">
        <v>50230</v>
      </c>
      <c r="J47" s="114">
        <v>28168</v>
      </c>
      <c r="K47" s="114">
        <v>22062</v>
      </c>
      <c r="L47" s="423">
        <v>12606</v>
      </c>
      <c r="M47" s="424">
        <v>11265</v>
      </c>
    </row>
    <row r="48" spans="1:13" ht="11.1" customHeight="1" x14ac:dyDescent="0.2">
      <c r="A48" s="422" t="s">
        <v>388</v>
      </c>
      <c r="B48" s="115">
        <v>187609</v>
      </c>
      <c r="C48" s="114">
        <v>103572</v>
      </c>
      <c r="D48" s="114">
        <v>84037</v>
      </c>
      <c r="E48" s="114">
        <v>139271</v>
      </c>
      <c r="F48" s="114">
        <v>48338</v>
      </c>
      <c r="G48" s="114">
        <v>22323</v>
      </c>
      <c r="H48" s="114">
        <v>65626</v>
      </c>
      <c r="I48" s="115">
        <v>51024</v>
      </c>
      <c r="J48" s="114">
        <v>27973</v>
      </c>
      <c r="K48" s="114">
        <v>23051</v>
      </c>
      <c r="L48" s="423">
        <v>18745</v>
      </c>
      <c r="M48" s="424">
        <v>16455</v>
      </c>
    </row>
    <row r="49" spans="1:17" s="110" customFormat="1" ht="11.1" customHeight="1" x14ac:dyDescent="0.2">
      <c r="A49" s="422" t="s">
        <v>389</v>
      </c>
      <c r="B49" s="115">
        <v>186251</v>
      </c>
      <c r="C49" s="114">
        <v>102504</v>
      </c>
      <c r="D49" s="114">
        <v>83747</v>
      </c>
      <c r="E49" s="114">
        <v>137825</v>
      </c>
      <c r="F49" s="114">
        <v>48426</v>
      </c>
      <c r="G49" s="114">
        <v>21678</v>
      </c>
      <c r="H49" s="114">
        <v>65600</v>
      </c>
      <c r="I49" s="115">
        <v>50649</v>
      </c>
      <c r="J49" s="114">
        <v>27918</v>
      </c>
      <c r="K49" s="114">
        <v>22731</v>
      </c>
      <c r="L49" s="423">
        <v>10883</v>
      </c>
      <c r="M49" s="424">
        <v>12516</v>
      </c>
    </row>
    <row r="50" spans="1:17" ht="15" customHeight="1" x14ac:dyDescent="0.2">
      <c r="A50" s="422" t="s">
        <v>399</v>
      </c>
      <c r="B50" s="143">
        <v>184068</v>
      </c>
      <c r="C50" s="144">
        <v>101500</v>
      </c>
      <c r="D50" s="144">
        <v>82568</v>
      </c>
      <c r="E50" s="144">
        <v>135801</v>
      </c>
      <c r="F50" s="144">
        <v>48267</v>
      </c>
      <c r="G50" s="144">
        <v>20688</v>
      </c>
      <c r="H50" s="144">
        <v>65154</v>
      </c>
      <c r="I50" s="143">
        <v>48835</v>
      </c>
      <c r="J50" s="144">
        <v>26929</v>
      </c>
      <c r="K50" s="144">
        <v>21906</v>
      </c>
      <c r="L50" s="426">
        <v>14139</v>
      </c>
      <c r="M50" s="427">
        <v>16471</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0.32648567332900924</v>
      </c>
      <c r="C6" s="480">
        <f>'Tabelle 3.3'!J11</f>
        <v>-0.35097026955332911</v>
      </c>
      <c r="D6" s="481">
        <f t="shared" ref="D6:E9" si="0">IF(OR(AND(B6&gt;=-50,B6&lt;=50),ISNUMBER(B6)=FALSE),B6,"")</f>
        <v>0.32648567332900924</v>
      </c>
      <c r="E6" s="481">
        <f t="shared" si="0"/>
        <v>-0.35097026955332911</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0.77822269034374059</v>
      </c>
      <c r="C7" s="480">
        <f>'Tabelle 3.1'!J23</f>
        <v>-2.6975865719528453</v>
      </c>
      <c r="D7" s="481">
        <f t="shared" si="0"/>
        <v>0.77822269034374059</v>
      </c>
      <c r="E7" s="481">
        <f>IF(OR(AND(C7&gt;=-50,C7&lt;=50),ISNUMBER(C7)=FALSE),C7,"")</f>
        <v>-2.6975865719528453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0.32648567332900924</v>
      </c>
      <c r="C14" s="480">
        <f>'Tabelle 3.3'!J11</f>
        <v>-0.35097026955332911</v>
      </c>
      <c r="D14" s="481">
        <f>IF(OR(AND(B14&gt;=-50,B14&lt;=50),ISNUMBER(B14)=FALSE),B14,"")</f>
        <v>0.32648567332900924</v>
      </c>
      <c r="E14" s="481">
        <f>IF(OR(AND(C14&gt;=-50,C14&lt;=50),ISNUMBER(C14)=FALSE),C14,"")</f>
        <v>-0.35097026955332911</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0.69044879171461448</v>
      </c>
      <c r="C15" s="480">
        <f>'Tabelle 3.3'!J12</f>
        <v>2.508361204013378</v>
      </c>
      <c r="D15" s="481">
        <f t="shared" ref="D15:E45" si="3">IF(OR(AND(B15&gt;=-50,B15&lt;=50),ISNUMBER(B15)=FALSE),B15,"")</f>
        <v>0.69044879171461448</v>
      </c>
      <c r="E15" s="481">
        <f t="shared" si="3"/>
        <v>2.508361204013378</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2.3222060957910013</v>
      </c>
      <c r="C16" s="480">
        <f>'Tabelle 3.3'!J13</f>
        <v>1.9379844961240309</v>
      </c>
      <c r="D16" s="481">
        <f t="shared" si="3"/>
        <v>2.3222060957910013</v>
      </c>
      <c r="E16" s="481">
        <f t="shared" si="3"/>
        <v>1.9379844961240309</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-0.82023007283370775</v>
      </c>
      <c r="C17" s="480">
        <f>'Tabelle 3.3'!J14</f>
        <v>-5.2598720149836113</v>
      </c>
      <c r="D17" s="481">
        <f t="shared" si="3"/>
        <v>-0.82023007283370775</v>
      </c>
      <c r="E17" s="481">
        <f t="shared" si="3"/>
        <v>-5.2598720149836113</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-5.5475103041105047</v>
      </c>
      <c r="C18" s="480">
        <f>'Tabelle 3.3'!J15</f>
        <v>-2.3707734162456275</v>
      </c>
      <c r="D18" s="481">
        <f t="shared" si="3"/>
        <v>-5.5475103041105047</v>
      </c>
      <c r="E18" s="481">
        <f t="shared" si="3"/>
        <v>-2.3707734162456275</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-1.020253929866989</v>
      </c>
      <c r="C19" s="480">
        <f>'Tabelle 3.3'!J16</f>
        <v>-10.288494960027807</v>
      </c>
      <c r="D19" s="481">
        <f t="shared" si="3"/>
        <v>-1.020253929866989</v>
      </c>
      <c r="E19" s="481">
        <f t="shared" si="3"/>
        <v>-10.288494960027807</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4.1720344861758001</v>
      </c>
      <c r="C20" s="480">
        <f>'Tabelle 3.3'!J17</f>
        <v>2.089864158829676</v>
      </c>
      <c r="D20" s="481">
        <f t="shared" si="3"/>
        <v>4.1720344861758001</v>
      </c>
      <c r="E20" s="481">
        <f t="shared" si="3"/>
        <v>2.089864158829676</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-4.1913214990138066</v>
      </c>
      <c r="C21" s="480">
        <f>'Tabelle 3.3'!J18</f>
        <v>-2.9856850715746419</v>
      </c>
      <c r="D21" s="481">
        <f t="shared" si="3"/>
        <v>-4.1913214990138066</v>
      </c>
      <c r="E21" s="481">
        <f t="shared" si="3"/>
        <v>-2.9856850715746419</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1.7787434632098402</v>
      </c>
      <c r="C22" s="480">
        <f>'Tabelle 3.3'!J19</f>
        <v>0.49640109208240257</v>
      </c>
      <c r="D22" s="481">
        <f t="shared" si="3"/>
        <v>1.7787434632098402</v>
      </c>
      <c r="E22" s="481">
        <f t="shared" si="3"/>
        <v>0.49640109208240257</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-1.0721529991306868</v>
      </c>
      <c r="C23" s="480">
        <f>'Tabelle 3.3'!J20</f>
        <v>40.328542094455855</v>
      </c>
      <c r="D23" s="481">
        <f t="shared" si="3"/>
        <v>-1.0721529991306868</v>
      </c>
      <c r="E23" s="481">
        <f t="shared" si="3"/>
        <v>40.328542094455855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-0.97702189252759186</v>
      </c>
      <c r="C24" s="480">
        <f>'Tabelle 3.3'!J21</f>
        <v>-10.243964746455486</v>
      </c>
      <c r="D24" s="481">
        <f t="shared" si="3"/>
        <v>-0.97702189252759186</v>
      </c>
      <c r="E24" s="481">
        <f t="shared" si="3"/>
        <v>-10.243964746455486</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2.0477815699658701</v>
      </c>
      <c r="C25" s="480">
        <f>'Tabelle 3.3'!J22</f>
        <v>-2.5552825552825551</v>
      </c>
      <c r="D25" s="481">
        <f t="shared" si="3"/>
        <v>2.0477815699658701</v>
      </c>
      <c r="E25" s="481">
        <f t="shared" si="3"/>
        <v>-2.5552825552825551</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0.28526148969889065</v>
      </c>
      <c r="C26" s="480">
        <f>'Tabelle 3.3'!J23</f>
        <v>3.1400966183574881</v>
      </c>
      <c r="D26" s="481">
        <f t="shared" si="3"/>
        <v>0.28526148969889065</v>
      </c>
      <c r="E26" s="481">
        <f t="shared" si="3"/>
        <v>3.1400966183574881</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2.7546263596553184</v>
      </c>
      <c r="C27" s="480">
        <f>'Tabelle 3.3'!J24</f>
        <v>0.40595399188092018</v>
      </c>
      <c r="D27" s="481">
        <f t="shared" si="3"/>
        <v>2.7546263596553184</v>
      </c>
      <c r="E27" s="481">
        <f t="shared" si="3"/>
        <v>0.40595399188092018</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7.8678206136900075E-2</v>
      </c>
      <c r="C28" s="480">
        <f>'Tabelle 3.3'!J25</f>
        <v>-1.2559808612440191</v>
      </c>
      <c r="D28" s="481">
        <f t="shared" si="3"/>
        <v>7.8678206136900075E-2</v>
      </c>
      <c r="E28" s="481">
        <f t="shared" si="3"/>
        <v>-1.2559808612440191</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-4.4151115157032317</v>
      </c>
      <c r="C29" s="480">
        <f>'Tabelle 3.3'!J26</f>
        <v>4.1984732824427482</v>
      </c>
      <c r="D29" s="481">
        <f t="shared" si="3"/>
        <v>-4.4151115157032317</v>
      </c>
      <c r="E29" s="481">
        <f t="shared" si="3"/>
        <v>4.1984732824427482</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2.6201796090861067</v>
      </c>
      <c r="C30" s="480">
        <f>'Tabelle 3.3'!J27</f>
        <v>-3.2091097308488612</v>
      </c>
      <c r="D30" s="481">
        <f t="shared" si="3"/>
        <v>2.6201796090861067</v>
      </c>
      <c r="E30" s="481">
        <f t="shared" si="3"/>
        <v>-3.2091097308488612</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0.81006182050735454</v>
      </c>
      <c r="C31" s="480">
        <f>'Tabelle 3.3'!J28</f>
        <v>3.2485875706214689</v>
      </c>
      <c r="D31" s="481">
        <f t="shared" si="3"/>
        <v>0.81006182050735454</v>
      </c>
      <c r="E31" s="481">
        <f t="shared" si="3"/>
        <v>3.2485875706214689</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3.3979863784424045</v>
      </c>
      <c r="C32" s="480">
        <f>'Tabelle 3.3'!J29</f>
        <v>1.474010861132661</v>
      </c>
      <c r="D32" s="481">
        <f t="shared" si="3"/>
        <v>3.3979863784424045</v>
      </c>
      <c r="E32" s="481">
        <f t="shared" si="3"/>
        <v>1.474010861132661</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1.998519615099926</v>
      </c>
      <c r="C33" s="480">
        <f>'Tabelle 3.3'!J30</f>
        <v>6.7365269461077846</v>
      </c>
      <c r="D33" s="481">
        <f t="shared" si="3"/>
        <v>1.998519615099926</v>
      </c>
      <c r="E33" s="481">
        <f t="shared" si="3"/>
        <v>6.7365269461077846</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2.8400342172797264</v>
      </c>
      <c r="C34" s="480">
        <f>'Tabelle 3.3'!J31</f>
        <v>-2.3340040241448694</v>
      </c>
      <c r="D34" s="481">
        <f t="shared" si="3"/>
        <v>2.8400342172797264</v>
      </c>
      <c r="E34" s="481">
        <f t="shared" si="3"/>
        <v>-2.3340040241448694</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0.69044879171461448</v>
      </c>
      <c r="C37" s="480">
        <f>'Tabelle 3.3'!J34</f>
        <v>2.508361204013378</v>
      </c>
      <c r="D37" s="481">
        <f t="shared" si="3"/>
        <v>0.69044879171461448</v>
      </c>
      <c r="E37" s="481">
        <f t="shared" si="3"/>
        <v>2.508361204013378</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-1.2931683995671173</v>
      </c>
      <c r="C38" s="480">
        <f>'Tabelle 3.3'!J35</f>
        <v>-4.4456641053787047</v>
      </c>
      <c r="D38" s="481">
        <f t="shared" si="3"/>
        <v>-1.2931683995671173</v>
      </c>
      <c r="E38" s="481">
        <f t="shared" si="3"/>
        <v>-4.4456641053787047</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1.401447067088804</v>
      </c>
      <c r="C39" s="480">
        <f>'Tabelle 3.3'!J36</f>
        <v>0.54455697490966459</v>
      </c>
      <c r="D39" s="481">
        <f t="shared" si="3"/>
        <v>1.401447067088804</v>
      </c>
      <c r="E39" s="481">
        <f t="shared" si="3"/>
        <v>0.54455697490966459</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1.401447067088804</v>
      </c>
      <c r="C45" s="480">
        <f>'Tabelle 3.3'!J36</f>
        <v>0.54455697490966459</v>
      </c>
      <c r="D45" s="481">
        <f t="shared" si="3"/>
        <v>1.401447067088804</v>
      </c>
      <c r="E45" s="481">
        <f t="shared" si="3"/>
        <v>0.54455697490966459</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163232</v>
      </c>
      <c r="C51" s="487">
        <v>28863</v>
      </c>
      <c r="D51" s="487">
        <v>17878</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165050</v>
      </c>
      <c r="C52" s="487">
        <v>29576</v>
      </c>
      <c r="D52" s="487">
        <v>18442</v>
      </c>
      <c r="E52" s="488">
        <f t="shared" ref="E52:G70" si="11">IF($A$51=37802,IF(COUNTBLANK(B$51:B$70)&gt;0,#N/A,B52/B$51*100),IF(COUNTBLANK(B$51:B$75)&gt;0,#N/A,B52/B$51*100))</f>
        <v>101.11375220544991</v>
      </c>
      <c r="F52" s="488">
        <f t="shared" si="11"/>
        <v>102.47029068357412</v>
      </c>
      <c r="G52" s="488">
        <f t="shared" si="11"/>
        <v>103.15471529253833</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167754</v>
      </c>
      <c r="C53" s="487">
        <v>29237</v>
      </c>
      <c r="D53" s="487">
        <v>18989</v>
      </c>
      <c r="E53" s="488">
        <f t="shared" si="11"/>
        <v>102.77029013918839</v>
      </c>
      <c r="F53" s="488">
        <f t="shared" si="11"/>
        <v>101.29577659979904</v>
      </c>
      <c r="G53" s="488">
        <f t="shared" si="11"/>
        <v>106.21434164895402</v>
      </c>
      <c r="H53" s="489">
        <f>IF(ISERROR(L53)=TRUE,IF(MONTH(A53)=MONTH(MAX(A$51:A$75)),A53,""),"")</f>
        <v>41883</v>
      </c>
      <c r="I53" s="488">
        <f t="shared" si="12"/>
        <v>102.77029013918839</v>
      </c>
      <c r="J53" s="488">
        <f t="shared" si="10"/>
        <v>101.29577659979904</v>
      </c>
      <c r="K53" s="488">
        <f t="shared" si="10"/>
        <v>106.21434164895402</v>
      </c>
      <c r="L53" s="488" t="e">
        <f t="shared" si="13"/>
        <v>#N/A</v>
      </c>
    </row>
    <row r="54" spans="1:14" ht="15" customHeight="1" x14ac:dyDescent="0.2">
      <c r="A54" s="490" t="s">
        <v>462</v>
      </c>
      <c r="B54" s="487">
        <v>166433</v>
      </c>
      <c r="C54" s="487">
        <v>29242</v>
      </c>
      <c r="D54" s="487">
        <v>18819</v>
      </c>
      <c r="E54" s="488">
        <f t="shared" si="11"/>
        <v>101.96101254655949</v>
      </c>
      <c r="F54" s="488">
        <f t="shared" si="11"/>
        <v>101.31309981637391</v>
      </c>
      <c r="G54" s="488">
        <f t="shared" si="11"/>
        <v>105.26345228772793</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167239</v>
      </c>
      <c r="C55" s="487">
        <v>28363</v>
      </c>
      <c r="D55" s="487">
        <v>18392</v>
      </c>
      <c r="E55" s="488">
        <f t="shared" si="11"/>
        <v>102.45478827680847</v>
      </c>
      <c r="F55" s="488">
        <f t="shared" si="11"/>
        <v>98.267678342514643</v>
      </c>
      <c r="G55" s="488">
        <f t="shared" si="11"/>
        <v>102.87504195100124</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168506</v>
      </c>
      <c r="C56" s="487">
        <v>28777</v>
      </c>
      <c r="D56" s="487">
        <v>18922</v>
      </c>
      <c r="E56" s="488">
        <f t="shared" si="11"/>
        <v>103.23098412076064</v>
      </c>
      <c r="F56" s="488">
        <f t="shared" si="11"/>
        <v>99.702040674912524</v>
      </c>
      <c r="G56" s="488">
        <f t="shared" si="11"/>
        <v>105.83957937129433</v>
      </c>
      <c r="H56" s="489" t="str">
        <f t="shared" si="14"/>
        <v/>
      </c>
      <c r="I56" s="488" t="str">
        <f t="shared" si="12"/>
        <v/>
      </c>
      <c r="J56" s="488" t="str">
        <f t="shared" si="10"/>
        <v/>
      </c>
      <c r="K56" s="488" t="str">
        <f t="shared" si="10"/>
        <v/>
      </c>
      <c r="L56" s="488" t="e">
        <f t="shared" si="13"/>
        <v>#N/A</v>
      </c>
    </row>
    <row r="57" spans="1:14" ht="15" customHeight="1" x14ac:dyDescent="0.2">
      <c r="A57" s="490">
        <v>42248</v>
      </c>
      <c r="B57" s="487">
        <v>171255</v>
      </c>
      <c r="C57" s="487">
        <v>28072</v>
      </c>
      <c r="D57" s="487">
        <v>19440</v>
      </c>
      <c r="E57" s="488">
        <f t="shared" si="11"/>
        <v>104.9150901783964</v>
      </c>
      <c r="F57" s="488">
        <f t="shared" si="11"/>
        <v>97.259467137858152</v>
      </c>
      <c r="G57" s="488">
        <f t="shared" si="11"/>
        <v>108.73699518961853</v>
      </c>
      <c r="H57" s="489">
        <f t="shared" si="14"/>
        <v>42248</v>
      </c>
      <c r="I57" s="488">
        <f t="shared" si="12"/>
        <v>104.9150901783964</v>
      </c>
      <c r="J57" s="488">
        <f t="shared" si="10"/>
        <v>97.259467137858152</v>
      </c>
      <c r="K57" s="488">
        <f t="shared" si="10"/>
        <v>108.73699518961853</v>
      </c>
      <c r="L57" s="488" t="e">
        <f t="shared" si="13"/>
        <v>#N/A</v>
      </c>
    </row>
    <row r="58" spans="1:14" ht="15" customHeight="1" x14ac:dyDescent="0.2">
      <c r="A58" s="490" t="s">
        <v>465</v>
      </c>
      <c r="B58" s="487">
        <v>170203</v>
      </c>
      <c r="C58" s="487">
        <v>28211</v>
      </c>
      <c r="D58" s="487">
        <v>19207</v>
      </c>
      <c r="E58" s="488">
        <f t="shared" si="11"/>
        <v>104.27060870417566</v>
      </c>
      <c r="F58" s="488">
        <f t="shared" si="11"/>
        <v>97.741052558639083</v>
      </c>
      <c r="G58" s="488">
        <f t="shared" si="11"/>
        <v>107.43371741805572</v>
      </c>
      <c r="H58" s="489" t="str">
        <f t="shared" si="14"/>
        <v/>
      </c>
      <c r="I58" s="488" t="str">
        <f t="shared" si="12"/>
        <v/>
      </c>
      <c r="J58" s="488" t="str">
        <f t="shared" si="10"/>
        <v/>
      </c>
      <c r="K58" s="488" t="str">
        <f t="shared" si="10"/>
        <v/>
      </c>
      <c r="L58" s="488" t="e">
        <f t="shared" si="13"/>
        <v>#N/A</v>
      </c>
    </row>
    <row r="59" spans="1:14" ht="15" customHeight="1" x14ac:dyDescent="0.2">
      <c r="A59" s="490" t="s">
        <v>466</v>
      </c>
      <c r="B59" s="487">
        <v>170437</v>
      </c>
      <c r="C59" s="487">
        <v>27965</v>
      </c>
      <c r="D59" s="487">
        <v>18964</v>
      </c>
      <c r="E59" s="488">
        <f t="shared" si="11"/>
        <v>104.41396294844148</v>
      </c>
      <c r="F59" s="488">
        <f t="shared" si="11"/>
        <v>96.888750303156286</v>
      </c>
      <c r="G59" s="488">
        <f t="shared" si="11"/>
        <v>106.07450497818547</v>
      </c>
      <c r="H59" s="489" t="str">
        <f t="shared" si="14"/>
        <v/>
      </c>
      <c r="I59" s="488" t="str">
        <f t="shared" si="12"/>
        <v/>
      </c>
      <c r="J59" s="488" t="str">
        <f t="shared" si="10"/>
        <v/>
      </c>
      <c r="K59" s="488" t="str">
        <f t="shared" si="10"/>
        <v/>
      </c>
      <c r="L59" s="488" t="e">
        <f t="shared" si="13"/>
        <v>#N/A</v>
      </c>
    </row>
    <row r="60" spans="1:14" ht="15" customHeight="1" x14ac:dyDescent="0.2">
      <c r="A60" s="490" t="s">
        <v>467</v>
      </c>
      <c r="B60" s="487">
        <v>171801</v>
      </c>
      <c r="C60" s="487">
        <v>28615</v>
      </c>
      <c r="D60" s="487">
        <v>19447</v>
      </c>
      <c r="E60" s="488">
        <f t="shared" si="11"/>
        <v>105.24958341501667</v>
      </c>
      <c r="F60" s="488">
        <f t="shared" si="11"/>
        <v>99.140768457887262</v>
      </c>
      <c r="G60" s="488">
        <f t="shared" si="11"/>
        <v>108.77614945743372</v>
      </c>
      <c r="H60" s="489" t="str">
        <f t="shared" si="14"/>
        <v/>
      </c>
      <c r="I60" s="488" t="str">
        <f t="shared" si="12"/>
        <v/>
      </c>
      <c r="J60" s="488" t="str">
        <f t="shared" si="10"/>
        <v/>
      </c>
      <c r="K60" s="488" t="str">
        <f t="shared" si="10"/>
        <v/>
      </c>
      <c r="L60" s="488" t="e">
        <f t="shared" si="13"/>
        <v>#N/A</v>
      </c>
    </row>
    <row r="61" spans="1:14" ht="15" customHeight="1" x14ac:dyDescent="0.2">
      <c r="A61" s="490">
        <v>42614</v>
      </c>
      <c r="B61" s="487">
        <v>174871</v>
      </c>
      <c r="C61" s="487">
        <v>27933</v>
      </c>
      <c r="D61" s="487">
        <v>20045</v>
      </c>
      <c r="E61" s="488">
        <f t="shared" si="11"/>
        <v>107.13034208978631</v>
      </c>
      <c r="F61" s="488">
        <f t="shared" si="11"/>
        <v>96.777881717077236</v>
      </c>
      <c r="G61" s="488">
        <f t="shared" si="11"/>
        <v>112.12104262221725</v>
      </c>
      <c r="H61" s="489">
        <f t="shared" si="14"/>
        <v>42614</v>
      </c>
      <c r="I61" s="488">
        <f t="shared" si="12"/>
        <v>107.13034208978631</v>
      </c>
      <c r="J61" s="488">
        <f t="shared" si="10"/>
        <v>96.777881717077236</v>
      </c>
      <c r="K61" s="488">
        <f t="shared" si="10"/>
        <v>112.12104262221725</v>
      </c>
      <c r="L61" s="488" t="e">
        <f t="shared" si="13"/>
        <v>#N/A</v>
      </c>
    </row>
    <row r="62" spans="1:14" ht="15" customHeight="1" x14ac:dyDescent="0.2">
      <c r="A62" s="490" t="s">
        <v>468</v>
      </c>
      <c r="B62" s="487">
        <v>174207</v>
      </c>
      <c r="C62" s="487">
        <v>28123</v>
      </c>
      <c r="D62" s="487">
        <v>20091</v>
      </c>
      <c r="E62" s="488">
        <f t="shared" si="11"/>
        <v>106.72355910605764</v>
      </c>
      <c r="F62" s="488">
        <f t="shared" si="11"/>
        <v>97.436163946921667</v>
      </c>
      <c r="G62" s="488">
        <f t="shared" si="11"/>
        <v>112.37834209643137</v>
      </c>
      <c r="H62" s="489" t="str">
        <f t="shared" si="14"/>
        <v/>
      </c>
      <c r="I62" s="488" t="str">
        <f t="shared" si="12"/>
        <v/>
      </c>
      <c r="J62" s="488" t="str">
        <f t="shared" si="10"/>
        <v/>
      </c>
      <c r="K62" s="488" t="str">
        <f t="shared" si="10"/>
        <v/>
      </c>
      <c r="L62" s="488" t="e">
        <f t="shared" si="13"/>
        <v>#N/A</v>
      </c>
    </row>
    <row r="63" spans="1:14" ht="15" customHeight="1" x14ac:dyDescent="0.2">
      <c r="A63" s="490" t="s">
        <v>469</v>
      </c>
      <c r="B63" s="487">
        <v>174393</v>
      </c>
      <c r="C63" s="487">
        <v>27723</v>
      </c>
      <c r="D63" s="487">
        <v>19767</v>
      </c>
      <c r="E63" s="488">
        <f t="shared" si="11"/>
        <v>106.83750735149971</v>
      </c>
      <c r="F63" s="488">
        <f t="shared" si="11"/>
        <v>96.050306620933384</v>
      </c>
      <c r="G63" s="488">
        <f t="shared" si="11"/>
        <v>110.56605884327107</v>
      </c>
      <c r="H63" s="489" t="str">
        <f t="shared" si="14"/>
        <v/>
      </c>
      <c r="I63" s="488" t="str">
        <f t="shared" si="12"/>
        <v/>
      </c>
      <c r="J63" s="488" t="str">
        <f t="shared" si="10"/>
        <v/>
      </c>
      <c r="K63" s="488" t="str">
        <f t="shared" si="10"/>
        <v/>
      </c>
      <c r="L63" s="488" t="e">
        <f t="shared" si="13"/>
        <v>#N/A</v>
      </c>
    </row>
    <row r="64" spans="1:14" ht="15" customHeight="1" x14ac:dyDescent="0.2">
      <c r="A64" s="490" t="s">
        <v>470</v>
      </c>
      <c r="B64" s="487">
        <v>176201</v>
      </c>
      <c r="C64" s="487">
        <v>28250</v>
      </c>
      <c r="D64" s="487">
        <v>20474</v>
      </c>
      <c r="E64" s="488">
        <f t="shared" si="11"/>
        <v>107.94513330719467</v>
      </c>
      <c r="F64" s="488">
        <f t="shared" si="11"/>
        <v>97.876173647922954</v>
      </c>
      <c r="G64" s="488">
        <f t="shared" si="11"/>
        <v>114.52063989260543</v>
      </c>
      <c r="H64" s="489" t="str">
        <f t="shared" si="14"/>
        <v/>
      </c>
      <c r="I64" s="488" t="str">
        <f t="shared" si="12"/>
        <v/>
      </c>
      <c r="J64" s="488" t="str">
        <f t="shared" si="10"/>
        <v/>
      </c>
      <c r="K64" s="488" t="str">
        <f t="shared" si="10"/>
        <v/>
      </c>
      <c r="L64" s="488" t="e">
        <f t="shared" si="13"/>
        <v>#N/A</v>
      </c>
    </row>
    <row r="65" spans="1:12" ht="15" customHeight="1" x14ac:dyDescent="0.2">
      <c r="A65" s="490">
        <v>42979</v>
      </c>
      <c r="B65" s="487">
        <v>179781</v>
      </c>
      <c r="C65" s="487">
        <v>27763</v>
      </c>
      <c r="D65" s="487">
        <v>21036</v>
      </c>
      <c r="E65" s="488">
        <f t="shared" si="11"/>
        <v>110.13833071946677</v>
      </c>
      <c r="F65" s="488">
        <f t="shared" si="11"/>
        <v>96.188892353532211</v>
      </c>
      <c r="G65" s="488">
        <f t="shared" si="11"/>
        <v>117.66416825148227</v>
      </c>
      <c r="H65" s="489">
        <f t="shared" si="14"/>
        <v>42979</v>
      </c>
      <c r="I65" s="488">
        <f t="shared" si="12"/>
        <v>110.13833071946677</v>
      </c>
      <c r="J65" s="488">
        <f t="shared" si="10"/>
        <v>96.188892353532211</v>
      </c>
      <c r="K65" s="488">
        <f t="shared" si="10"/>
        <v>117.66416825148227</v>
      </c>
      <c r="L65" s="488" t="e">
        <f t="shared" si="13"/>
        <v>#N/A</v>
      </c>
    </row>
    <row r="66" spans="1:12" ht="15" customHeight="1" x14ac:dyDescent="0.2">
      <c r="A66" s="490" t="s">
        <v>471</v>
      </c>
      <c r="B66" s="487">
        <v>179570</v>
      </c>
      <c r="C66" s="487">
        <v>27757</v>
      </c>
      <c r="D66" s="487">
        <v>21023</v>
      </c>
      <c r="E66" s="488">
        <f t="shared" si="11"/>
        <v>110.00906684963732</v>
      </c>
      <c r="F66" s="488">
        <f t="shared" si="11"/>
        <v>96.168104493642375</v>
      </c>
      <c r="G66" s="488">
        <f t="shared" si="11"/>
        <v>117.59145318268263</v>
      </c>
      <c r="H66" s="489" t="str">
        <f t="shared" si="14"/>
        <v/>
      </c>
      <c r="I66" s="488" t="str">
        <f t="shared" si="12"/>
        <v/>
      </c>
      <c r="J66" s="488" t="str">
        <f t="shared" si="10"/>
        <v/>
      </c>
      <c r="K66" s="488" t="str">
        <f t="shared" si="10"/>
        <v/>
      </c>
      <c r="L66" s="488" t="e">
        <f t="shared" si="13"/>
        <v>#N/A</v>
      </c>
    </row>
    <row r="67" spans="1:12" ht="15" customHeight="1" x14ac:dyDescent="0.2">
      <c r="A67" s="490" t="s">
        <v>472</v>
      </c>
      <c r="B67" s="487">
        <v>180100</v>
      </c>
      <c r="C67" s="487">
        <v>27731</v>
      </c>
      <c r="D67" s="487">
        <v>20835</v>
      </c>
      <c r="E67" s="488">
        <f t="shared" si="11"/>
        <v>110.33375808664967</v>
      </c>
      <c r="F67" s="488">
        <f t="shared" si="11"/>
        <v>96.078023767453132</v>
      </c>
      <c r="G67" s="488">
        <f t="shared" si="11"/>
        <v>116.53988141850317</v>
      </c>
      <c r="H67" s="489" t="str">
        <f t="shared" si="14"/>
        <v/>
      </c>
      <c r="I67" s="488" t="str">
        <f t="shared" si="12"/>
        <v/>
      </c>
      <c r="J67" s="488" t="str">
        <f t="shared" si="12"/>
        <v/>
      </c>
      <c r="K67" s="488" t="str">
        <f t="shared" si="12"/>
        <v/>
      </c>
      <c r="L67" s="488" t="e">
        <f t="shared" si="13"/>
        <v>#N/A</v>
      </c>
    </row>
    <row r="68" spans="1:12" ht="15" customHeight="1" x14ac:dyDescent="0.2">
      <c r="A68" s="490" t="s">
        <v>473</v>
      </c>
      <c r="B68" s="487">
        <v>181170</v>
      </c>
      <c r="C68" s="487">
        <v>28399</v>
      </c>
      <c r="D68" s="487">
        <v>21455</v>
      </c>
      <c r="E68" s="488">
        <f t="shared" si="11"/>
        <v>110.98926681042933</v>
      </c>
      <c r="F68" s="488">
        <f t="shared" si="11"/>
        <v>98.392405501853588</v>
      </c>
      <c r="G68" s="488">
        <f t="shared" si="11"/>
        <v>120.00783085356304</v>
      </c>
      <c r="H68" s="489" t="str">
        <f t="shared" si="14"/>
        <v/>
      </c>
      <c r="I68" s="488" t="str">
        <f t="shared" si="12"/>
        <v/>
      </c>
      <c r="J68" s="488" t="str">
        <f t="shared" si="12"/>
        <v/>
      </c>
      <c r="K68" s="488" t="str">
        <f t="shared" si="12"/>
        <v/>
      </c>
      <c r="L68" s="488" t="e">
        <f t="shared" si="13"/>
        <v>#N/A</v>
      </c>
    </row>
    <row r="69" spans="1:12" ht="15" customHeight="1" x14ac:dyDescent="0.2">
      <c r="A69" s="490">
        <v>43344</v>
      </c>
      <c r="B69" s="487">
        <v>184915</v>
      </c>
      <c r="C69" s="487">
        <v>27645</v>
      </c>
      <c r="D69" s="487">
        <v>22062</v>
      </c>
      <c r="E69" s="488">
        <f t="shared" si="11"/>
        <v>113.28354734365811</v>
      </c>
      <c r="F69" s="488">
        <f t="shared" si="11"/>
        <v>95.780064442365656</v>
      </c>
      <c r="G69" s="488">
        <f t="shared" si="11"/>
        <v>123.40306521982325</v>
      </c>
      <c r="H69" s="489">
        <f t="shared" si="14"/>
        <v>43344</v>
      </c>
      <c r="I69" s="488">
        <f t="shared" si="12"/>
        <v>113.28354734365811</v>
      </c>
      <c r="J69" s="488">
        <f t="shared" si="12"/>
        <v>95.780064442365656</v>
      </c>
      <c r="K69" s="488">
        <f t="shared" si="12"/>
        <v>123.40306521982325</v>
      </c>
      <c r="L69" s="488" t="e">
        <f t="shared" si="13"/>
        <v>#N/A</v>
      </c>
    </row>
    <row r="70" spans="1:12" ht="15" customHeight="1" x14ac:dyDescent="0.2">
      <c r="A70" s="490" t="s">
        <v>474</v>
      </c>
      <c r="B70" s="487">
        <v>184176</v>
      </c>
      <c r="C70" s="487">
        <v>27669</v>
      </c>
      <c r="D70" s="487">
        <v>21690</v>
      </c>
      <c r="E70" s="488">
        <f t="shared" si="11"/>
        <v>112.83081748676732</v>
      </c>
      <c r="F70" s="488">
        <f t="shared" si="11"/>
        <v>95.863215881924958</v>
      </c>
      <c r="G70" s="488">
        <f t="shared" si="11"/>
        <v>121.32229555878733</v>
      </c>
      <c r="H70" s="489" t="str">
        <f t="shared" si="14"/>
        <v/>
      </c>
      <c r="I70" s="488" t="str">
        <f t="shared" si="12"/>
        <v/>
      </c>
      <c r="J70" s="488" t="str">
        <f t="shared" si="12"/>
        <v/>
      </c>
      <c r="K70" s="488" t="str">
        <f t="shared" si="12"/>
        <v/>
      </c>
      <c r="L70" s="488" t="e">
        <f t="shared" si="13"/>
        <v>#N/A</v>
      </c>
    </row>
    <row r="71" spans="1:12" ht="15" customHeight="1" x14ac:dyDescent="0.2">
      <c r="A71" s="490" t="s">
        <v>475</v>
      </c>
      <c r="B71" s="487">
        <v>183469</v>
      </c>
      <c r="C71" s="487">
        <v>27458</v>
      </c>
      <c r="D71" s="487">
        <v>21549</v>
      </c>
      <c r="E71" s="491">
        <f t="shared" ref="E71:G75" si="15">IF($A$51=37802,IF(COUNTBLANK(B$51:B$70)&gt;0,#N/A,IF(ISBLANK(B71)=FALSE,B71/B$51*100,#N/A)),IF(COUNTBLANK(B$51:B$75)&gt;0,#N/A,B71/B$51*100))</f>
        <v>112.39769162909235</v>
      </c>
      <c r="F71" s="491">
        <f t="shared" si="15"/>
        <v>95.132176142466136</v>
      </c>
      <c r="G71" s="491">
        <f t="shared" si="15"/>
        <v>120.53361673565274</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185045</v>
      </c>
      <c r="C72" s="487">
        <v>28168</v>
      </c>
      <c r="D72" s="487">
        <v>22062</v>
      </c>
      <c r="E72" s="491">
        <f t="shared" si="15"/>
        <v>113.36318859047245</v>
      </c>
      <c r="F72" s="491">
        <f t="shared" si="15"/>
        <v>97.592072896095345</v>
      </c>
      <c r="G72" s="491">
        <f t="shared" si="15"/>
        <v>123.40306521982325</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187609</v>
      </c>
      <c r="C73" s="487">
        <v>27973</v>
      </c>
      <c r="D73" s="487">
        <v>23051</v>
      </c>
      <c r="E73" s="491">
        <f t="shared" si="15"/>
        <v>114.93395902764163</v>
      </c>
      <c r="F73" s="491">
        <f t="shared" si="15"/>
        <v>96.916467449676063</v>
      </c>
      <c r="G73" s="491">
        <f t="shared" si="15"/>
        <v>128.93500391542679</v>
      </c>
      <c r="H73" s="492">
        <f>IF(A$51=37802,IF(ISERROR(L73)=TRUE,IF(ISBLANK(A73)=FALSE,IF(MONTH(A73)=MONTH(MAX(A$51:A$75)),A73,""),""),""),IF(ISERROR(L73)=TRUE,IF(MONTH(A73)=MONTH(MAX(A$51:A$75)),A73,""),""))</f>
        <v>43709</v>
      </c>
      <c r="I73" s="488">
        <f t="shared" si="12"/>
        <v>114.93395902764163</v>
      </c>
      <c r="J73" s="488">
        <f t="shared" si="12"/>
        <v>96.916467449676063</v>
      </c>
      <c r="K73" s="488">
        <f t="shared" si="12"/>
        <v>128.93500391542679</v>
      </c>
      <c r="L73" s="488" t="e">
        <f t="shared" si="13"/>
        <v>#N/A</v>
      </c>
    </row>
    <row r="74" spans="1:12" ht="15" customHeight="1" x14ac:dyDescent="0.2">
      <c r="A74" s="490" t="s">
        <v>477</v>
      </c>
      <c r="B74" s="487">
        <v>186251</v>
      </c>
      <c r="C74" s="487">
        <v>27918</v>
      </c>
      <c r="D74" s="487">
        <v>22731</v>
      </c>
      <c r="E74" s="491">
        <f t="shared" si="15"/>
        <v>114.10201431091942</v>
      </c>
      <c r="F74" s="491">
        <f t="shared" si="15"/>
        <v>96.725912067352667</v>
      </c>
      <c r="G74" s="491">
        <f t="shared" si="15"/>
        <v>127.14509452958944</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184068</v>
      </c>
      <c r="C75" s="493">
        <v>26929</v>
      </c>
      <c r="D75" s="493">
        <v>21906</v>
      </c>
      <c r="E75" s="491">
        <f t="shared" si="15"/>
        <v>112.76465398941384</v>
      </c>
      <c r="F75" s="491">
        <f t="shared" si="15"/>
        <v>93.299379828846611</v>
      </c>
      <c r="G75" s="491">
        <f t="shared" si="15"/>
        <v>122.53048439422753</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114.93395902764163</v>
      </c>
      <c r="J77" s="488">
        <f>IF(J75&lt;&gt;"",J75,IF(J74&lt;&gt;"",J74,IF(J73&lt;&gt;"",J73,IF(J72&lt;&gt;"",J72,IF(J71&lt;&gt;"",J71,IF(J70&lt;&gt;"",J70,""))))))</f>
        <v>96.916467449676063</v>
      </c>
      <c r="K77" s="488">
        <f>IF(K75&lt;&gt;"",K75,IF(K74&lt;&gt;"",K74,IF(K73&lt;&gt;"",K73,IF(K72&lt;&gt;"",K72,IF(K71&lt;&gt;"",K71,IF(K70&lt;&gt;"",K70,""))))))</f>
        <v>128.93500391542679</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+14,9%</v>
      </c>
      <c r="J79" s="488" t="str">
        <f>"GeB - ausschließlich: "&amp;IF(J77&gt;100,"+","")&amp;TEXT(J77-100,"0,0")&amp;"%"</f>
        <v>GeB - ausschließlich: -3,1%</v>
      </c>
      <c r="K79" s="488" t="str">
        <f>"GeB - im Nebenjob: "&amp;IF(K77&gt;100,"+","")&amp;TEXT(K77-100,"0,0")&amp;"%"</f>
        <v>GeB - im Nebenjob: +28,9%</v>
      </c>
    </row>
    <row r="81" spans="9:9" ht="15" customHeight="1" x14ac:dyDescent="0.2">
      <c r="I81" s="488" t="str">
        <f>IF(ISERROR(HLOOKUP(1,I$78:K$79,2,FALSE)),"",HLOOKUP(1,I$78:K$79,2,FALSE))</f>
        <v>GeB - im Nebenjob: +28,9%</v>
      </c>
    </row>
    <row r="82" spans="9:9" ht="15" customHeight="1" x14ac:dyDescent="0.2">
      <c r="I82" s="488" t="str">
        <f>IF(ISERROR(HLOOKUP(2,I$78:K$79,2,FALSE)),"",HLOOKUP(2,I$78:K$79,2,FALSE))</f>
        <v>SvB: +14,9%</v>
      </c>
    </row>
    <row r="83" spans="9:9" ht="15" customHeight="1" x14ac:dyDescent="0.2">
      <c r="I83" s="488" t="str">
        <f>IF(ISERROR(HLOOKUP(3,I$78:K$79,2,FALSE)),"",HLOOKUP(3,I$78:K$79,2,FALSE))</f>
        <v>GeB - ausschließlich: -3,1%</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184068</v>
      </c>
      <c r="E12" s="114">
        <v>186251</v>
      </c>
      <c r="F12" s="114">
        <v>187609</v>
      </c>
      <c r="G12" s="114">
        <v>185045</v>
      </c>
      <c r="H12" s="114">
        <v>183469</v>
      </c>
      <c r="I12" s="115">
        <v>599</v>
      </c>
      <c r="J12" s="116">
        <v>0.32648567332900924</v>
      </c>
      <c r="N12" s="117"/>
    </row>
    <row r="13" spans="1:15" s="110" customFormat="1" ht="13.5" customHeight="1" x14ac:dyDescent="0.2">
      <c r="A13" s="118" t="s">
        <v>105</v>
      </c>
      <c r="B13" s="119" t="s">
        <v>106</v>
      </c>
      <c r="C13" s="113">
        <v>55.142664667405526</v>
      </c>
      <c r="D13" s="114">
        <v>101500</v>
      </c>
      <c r="E13" s="114">
        <v>102504</v>
      </c>
      <c r="F13" s="114">
        <v>103572</v>
      </c>
      <c r="G13" s="114">
        <v>102344</v>
      </c>
      <c r="H13" s="114">
        <v>101378</v>
      </c>
      <c r="I13" s="115">
        <v>122</v>
      </c>
      <c r="J13" s="116">
        <v>0.12034169149125057</v>
      </c>
    </row>
    <row r="14" spans="1:15" s="110" customFormat="1" ht="13.5" customHeight="1" x14ac:dyDescent="0.2">
      <c r="A14" s="120"/>
      <c r="B14" s="119" t="s">
        <v>107</v>
      </c>
      <c r="C14" s="113">
        <v>44.857335332594474</v>
      </c>
      <c r="D14" s="114">
        <v>82568</v>
      </c>
      <c r="E14" s="114">
        <v>83747</v>
      </c>
      <c r="F14" s="114">
        <v>84037</v>
      </c>
      <c r="G14" s="114">
        <v>82701</v>
      </c>
      <c r="H14" s="114">
        <v>82091</v>
      </c>
      <c r="I14" s="115">
        <v>477</v>
      </c>
      <c r="J14" s="116">
        <v>0.58106247944354439</v>
      </c>
    </row>
    <row r="15" spans="1:15" s="110" customFormat="1" ht="13.5" customHeight="1" x14ac:dyDescent="0.2">
      <c r="A15" s="118" t="s">
        <v>105</v>
      </c>
      <c r="B15" s="121" t="s">
        <v>108</v>
      </c>
      <c r="C15" s="113">
        <v>11.239324597431384</v>
      </c>
      <c r="D15" s="114">
        <v>20688</v>
      </c>
      <c r="E15" s="114">
        <v>21678</v>
      </c>
      <c r="F15" s="114">
        <v>22323</v>
      </c>
      <c r="G15" s="114">
        <v>20825</v>
      </c>
      <c r="H15" s="114">
        <v>21091</v>
      </c>
      <c r="I15" s="115">
        <v>-403</v>
      </c>
      <c r="J15" s="116">
        <v>-1.910767626001612</v>
      </c>
    </row>
    <row r="16" spans="1:15" s="110" customFormat="1" ht="13.5" customHeight="1" x14ac:dyDescent="0.2">
      <c r="A16" s="118"/>
      <c r="B16" s="121" t="s">
        <v>109</v>
      </c>
      <c r="C16" s="113">
        <v>66.042984114566352</v>
      </c>
      <c r="D16" s="114">
        <v>121564</v>
      </c>
      <c r="E16" s="114">
        <v>122640</v>
      </c>
      <c r="F16" s="114">
        <v>123708</v>
      </c>
      <c r="G16" s="114">
        <v>123502</v>
      </c>
      <c r="H16" s="114">
        <v>122656</v>
      </c>
      <c r="I16" s="115">
        <v>-1092</v>
      </c>
      <c r="J16" s="116">
        <v>-0.89029480824419516</v>
      </c>
    </row>
    <row r="17" spans="1:10" s="110" customFormat="1" ht="13.5" customHeight="1" x14ac:dyDescent="0.2">
      <c r="A17" s="118"/>
      <c r="B17" s="121" t="s">
        <v>110</v>
      </c>
      <c r="C17" s="113">
        <v>21.470869461286046</v>
      </c>
      <c r="D17" s="114">
        <v>39521</v>
      </c>
      <c r="E17" s="114">
        <v>39592</v>
      </c>
      <c r="F17" s="114">
        <v>39308</v>
      </c>
      <c r="G17" s="114">
        <v>38526</v>
      </c>
      <c r="H17" s="114">
        <v>37638</v>
      </c>
      <c r="I17" s="115">
        <v>1883</v>
      </c>
      <c r="J17" s="116">
        <v>5.0029225782453901</v>
      </c>
    </row>
    <row r="18" spans="1:10" s="110" customFormat="1" ht="13.5" customHeight="1" x14ac:dyDescent="0.2">
      <c r="A18" s="120"/>
      <c r="B18" s="121" t="s">
        <v>111</v>
      </c>
      <c r="C18" s="113">
        <v>1.2468218267162137</v>
      </c>
      <c r="D18" s="114">
        <v>2295</v>
      </c>
      <c r="E18" s="114">
        <v>2341</v>
      </c>
      <c r="F18" s="114">
        <v>2270</v>
      </c>
      <c r="G18" s="114">
        <v>2192</v>
      </c>
      <c r="H18" s="114">
        <v>2084</v>
      </c>
      <c r="I18" s="115">
        <v>211</v>
      </c>
      <c r="J18" s="116">
        <v>10.124760076775432</v>
      </c>
    </row>
    <row r="19" spans="1:10" s="110" customFormat="1" ht="13.5" customHeight="1" x14ac:dyDescent="0.2">
      <c r="A19" s="120"/>
      <c r="B19" s="121" t="s">
        <v>112</v>
      </c>
      <c r="C19" s="113">
        <v>0.33357237542647283</v>
      </c>
      <c r="D19" s="114">
        <v>614</v>
      </c>
      <c r="E19" s="114">
        <v>591</v>
      </c>
      <c r="F19" s="114">
        <v>596</v>
      </c>
      <c r="G19" s="114">
        <v>555</v>
      </c>
      <c r="H19" s="114">
        <v>530</v>
      </c>
      <c r="I19" s="115">
        <v>84</v>
      </c>
      <c r="J19" s="116">
        <v>15.849056603773585</v>
      </c>
    </row>
    <row r="20" spans="1:10" s="110" customFormat="1" ht="13.5" customHeight="1" x14ac:dyDescent="0.2">
      <c r="A20" s="118" t="s">
        <v>113</v>
      </c>
      <c r="B20" s="122" t="s">
        <v>114</v>
      </c>
      <c r="C20" s="113">
        <v>73.777625660082137</v>
      </c>
      <c r="D20" s="114">
        <v>135801</v>
      </c>
      <c r="E20" s="114">
        <v>137825</v>
      </c>
      <c r="F20" s="114">
        <v>139271</v>
      </c>
      <c r="G20" s="114">
        <v>137789</v>
      </c>
      <c r="H20" s="114">
        <v>136847</v>
      </c>
      <c r="I20" s="115">
        <v>-1046</v>
      </c>
      <c r="J20" s="116">
        <v>-0.76435727491285888</v>
      </c>
    </row>
    <row r="21" spans="1:10" s="110" customFormat="1" ht="13.5" customHeight="1" x14ac:dyDescent="0.2">
      <c r="A21" s="120"/>
      <c r="B21" s="122" t="s">
        <v>115</v>
      </c>
      <c r="C21" s="113">
        <v>26.222374339917856</v>
      </c>
      <c r="D21" s="114">
        <v>48267</v>
      </c>
      <c r="E21" s="114">
        <v>48426</v>
      </c>
      <c r="F21" s="114">
        <v>48338</v>
      </c>
      <c r="G21" s="114">
        <v>47256</v>
      </c>
      <c r="H21" s="114">
        <v>46622</v>
      </c>
      <c r="I21" s="115">
        <v>1645</v>
      </c>
      <c r="J21" s="116">
        <v>3.5283771609969543</v>
      </c>
    </row>
    <row r="22" spans="1:10" s="110" customFormat="1" ht="13.5" customHeight="1" x14ac:dyDescent="0.2">
      <c r="A22" s="118" t="s">
        <v>113</v>
      </c>
      <c r="B22" s="122" t="s">
        <v>116</v>
      </c>
      <c r="C22" s="113">
        <v>84.315579025142881</v>
      </c>
      <c r="D22" s="114">
        <v>155198</v>
      </c>
      <c r="E22" s="114">
        <v>156659</v>
      </c>
      <c r="F22" s="114">
        <v>157529</v>
      </c>
      <c r="G22" s="114">
        <v>155538</v>
      </c>
      <c r="H22" s="114">
        <v>155291</v>
      </c>
      <c r="I22" s="115">
        <v>-93</v>
      </c>
      <c r="J22" s="116">
        <v>-5.9887565924618941E-2</v>
      </c>
    </row>
    <row r="23" spans="1:10" s="110" customFormat="1" ht="13.5" customHeight="1" x14ac:dyDescent="0.2">
      <c r="A23" s="123"/>
      <c r="B23" s="124" t="s">
        <v>117</v>
      </c>
      <c r="C23" s="125">
        <v>15.658343655605536</v>
      </c>
      <c r="D23" s="114">
        <v>28822</v>
      </c>
      <c r="E23" s="114">
        <v>29541</v>
      </c>
      <c r="F23" s="114">
        <v>30034</v>
      </c>
      <c r="G23" s="114">
        <v>29456</v>
      </c>
      <c r="H23" s="114">
        <v>28125</v>
      </c>
      <c r="I23" s="115">
        <v>697</v>
      </c>
      <c r="J23" s="116">
        <v>2.4782222222222221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48835</v>
      </c>
      <c r="E26" s="114">
        <v>50649</v>
      </c>
      <c r="F26" s="114">
        <v>51024</v>
      </c>
      <c r="G26" s="114">
        <v>50230</v>
      </c>
      <c r="H26" s="140">
        <v>49007</v>
      </c>
      <c r="I26" s="115">
        <v>-172</v>
      </c>
      <c r="J26" s="116">
        <v>-0.35097026955332911</v>
      </c>
    </row>
    <row r="27" spans="1:10" s="110" customFormat="1" ht="13.5" customHeight="1" x14ac:dyDescent="0.2">
      <c r="A27" s="118" t="s">
        <v>105</v>
      </c>
      <c r="B27" s="119" t="s">
        <v>106</v>
      </c>
      <c r="C27" s="113">
        <v>42.096856762567832</v>
      </c>
      <c r="D27" s="115">
        <v>20558</v>
      </c>
      <c r="E27" s="114">
        <v>21061</v>
      </c>
      <c r="F27" s="114">
        <v>21239</v>
      </c>
      <c r="G27" s="114">
        <v>20776</v>
      </c>
      <c r="H27" s="140">
        <v>20263</v>
      </c>
      <c r="I27" s="115">
        <v>295</v>
      </c>
      <c r="J27" s="116">
        <v>1.4558555001727287</v>
      </c>
    </row>
    <row r="28" spans="1:10" s="110" customFormat="1" ht="13.5" customHeight="1" x14ac:dyDescent="0.2">
      <c r="A28" s="120"/>
      <c r="B28" s="119" t="s">
        <v>107</v>
      </c>
      <c r="C28" s="113">
        <v>57.903143237432168</v>
      </c>
      <c r="D28" s="115">
        <v>28277</v>
      </c>
      <c r="E28" s="114">
        <v>29588</v>
      </c>
      <c r="F28" s="114">
        <v>29785</v>
      </c>
      <c r="G28" s="114">
        <v>29454</v>
      </c>
      <c r="H28" s="140">
        <v>28744</v>
      </c>
      <c r="I28" s="115">
        <v>-467</v>
      </c>
      <c r="J28" s="116">
        <v>-1.6246868911772891</v>
      </c>
    </row>
    <row r="29" spans="1:10" s="110" customFormat="1" ht="13.5" customHeight="1" x14ac:dyDescent="0.2">
      <c r="A29" s="118" t="s">
        <v>105</v>
      </c>
      <c r="B29" s="121" t="s">
        <v>108</v>
      </c>
      <c r="C29" s="113">
        <v>17.075867717825329</v>
      </c>
      <c r="D29" s="115">
        <v>8339</v>
      </c>
      <c r="E29" s="114">
        <v>8855</v>
      </c>
      <c r="F29" s="114">
        <v>9025</v>
      </c>
      <c r="G29" s="114">
        <v>9292</v>
      </c>
      <c r="H29" s="140">
        <v>8684</v>
      </c>
      <c r="I29" s="115">
        <v>-345</v>
      </c>
      <c r="J29" s="116">
        <v>-3.9728235836020267</v>
      </c>
    </row>
    <row r="30" spans="1:10" s="110" customFormat="1" ht="13.5" customHeight="1" x14ac:dyDescent="0.2">
      <c r="A30" s="118"/>
      <c r="B30" s="121" t="s">
        <v>109</v>
      </c>
      <c r="C30" s="113">
        <v>47.429097983003992</v>
      </c>
      <c r="D30" s="115">
        <v>23162</v>
      </c>
      <c r="E30" s="114">
        <v>24124</v>
      </c>
      <c r="F30" s="114">
        <v>24289</v>
      </c>
      <c r="G30" s="114">
        <v>23899</v>
      </c>
      <c r="H30" s="140">
        <v>23632</v>
      </c>
      <c r="I30" s="115">
        <v>-470</v>
      </c>
      <c r="J30" s="116">
        <v>-1.9888287068381856</v>
      </c>
    </row>
    <row r="31" spans="1:10" s="110" customFormat="1" ht="13.5" customHeight="1" x14ac:dyDescent="0.2">
      <c r="A31" s="118"/>
      <c r="B31" s="121" t="s">
        <v>110</v>
      </c>
      <c r="C31" s="113">
        <v>18.425309716391933</v>
      </c>
      <c r="D31" s="115">
        <v>8998</v>
      </c>
      <c r="E31" s="114">
        <v>9166</v>
      </c>
      <c r="F31" s="114">
        <v>9225</v>
      </c>
      <c r="G31" s="114">
        <v>8907</v>
      </c>
      <c r="H31" s="140">
        <v>8830</v>
      </c>
      <c r="I31" s="115">
        <v>168</v>
      </c>
      <c r="J31" s="116">
        <v>1.9026047565118913</v>
      </c>
    </row>
    <row r="32" spans="1:10" s="110" customFormat="1" ht="13.5" customHeight="1" x14ac:dyDescent="0.2">
      <c r="A32" s="120"/>
      <c r="B32" s="121" t="s">
        <v>111</v>
      </c>
      <c r="C32" s="113">
        <v>17.069724582778743</v>
      </c>
      <c r="D32" s="115">
        <v>8336</v>
      </c>
      <c r="E32" s="114">
        <v>8504</v>
      </c>
      <c r="F32" s="114">
        <v>8485</v>
      </c>
      <c r="G32" s="114">
        <v>8132</v>
      </c>
      <c r="H32" s="140">
        <v>7861</v>
      </c>
      <c r="I32" s="115">
        <v>475</v>
      </c>
      <c r="J32" s="116">
        <v>6.0424882330492302</v>
      </c>
    </row>
    <row r="33" spans="1:10" s="110" customFormat="1" ht="13.5" customHeight="1" x14ac:dyDescent="0.2">
      <c r="A33" s="120"/>
      <c r="B33" s="121" t="s">
        <v>112</v>
      </c>
      <c r="C33" s="113">
        <v>1.6729804443534351</v>
      </c>
      <c r="D33" s="115">
        <v>817</v>
      </c>
      <c r="E33" s="114">
        <v>829</v>
      </c>
      <c r="F33" s="114">
        <v>875</v>
      </c>
      <c r="G33" s="114">
        <v>789</v>
      </c>
      <c r="H33" s="140">
        <v>715</v>
      </c>
      <c r="I33" s="115">
        <v>102</v>
      </c>
      <c r="J33" s="116">
        <v>14.265734265734265</v>
      </c>
    </row>
    <row r="34" spans="1:10" s="110" customFormat="1" ht="13.5" customHeight="1" x14ac:dyDescent="0.2">
      <c r="A34" s="118" t="s">
        <v>113</v>
      </c>
      <c r="B34" s="122" t="s">
        <v>116</v>
      </c>
      <c r="C34" s="113">
        <v>88.430428995597424</v>
      </c>
      <c r="D34" s="115">
        <v>43185</v>
      </c>
      <c r="E34" s="114">
        <v>44750</v>
      </c>
      <c r="F34" s="114">
        <v>45180</v>
      </c>
      <c r="G34" s="114">
        <v>44483</v>
      </c>
      <c r="H34" s="140">
        <v>43531</v>
      </c>
      <c r="I34" s="115">
        <v>-346</v>
      </c>
      <c r="J34" s="116">
        <v>-0.79483586409685048</v>
      </c>
    </row>
    <row r="35" spans="1:10" s="110" customFormat="1" ht="13.5" customHeight="1" x14ac:dyDescent="0.2">
      <c r="A35" s="118"/>
      <c r="B35" s="119" t="s">
        <v>117</v>
      </c>
      <c r="C35" s="113">
        <v>11.479471690385994</v>
      </c>
      <c r="D35" s="115">
        <v>5606</v>
      </c>
      <c r="E35" s="114">
        <v>5857</v>
      </c>
      <c r="F35" s="114">
        <v>5797</v>
      </c>
      <c r="G35" s="114">
        <v>5700</v>
      </c>
      <c r="H35" s="140">
        <v>5430</v>
      </c>
      <c r="I35" s="115">
        <v>176</v>
      </c>
      <c r="J35" s="116">
        <v>3.2412523020257828</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26929</v>
      </c>
      <c r="E37" s="114">
        <v>27918</v>
      </c>
      <c r="F37" s="114">
        <v>27973</v>
      </c>
      <c r="G37" s="114">
        <v>28168</v>
      </c>
      <c r="H37" s="140">
        <v>27458</v>
      </c>
      <c r="I37" s="115">
        <v>-529</v>
      </c>
      <c r="J37" s="116">
        <v>-1.926578774856144</v>
      </c>
    </row>
    <row r="38" spans="1:10" s="110" customFormat="1" ht="13.5" customHeight="1" x14ac:dyDescent="0.2">
      <c r="A38" s="118" t="s">
        <v>105</v>
      </c>
      <c r="B38" s="119" t="s">
        <v>106</v>
      </c>
      <c r="C38" s="113">
        <v>39.039696980949905</v>
      </c>
      <c r="D38" s="115">
        <v>10513</v>
      </c>
      <c r="E38" s="114">
        <v>10723</v>
      </c>
      <c r="F38" s="114">
        <v>10724</v>
      </c>
      <c r="G38" s="114">
        <v>10803</v>
      </c>
      <c r="H38" s="140">
        <v>10506</v>
      </c>
      <c r="I38" s="115">
        <v>7</v>
      </c>
      <c r="J38" s="116">
        <v>6.6628593184846749E-2</v>
      </c>
    </row>
    <row r="39" spans="1:10" s="110" customFormat="1" ht="13.5" customHeight="1" x14ac:dyDescent="0.2">
      <c r="A39" s="120"/>
      <c r="B39" s="119" t="s">
        <v>107</v>
      </c>
      <c r="C39" s="113">
        <v>60.960303019050095</v>
      </c>
      <c r="D39" s="115">
        <v>16416</v>
      </c>
      <c r="E39" s="114">
        <v>17195</v>
      </c>
      <c r="F39" s="114">
        <v>17249</v>
      </c>
      <c r="G39" s="114">
        <v>17365</v>
      </c>
      <c r="H39" s="140">
        <v>16952</v>
      </c>
      <c r="I39" s="115">
        <v>-536</v>
      </c>
      <c r="J39" s="116">
        <v>-3.1618688060405851</v>
      </c>
    </row>
    <row r="40" spans="1:10" s="110" customFormat="1" ht="13.5" customHeight="1" x14ac:dyDescent="0.2">
      <c r="A40" s="118" t="s">
        <v>105</v>
      </c>
      <c r="B40" s="121" t="s">
        <v>108</v>
      </c>
      <c r="C40" s="113">
        <v>20.884548256526422</v>
      </c>
      <c r="D40" s="115">
        <v>5624</v>
      </c>
      <c r="E40" s="114">
        <v>5846</v>
      </c>
      <c r="F40" s="114">
        <v>5885</v>
      </c>
      <c r="G40" s="114">
        <v>6472</v>
      </c>
      <c r="H40" s="140">
        <v>5917</v>
      </c>
      <c r="I40" s="115">
        <v>-293</v>
      </c>
      <c r="J40" s="116">
        <v>-4.9518336995098871</v>
      </c>
    </row>
    <row r="41" spans="1:10" s="110" customFormat="1" ht="13.5" customHeight="1" x14ac:dyDescent="0.2">
      <c r="A41" s="118"/>
      <c r="B41" s="121" t="s">
        <v>109</v>
      </c>
      <c r="C41" s="113">
        <v>29.808013665565003</v>
      </c>
      <c r="D41" s="115">
        <v>8027</v>
      </c>
      <c r="E41" s="114">
        <v>8521</v>
      </c>
      <c r="F41" s="114">
        <v>8499</v>
      </c>
      <c r="G41" s="114">
        <v>8530</v>
      </c>
      <c r="H41" s="140">
        <v>8623</v>
      </c>
      <c r="I41" s="115">
        <v>-596</v>
      </c>
      <c r="J41" s="116">
        <v>-6.911747651629363</v>
      </c>
    </row>
    <row r="42" spans="1:10" s="110" customFormat="1" ht="13.5" customHeight="1" x14ac:dyDescent="0.2">
      <c r="A42" s="118"/>
      <c r="B42" s="121" t="s">
        <v>110</v>
      </c>
      <c r="C42" s="113">
        <v>19.250622006015821</v>
      </c>
      <c r="D42" s="115">
        <v>5184</v>
      </c>
      <c r="E42" s="114">
        <v>5289</v>
      </c>
      <c r="F42" s="114">
        <v>5345</v>
      </c>
      <c r="G42" s="114">
        <v>5268</v>
      </c>
      <c r="H42" s="140">
        <v>5280</v>
      </c>
      <c r="I42" s="115">
        <v>-96</v>
      </c>
      <c r="J42" s="116">
        <v>-1.8181818181818181</v>
      </c>
    </row>
    <row r="43" spans="1:10" s="110" customFormat="1" ht="13.5" customHeight="1" x14ac:dyDescent="0.2">
      <c r="A43" s="120"/>
      <c r="B43" s="121" t="s">
        <v>111</v>
      </c>
      <c r="C43" s="113">
        <v>30.056816071892754</v>
      </c>
      <c r="D43" s="115">
        <v>8094</v>
      </c>
      <c r="E43" s="114">
        <v>8262</v>
      </c>
      <c r="F43" s="114">
        <v>8244</v>
      </c>
      <c r="G43" s="114">
        <v>7898</v>
      </c>
      <c r="H43" s="140">
        <v>7638</v>
      </c>
      <c r="I43" s="115">
        <v>456</v>
      </c>
      <c r="J43" s="116">
        <v>5.9701492537313436</v>
      </c>
    </row>
    <row r="44" spans="1:10" s="110" customFormat="1" ht="13.5" customHeight="1" x14ac:dyDescent="0.2">
      <c r="A44" s="120"/>
      <c r="B44" s="121" t="s">
        <v>112</v>
      </c>
      <c r="C44" s="113">
        <v>2.8185227821307883</v>
      </c>
      <c r="D44" s="115">
        <v>759</v>
      </c>
      <c r="E44" s="114">
        <v>783</v>
      </c>
      <c r="F44" s="114">
        <v>822</v>
      </c>
      <c r="G44" s="114">
        <v>734</v>
      </c>
      <c r="H44" s="140">
        <v>663</v>
      </c>
      <c r="I44" s="115">
        <v>96</v>
      </c>
      <c r="J44" s="116">
        <v>14.479638009049774</v>
      </c>
    </row>
    <row r="45" spans="1:10" s="110" customFormat="1" ht="13.5" customHeight="1" x14ac:dyDescent="0.2">
      <c r="A45" s="118" t="s">
        <v>113</v>
      </c>
      <c r="B45" s="122" t="s">
        <v>116</v>
      </c>
      <c r="C45" s="113">
        <v>88.48081993390025</v>
      </c>
      <c r="D45" s="115">
        <v>23827</v>
      </c>
      <c r="E45" s="114">
        <v>24645</v>
      </c>
      <c r="F45" s="114">
        <v>24747</v>
      </c>
      <c r="G45" s="114">
        <v>24877</v>
      </c>
      <c r="H45" s="140">
        <v>24270</v>
      </c>
      <c r="I45" s="115">
        <v>-443</v>
      </c>
      <c r="J45" s="116">
        <v>-1.8252987227029254</v>
      </c>
    </row>
    <row r="46" spans="1:10" s="110" customFormat="1" ht="13.5" customHeight="1" x14ac:dyDescent="0.2">
      <c r="A46" s="118"/>
      <c r="B46" s="119" t="s">
        <v>117</v>
      </c>
      <c r="C46" s="113">
        <v>11.359500909799843</v>
      </c>
      <c r="D46" s="115">
        <v>3059</v>
      </c>
      <c r="E46" s="114">
        <v>3232</v>
      </c>
      <c r="F46" s="114">
        <v>3180</v>
      </c>
      <c r="G46" s="114">
        <v>3244</v>
      </c>
      <c r="H46" s="140">
        <v>3142</v>
      </c>
      <c r="I46" s="115">
        <v>-83</v>
      </c>
      <c r="J46" s="116">
        <v>-2.6416295353278167</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21906</v>
      </c>
      <c r="E48" s="114">
        <v>22731</v>
      </c>
      <c r="F48" s="114">
        <v>23051</v>
      </c>
      <c r="G48" s="114">
        <v>22062</v>
      </c>
      <c r="H48" s="140">
        <v>21549</v>
      </c>
      <c r="I48" s="115">
        <v>357</v>
      </c>
      <c r="J48" s="116">
        <v>1.6566894055408603</v>
      </c>
    </row>
    <row r="49" spans="1:12" s="110" customFormat="1" ht="13.5" customHeight="1" x14ac:dyDescent="0.2">
      <c r="A49" s="118" t="s">
        <v>105</v>
      </c>
      <c r="B49" s="119" t="s">
        <v>106</v>
      </c>
      <c r="C49" s="113">
        <v>45.855016890349674</v>
      </c>
      <c r="D49" s="115">
        <v>10045</v>
      </c>
      <c r="E49" s="114">
        <v>10338</v>
      </c>
      <c r="F49" s="114">
        <v>10515</v>
      </c>
      <c r="G49" s="114">
        <v>9973</v>
      </c>
      <c r="H49" s="140">
        <v>9757</v>
      </c>
      <c r="I49" s="115">
        <v>288</v>
      </c>
      <c r="J49" s="116">
        <v>2.9517269652557139</v>
      </c>
    </row>
    <row r="50" spans="1:12" s="110" customFormat="1" ht="13.5" customHeight="1" x14ac:dyDescent="0.2">
      <c r="A50" s="120"/>
      <c r="B50" s="119" t="s">
        <v>107</v>
      </c>
      <c r="C50" s="113">
        <v>54.144983109650326</v>
      </c>
      <c r="D50" s="115">
        <v>11861</v>
      </c>
      <c r="E50" s="114">
        <v>12393</v>
      </c>
      <c r="F50" s="114">
        <v>12536</v>
      </c>
      <c r="G50" s="114">
        <v>12089</v>
      </c>
      <c r="H50" s="140">
        <v>11792</v>
      </c>
      <c r="I50" s="115">
        <v>69</v>
      </c>
      <c r="J50" s="116">
        <v>0.58514246947082771</v>
      </c>
    </row>
    <row r="51" spans="1:12" s="110" customFormat="1" ht="13.5" customHeight="1" x14ac:dyDescent="0.2">
      <c r="A51" s="118" t="s">
        <v>105</v>
      </c>
      <c r="B51" s="121" t="s">
        <v>108</v>
      </c>
      <c r="C51" s="113">
        <v>12.393864694604218</v>
      </c>
      <c r="D51" s="115">
        <v>2715</v>
      </c>
      <c r="E51" s="114">
        <v>3009</v>
      </c>
      <c r="F51" s="114">
        <v>3140</v>
      </c>
      <c r="G51" s="114">
        <v>2820</v>
      </c>
      <c r="H51" s="140">
        <v>2767</v>
      </c>
      <c r="I51" s="115">
        <v>-52</v>
      </c>
      <c r="J51" s="116">
        <v>-1.8792916516082401</v>
      </c>
    </row>
    <row r="52" spans="1:12" s="110" customFormat="1" ht="13.5" customHeight="1" x14ac:dyDescent="0.2">
      <c r="A52" s="118"/>
      <c r="B52" s="121" t="s">
        <v>109</v>
      </c>
      <c r="C52" s="113">
        <v>69.090660093125166</v>
      </c>
      <c r="D52" s="115">
        <v>15135</v>
      </c>
      <c r="E52" s="114">
        <v>15603</v>
      </c>
      <c r="F52" s="114">
        <v>15790</v>
      </c>
      <c r="G52" s="114">
        <v>15369</v>
      </c>
      <c r="H52" s="140">
        <v>15009</v>
      </c>
      <c r="I52" s="115">
        <v>126</v>
      </c>
      <c r="J52" s="116">
        <v>0.83949630221866878</v>
      </c>
    </row>
    <row r="53" spans="1:12" s="110" customFormat="1" ht="13.5" customHeight="1" x14ac:dyDescent="0.2">
      <c r="A53" s="118"/>
      <c r="B53" s="121" t="s">
        <v>110</v>
      </c>
      <c r="C53" s="113">
        <v>17.410755044280105</v>
      </c>
      <c r="D53" s="115">
        <v>3814</v>
      </c>
      <c r="E53" s="114">
        <v>3877</v>
      </c>
      <c r="F53" s="114">
        <v>3880</v>
      </c>
      <c r="G53" s="114">
        <v>3639</v>
      </c>
      <c r="H53" s="140">
        <v>3550</v>
      </c>
      <c r="I53" s="115">
        <v>264</v>
      </c>
      <c r="J53" s="116">
        <v>7.436619718309859</v>
      </c>
    </row>
    <row r="54" spans="1:12" s="110" customFormat="1" ht="13.5" customHeight="1" x14ac:dyDescent="0.2">
      <c r="A54" s="120"/>
      <c r="B54" s="121" t="s">
        <v>111</v>
      </c>
      <c r="C54" s="113">
        <v>1.104720167990505</v>
      </c>
      <c r="D54" s="115">
        <v>242</v>
      </c>
      <c r="E54" s="114">
        <v>242</v>
      </c>
      <c r="F54" s="114">
        <v>241</v>
      </c>
      <c r="G54" s="114">
        <v>234</v>
      </c>
      <c r="H54" s="140">
        <v>223</v>
      </c>
      <c r="I54" s="115">
        <v>19</v>
      </c>
      <c r="J54" s="116">
        <v>8.52017937219731</v>
      </c>
    </row>
    <row r="55" spans="1:12" s="110" customFormat="1" ht="13.5" customHeight="1" x14ac:dyDescent="0.2">
      <c r="A55" s="120"/>
      <c r="B55" s="121" t="s">
        <v>112</v>
      </c>
      <c r="C55" s="113">
        <v>0.26476764356797222</v>
      </c>
      <c r="D55" s="115">
        <v>58</v>
      </c>
      <c r="E55" s="114">
        <v>46</v>
      </c>
      <c r="F55" s="114">
        <v>53</v>
      </c>
      <c r="G55" s="114">
        <v>55</v>
      </c>
      <c r="H55" s="140">
        <v>52</v>
      </c>
      <c r="I55" s="115">
        <v>6</v>
      </c>
      <c r="J55" s="116">
        <v>11.538461538461538</v>
      </c>
    </row>
    <row r="56" spans="1:12" s="110" customFormat="1" ht="13.5" customHeight="1" x14ac:dyDescent="0.2">
      <c r="A56" s="118" t="s">
        <v>113</v>
      </c>
      <c r="B56" s="122" t="s">
        <v>116</v>
      </c>
      <c r="C56" s="113">
        <v>88.368483520496667</v>
      </c>
      <c r="D56" s="115">
        <v>19358</v>
      </c>
      <c r="E56" s="114">
        <v>20105</v>
      </c>
      <c r="F56" s="114">
        <v>20433</v>
      </c>
      <c r="G56" s="114">
        <v>19606</v>
      </c>
      <c r="H56" s="140">
        <v>19261</v>
      </c>
      <c r="I56" s="115">
        <v>97</v>
      </c>
      <c r="J56" s="116">
        <v>0.50360832770884167</v>
      </c>
    </row>
    <row r="57" spans="1:12" s="110" customFormat="1" ht="13.5" customHeight="1" x14ac:dyDescent="0.2">
      <c r="A57" s="142"/>
      <c r="B57" s="124" t="s">
        <v>117</v>
      </c>
      <c r="C57" s="125">
        <v>11.62695152013147</v>
      </c>
      <c r="D57" s="143">
        <v>2547</v>
      </c>
      <c r="E57" s="144">
        <v>2625</v>
      </c>
      <c r="F57" s="144">
        <v>2617</v>
      </c>
      <c r="G57" s="144">
        <v>2456</v>
      </c>
      <c r="H57" s="145">
        <v>2288</v>
      </c>
      <c r="I57" s="143">
        <v>259</v>
      </c>
      <c r="J57" s="146">
        <v>11.31993006993007</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184068</v>
      </c>
      <c r="E12" s="236">
        <v>186251</v>
      </c>
      <c r="F12" s="114">
        <v>187609</v>
      </c>
      <c r="G12" s="114">
        <v>185045</v>
      </c>
      <c r="H12" s="140">
        <v>183469</v>
      </c>
      <c r="I12" s="115">
        <v>599</v>
      </c>
      <c r="J12" s="116">
        <v>0.32648567332900924</v>
      </c>
    </row>
    <row r="13" spans="1:15" s="110" customFormat="1" ht="12" customHeight="1" x14ac:dyDescent="0.2">
      <c r="A13" s="118" t="s">
        <v>105</v>
      </c>
      <c r="B13" s="119" t="s">
        <v>106</v>
      </c>
      <c r="C13" s="113">
        <v>55.142664667405526</v>
      </c>
      <c r="D13" s="115">
        <v>101500</v>
      </c>
      <c r="E13" s="114">
        <v>102504</v>
      </c>
      <c r="F13" s="114">
        <v>103572</v>
      </c>
      <c r="G13" s="114">
        <v>102344</v>
      </c>
      <c r="H13" s="140">
        <v>101378</v>
      </c>
      <c r="I13" s="115">
        <v>122</v>
      </c>
      <c r="J13" s="116">
        <v>0.12034169149125057</v>
      </c>
    </row>
    <row r="14" spans="1:15" s="110" customFormat="1" ht="12" customHeight="1" x14ac:dyDescent="0.2">
      <c r="A14" s="118"/>
      <c r="B14" s="119" t="s">
        <v>107</v>
      </c>
      <c r="C14" s="113">
        <v>44.857335332594474</v>
      </c>
      <c r="D14" s="115">
        <v>82568</v>
      </c>
      <c r="E14" s="114">
        <v>83747</v>
      </c>
      <c r="F14" s="114">
        <v>84037</v>
      </c>
      <c r="G14" s="114">
        <v>82701</v>
      </c>
      <c r="H14" s="140">
        <v>82091</v>
      </c>
      <c r="I14" s="115">
        <v>477</v>
      </c>
      <c r="J14" s="116">
        <v>0.58106247944354439</v>
      </c>
    </row>
    <row r="15" spans="1:15" s="110" customFormat="1" ht="12" customHeight="1" x14ac:dyDescent="0.2">
      <c r="A15" s="118" t="s">
        <v>105</v>
      </c>
      <c r="B15" s="121" t="s">
        <v>108</v>
      </c>
      <c r="C15" s="113">
        <v>11.239324597431384</v>
      </c>
      <c r="D15" s="115">
        <v>20688</v>
      </c>
      <c r="E15" s="114">
        <v>21678</v>
      </c>
      <c r="F15" s="114">
        <v>22323</v>
      </c>
      <c r="G15" s="114">
        <v>20825</v>
      </c>
      <c r="H15" s="140">
        <v>21091</v>
      </c>
      <c r="I15" s="115">
        <v>-403</v>
      </c>
      <c r="J15" s="116">
        <v>-1.910767626001612</v>
      </c>
    </row>
    <row r="16" spans="1:15" s="110" customFormat="1" ht="12" customHeight="1" x14ac:dyDescent="0.2">
      <c r="A16" s="118"/>
      <c r="B16" s="121" t="s">
        <v>109</v>
      </c>
      <c r="C16" s="113">
        <v>66.042984114566352</v>
      </c>
      <c r="D16" s="115">
        <v>121564</v>
      </c>
      <c r="E16" s="114">
        <v>122640</v>
      </c>
      <c r="F16" s="114">
        <v>123708</v>
      </c>
      <c r="G16" s="114">
        <v>123502</v>
      </c>
      <c r="H16" s="140">
        <v>122656</v>
      </c>
      <c r="I16" s="115">
        <v>-1092</v>
      </c>
      <c r="J16" s="116">
        <v>-0.89029480824419516</v>
      </c>
    </row>
    <row r="17" spans="1:10" s="110" customFormat="1" ht="12" customHeight="1" x14ac:dyDescent="0.2">
      <c r="A17" s="118"/>
      <c r="B17" s="121" t="s">
        <v>110</v>
      </c>
      <c r="C17" s="113">
        <v>21.470869461286046</v>
      </c>
      <c r="D17" s="115">
        <v>39521</v>
      </c>
      <c r="E17" s="114">
        <v>39592</v>
      </c>
      <c r="F17" s="114">
        <v>39308</v>
      </c>
      <c r="G17" s="114">
        <v>38526</v>
      </c>
      <c r="H17" s="140">
        <v>37638</v>
      </c>
      <c r="I17" s="115">
        <v>1883</v>
      </c>
      <c r="J17" s="116">
        <v>5.0029225782453901</v>
      </c>
    </row>
    <row r="18" spans="1:10" s="110" customFormat="1" ht="12" customHeight="1" x14ac:dyDescent="0.2">
      <c r="A18" s="120"/>
      <c r="B18" s="121" t="s">
        <v>111</v>
      </c>
      <c r="C18" s="113">
        <v>1.2468218267162137</v>
      </c>
      <c r="D18" s="115">
        <v>2295</v>
      </c>
      <c r="E18" s="114">
        <v>2341</v>
      </c>
      <c r="F18" s="114">
        <v>2270</v>
      </c>
      <c r="G18" s="114">
        <v>2192</v>
      </c>
      <c r="H18" s="140">
        <v>2084</v>
      </c>
      <c r="I18" s="115">
        <v>211</v>
      </c>
      <c r="J18" s="116">
        <v>10.124760076775432</v>
      </c>
    </row>
    <row r="19" spans="1:10" s="110" customFormat="1" ht="12" customHeight="1" x14ac:dyDescent="0.2">
      <c r="A19" s="120"/>
      <c r="B19" s="121" t="s">
        <v>112</v>
      </c>
      <c r="C19" s="113">
        <v>0.33357237542647283</v>
      </c>
      <c r="D19" s="115">
        <v>614</v>
      </c>
      <c r="E19" s="114">
        <v>591</v>
      </c>
      <c r="F19" s="114">
        <v>596</v>
      </c>
      <c r="G19" s="114">
        <v>555</v>
      </c>
      <c r="H19" s="140">
        <v>530</v>
      </c>
      <c r="I19" s="115">
        <v>84</v>
      </c>
      <c r="J19" s="116">
        <v>15.849056603773585</v>
      </c>
    </row>
    <row r="20" spans="1:10" s="110" customFormat="1" ht="12" customHeight="1" x14ac:dyDescent="0.2">
      <c r="A20" s="118" t="s">
        <v>113</v>
      </c>
      <c r="B20" s="119" t="s">
        <v>181</v>
      </c>
      <c r="C20" s="113">
        <v>73.777625660082137</v>
      </c>
      <c r="D20" s="115">
        <v>135801</v>
      </c>
      <c r="E20" s="114">
        <v>137825</v>
      </c>
      <c r="F20" s="114">
        <v>139271</v>
      </c>
      <c r="G20" s="114">
        <v>137789</v>
      </c>
      <c r="H20" s="140">
        <v>136847</v>
      </c>
      <c r="I20" s="115">
        <v>-1046</v>
      </c>
      <c r="J20" s="116">
        <v>-0.76435727491285888</v>
      </c>
    </row>
    <row r="21" spans="1:10" s="110" customFormat="1" ht="12" customHeight="1" x14ac:dyDescent="0.2">
      <c r="A21" s="118"/>
      <c r="B21" s="119" t="s">
        <v>182</v>
      </c>
      <c r="C21" s="113">
        <v>26.222374339917856</v>
      </c>
      <c r="D21" s="115">
        <v>48267</v>
      </c>
      <c r="E21" s="114">
        <v>48426</v>
      </c>
      <c r="F21" s="114">
        <v>48338</v>
      </c>
      <c r="G21" s="114">
        <v>47256</v>
      </c>
      <c r="H21" s="140">
        <v>46622</v>
      </c>
      <c r="I21" s="115">
        <v>1645</v>
      </c>
      <c r="J21" s="116">
        <v>3.5283771609969543</v>
      </c>
    </row>
    <row r="22" spans="1:10" s="110" customFormat="1" ht="12" customHeight="1" x14ac:dyDescent="0.2">
      <c r="A22" s="118" t="s">
        <v>113</v>
      </c>
      <c r="B22" s="119" t="s">
        <v>116</v>
      </c>
      <c r="C22" s="113">
        <v>84.315579025142881</v>
      </c>
      <c r="D22" s="115">
        <v>155198</v>
      </c>
      <c r="E22" s="114">
        <v>156659</v>
      </c>
      <c r="F22" s="114">
        <v>157529</v>
      </c>
      <c r="G22" s="114">
        <v>155538</v>
      </c>
      <c r="H22" s="140">
        <v>155291</v>
      </c>
      <c r="I22" s="115">
        <v>-93</v>
      </c>
      <c r="J22" s="116">
        <v>-5.9887565924618941E-2</v>
      </c>
    </row>
    <row r="23" spans="1:10" s="110" customFormat="1" ht="12" customHeight="1" x14ac:dyDescent="0.2">
      <c r="A23" s="118"/>
      <c r="B23" s="119" t="s">
        <v>117</v>
      </c>
      <c r="C23" s="113">
        <v>15.658343655605536</v>
      </c>
      <c r="D23" s="115">
        <v>28822</v>
      </c>
      <c r="E23" s="114">
        <v>29541</v>
      </c>
      <c r="F23" s="114">
        <v>30034</v>
      </c>
      <c r="G23" s="114">
        <v>29456</v>
      </c>
      <c r="H23" s="140">
        <v>28125</v>
      </c>
      <c r="I23" s="115">
        <v>697</v>
      </c>
      <c r="J23" s="116">
        <v>2.4782222222222221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4771610</v>
      </c>
      <c r="E25" s="236">
        <v>4787170</v>
      </c>
      <c r="F25" s="236">
        <v>4810078</v>
      </c>
      <c r="G25" s="236">
        <v>4748861</v>
      </c>
      <c r="H25" s="241">
        <v>4734763</v>
      </c>
      <c r="I25" s="235">
        <v>36847</v>
      </c>
      <c r="J25" s="116">
        <v>0.77822269034374059</v>
      </c>
    </row>
    <row r="26" spans="1:10" s="110" customFormat="1" ht="12" customHeight="1" x14ac:dyDescent="0.2">
      <c r="A26" s="118" t="s">
        <v>105</v>
      </c>
      <c r="B26" s="119" t="s">
        <v>106</v>
      </c>
      <c r="C26" s="113">
        <v>54.755438939896599</v>
      </c>
      <c r="D26" s="115">
        <v>2612716</v>
      </c>
      <c r="E26" s="114">
        <v>2621461</v>
      </c>
      <c r="F26" s="114">
        <v>2643471</v>
      </c>
      <c r="G26" s="114">
        <v>2610263</v>
      </c>
      <c r="H26" s="140">
        <v>2600148</v>
      </c>
      <c r="I26" s="115">
        <v>12568</v>
      </c>
      <c r="J26" s="116">
        <v>0.48335710121116182</v>
      </c>
    </row>
    <row r="27" spans="1:10" s="110" customFormat="1" ht="12" customHeight="1" x14ac:dyDescent="0.2">
      <c r="A27" s="118"/>
      <c r="B27" s="119" t="s">
        <v>107</v>
      </c>
      <c r="C27" s="113">
        <v>45.244561060103401</v>
      </c>
      <c r="D27" s="115">
        <v>2158894</v>
      </c>
      <c r="E27" s="114">
        <v>2165709</v>
      </c>
      <c r="F27" s="114">
        <v>2166607</v>
      </c>
      <c r="G27" s="114">
        <v>2138598</v>
      </c>
      <c r="H27" s="140">
        <v>2134615</v>
      </c>
      <c r="I27" s="115">
        <v>24279</v>
      </c>
      <c r="J27" s="116">
        <v>1.1373947995305944</v>
      </c>
    </row>
    <row r="28" spans="1:10" s="110" customFormat="1" ht="12" customHeight="1" x14ac:dyDescent="0.2">
      <c r="A28" s="118" t="s">
        <v>105</v>
      </c>
      <c r="B28" s="121" t="s">
        <v>108</v>
      </c>
      <c r="C28" s="113">
        <v>10.767833079400873</v>
      </c>
      <c r="D28" s="115">
        <v>513799</v>
      </c>
      <c r="E28" s="114">
        <v>532642</v>
      </c>
      <c r="F28" s="114">
        <v>543419</v>
      </c>
      <c r="G28" s="114">
        <v>507934</v>
      </c>
      <c r="H28" s="140">
        <v>518807</v>
      </c>
      <c r="I28" s="115">
        <v>-5008</v>
      </c>
      <c r="J28" s="116">
        <v>-0.96529152459392409</v>
      </c>
    </row>
    <row r="29" spans="1:10" s="110" customFormat="1" ht="12" customHeight="1" x14ac:dyDescent="0.2">
      <c r="A29" s="118"/>
      <c r="B29" s="121" t="s">
        <v>109</v>
      </c>
      <c r="C29" s="113">
        <v>67.805185251938028</v>
      </c>
      <c r="D29" s="115">
        <v>3235399</v>
      </c>
      <c r="E29" s="114">
        <v>3241393</v>
      </c>
      <c r="F29" s="114">
        <v>3261441</v>
      </c>
      <c r="G29" s="114">
        <v>3252239</v>
      </c>
      <c r="H29" s="140">
        <v>3244515</v>
      </c>
      <c r="I29" s="115">
        <v>-9116</v>
      </c>
      <c r="J29" s="116">
        <v>-0.28096649268072421</v>
      </c>
    </row>
    <row r="30" spans="1:10" s="110" customFormat="1" ht="12" customHeight="1" x14ac:dyDescent="0.2">
      <c r="A30" s="118"/>
      <c r="B30" s="121" t="s">
        <v>110</v>
      </c>
      <c r="C30" s="113">
        <v>20.216803133533546</v>
      </c>
      <c r="D30" s="115">
        <v>964667</v>
      </c>
      <c r="E30" s="114">
        <v>955722</v>
      </c>
      <c r="F30" s="114">
        <v>948849</v>
      </c>
      <c r="G30" s="114">
        <v>934240</v>
      </c>
      <c r="H30" s="140">
        <v>919289</v>
      </c>
      <c r="I30" s="115">
        <v>45378</v>
      </c>
      <c r="J30" s="116">
        <v>4.9362061332181719</v>
      </c>
    </row>
    <row r="31" spans="1:10" s="110" customFormat="1" ht="12" customHeight="1" x14ac:dyDescent="0.2">
      <c r="A31" s="120"/>
      <c r="B31" s="121" t="s">
        <v>111</v>
      </c>
      <c r="C31" s="113">
        <v>1.2101575778406031</v>
      </c>
      <c r="D31" s="115">
        <v>57744</v>
      </c>
      <c r="E31" s="114">
        <v>57413</v>
      </c>
      <c r="F31" s="114">
        <v>56369</v>
      </c>
      <c r="G31" s="114">
        <v>54448</v>
      </c>
      <c r="H31" s="140">
        <v>52152</v>
      </c>
      <c r="I31" s="115">
        <v>5592</v>
      </c>
      <c r="J31" s="116">
        <v>10.722503451449608</v>
      </c>
    </row>
    <row r="32" spans="1:10" s="110" customFormat="1" ht="12" customHeight="1" x14ac:dyDescent="0.2">
      <c r="A32" s="120"/>
      <c r="B32" s="121" t="s">
        <v>112</v>
      </c>
      <c r="C32" s="113">
        <v>0.35811811946072708</v>
      </c>
      <c r="D32" s="115">
        <v>17088</v>
      </c>
      <c r="E32" s="114">
        <v>16365</v>
      </c>
      <c r="F32" s="114">
        <v>16815</v>
      </c>
      <c r="G32" s="114">
        <v>14565</v>
      </c>
      <c r="H32" s="140">
        <v>13630</v>
      </c>
      <c r="I32" s="115">
        <v>3458</v>
      </c>
      <c r="J32" s="116">
        <v>25.370506236243582</v>
      </c>
    </row>
    <row r="33" spans="1:10" s="110" customFormat="1" ht="12" customHeight="1" x14ac:dyDescent="0.2">
      <c r="A33" s="118" t="s">
        <v>113</v>
      </c>
      <c r="B33" s="119" t="s">
        <v>181</v>
      </c>
      <c r="C33" s="113">
        <v>73.582878734850496</v>
      </c>
      <c r="D33" s="115">
        <v>3511088</v>
      </c>
      <c r="E33" s="114">
        <v>3527016</v>
      </c>
      <c r="F33" s="114">
        <v>3559535</v>
      </c>
      <c r="G33" s="114">
        <v>3510080</v>
      </c>
      <c r="H33" s="140">
        <v>3507450</v>
      </c>
      <c r="I33" s="115">
        <v>3638</v>
      </c>
      <c r="J33" s="116">
        <v>0.10372207729261999</v>
      </c>
    </row>
    <row r="34" spans="1:10" s="110" customFormat="1" ht="12" customHeight="1" x14ac:dyDescent="0.2">
      <c r="A34" s="118"/>
      <c r="B34" s="119" t="s">
        <v>182</v>
      </c>
      <c r="C34" s="113">
        <v>26.4171212651495</v>
      </c>
      <c r="D34" s="115">
        <v>1260522</v>
      </c>
      <c r="E34" s="114">
        <v>1260154</v>
      </c>
      <c r="F34" s="114">
        <v>1250543</v>
      </c>
      <c r="G34" s="114">
        <v>1238781</v>
      </c>
      <c r="H34" s="140">
        <v>1227313</v>
      </c>
      <c r="I34" s="115">
        <v>33209</v>
      </c>
      <c r="J34" s="116">
        <v>2.7058297272170995</v>
      </c>
    </row>
    <row r="35" spans="1:10" s="110" customFormat="1" ht="12" customHeight="1" x14ac:dyDescent="0.2">
      <c r="A35" s="118" t="s">
        <v>113</v>
      </c>
      <c r="B35" s="119" t="s">
        <v>116</v>
      </c>
      <c r="C35" s="113">
        <v>83.061461435448408</v>
      </c>
      <c r="D35" s="115">
        <v>3963369</v>
      </c>
      <c r="E35" s="114">
        <v>3986837</v>
      </c>
      <c r="F35" s="114">
        <v>4000508</v>
      </c>
      <c r="G35" s="114">
        <v>3955209</v>
      </c>
      <c r="H35" s="140">
        <v>3956907</v>
      </c>
      <c r="I35" s="115">
        <v>6462</v>
      </c>
      <c r="J35" s="116">
        <v>0.16330937269943419</v>
      </c>
    </row>
    <row r="36" spans="1:10" s="110" customFormat="1" ht="12" customHeight="1" x14ac:dyDescent="0.2">
      <c r="A36" s="118"/>
      <c r="B36" s="119" t="s">
        <v>117</v>
      </c>
      <c r="C36" s="113">
        <v>16.902533945565544</v>
      </c>
      <c r="D36" s="115">
        <v>806523</v>
      </c>
      <c r="E36" s="114">
        <v>798717</v>
      </c>
      <c r="F36" s="114">
        <v>807980</v>
      </c>
      <c r="G36" s="114">
        <v>791952</v>
      </c>
      <c r="H36" s="140">
        <v>776167</v>
      </c>
      <c r="I36" s="115">
        <v>30356</v>
      </c>
      <c r="J36" s="116">
        <v>3.911013995699379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186344</v>
      </c>
      <c r="E64" s="236">
        <v>187591</v>
      </c>
      <c r="F64" s="236">
        <v>188808</v>
      </c>
      <c r="G64" s="236">
        <v>186288</v>
      </c>
      <c r="H64" s="140">
        <v>185279</v>
      </c>
      <c r="I64" s="115">
        <v>1065</v>
      </c>
      <c r="J64" s="116">
        <v>0.57480880186097727</v>
      </c>
    </row>
    <row r="65" spans="1:12" s="110" customFormat="1" ht="12" customHeight="1" x14ac:dyDescent="0.2">
      <c r="A65" s="118" t="s">
        <v>105</v>
      </c>
      <c r="B65" s="119" t="s">
        <v>106</v>
      </c>
      <c r="C65" s="113">
        <v>54.470763748765727</v>
      </c>
      <c r="D65" s="235">
        <v>101503</v>
      </c>
      <c r="E65" s="236">
        <v>102088</v>
      </c>
      <c r="F65" s="236">
        <v>103142</v>
      </c>
      <c r="G65" s="236">
        <v>101792</v>
      </c>
      <c r="H65" s="140">
        <v>101245</v>
      </c>
      <c r="I65" s="115">
        <v>258</v>
      </c>
      <c r="J65" s="116">
        <v>0.2548273988838955</v>
      </c>
    </row>
    <row r="66" spans="1:12" s="110" customFormat="1" ht="12" customHeight="1" x14ac:dyDescent="0.2">
      <c r="A66" s="118"/>
      <c r="B66" s="119" t="s">
        <v>107</v>
      </c>
      <c r="C66" s="113">
        <v>45.529236251234273</v>
      </c>
      <c r="D66" s="235">
        <v>84841</v>
      </c>
      <c r="E66" s="236">
        <v>85503</v>
      </c>
      <c r="F66" s="236">
        <v>85666</v>
      </c>
      <c r="G66" s="236">
        <v>84496</v>
      </c>
      <c r="H66" s="140">
        <v>84034</v>
      </c>
      <c r="I66" s="115">
        <v>807</v>
      </c>
      <c r="J66" s="116">
        <v>0.96032558250232047</v>
      </c>
    </row>
    <row r="67" spans="1:12" s="110" customFormat="1" ht="12" customHeight="1" x14ac:dyDescent="0.2">
      <c r="A67" s="118" t="s">
        <v>105</v>
      </c>
      <c r="B67" s="121" t="s">
        <v>108</v>
      </c>
      <c r="C67" s="113">
        <v>11.520091873094922</v>
      </c>
      <c r="D67" s="235">
        <v>21467</v>
      </c>
      <c r="E67" s="236">
        <v>22318</v>
      </c>
      <c r="F67" s="236">
        <v>22978</v>
      </c>
      <c r="G67" s="236">
        <v>21393</v>
      </c>
      <c r="H67" s="140">
        <v>21758</v>
      </c>
      <c r="I67" s="115">
        <v>-291</v>
      </c>
      <c r="J67" s="116">
        <v>-1.3374391028587187</v>
      </c>
    </row>
    <row r="68" spans="1:12" s="110" customFormat="1" ht="12" customHeight="1" x14ac:dyDescent="0.2">
      <c r="A68" s="118"/>
      <c r="B68" s="121" t="s">
        <v>109</v>
      </c>
      <c r="C68" s="113">
        <v>65.947924269093718</v>
      </c>
      <c r="D68" s="235">
        <v>122890</v>
      </c>
      <c r="E68" s="236">
        <v>123425</v>
      </c>
      <c r="F68" s="236">
        <v>124362</v>
      </c>
      <c r="G68" s="236">
        <v>124107</v>
      </c>
      <c r="H68" s="140">
        <v>123506</v>
      </c>
      <c r="I68" s="115">
        <v>-616</v>
      </c>
      <c r="J68" s="116">
        <v>-0.49876119378815603</v>
      </c>
    </row>
    <row r="69" spans="1:12" s="110" customFormat="1" ht="12" customHeight="1" x14ac:dyDescent="0.2">
      <c r="A69" s="118"/>
      <c r="B69" s="121" t="s">
        <v>110</v>
      </c>
      <c r="C69" s="113">
        <v>21.314880006869018</v>
      </c>
      <c r="D69" s="235">
        <v>39719</v>
      </c>
      <c r="E69" s="236">
        <v>39574</v>
      </c>
      <c r="F69" s="236">
        <v>39258</v>
      </c>
      <c r="G69" s="236">
        <v>38586</v>
      </c>
      <c r="H69" s="140">
        <v>37893</v>
      </c>
      <c r="I69" s="115">
        <v>1826</v>
      </c>
      <c r="J69" s="116">
        <v>4.8188319742432641</v>
      </c>
    </row>
    <row r="70" spans="1:12" s="110" customFormat="1" ht="12" customHeight="1" x14ac:dyDescent="0.2">
      <c r="A70" s="120"/>
      <c r="B70" s="121" t="s">
        <v>111</v>
      </c>
      <c r="C70" s="113">
        <v>1.2171038509423433</v>
      </c>
      <c r="D70" s="235">
        <v>2268</v>
      </c>
      <c r="E70" s="236">
        <v>2274</v>
      </c>
      <c r="F70" s="236">
        <v>2210</v>
      </c>
      <c r="G70" s="236">
        <v>2202</v>
      </c>
      <c r="H70" s="140">
        <v>2122</v>
      </c>
      <c r="I70" s="115">
        <v>146</v>
      </c>
      <c r="J70" s="116">
        <v>6.8803016022620174</v>
      </c>
    </row>
    <row r="71" spans="1:12" s="110" customFormat="1" ht="12" customHeight="1" x14ac:dyDescent="0.2">
      <c r="A71" s="120"/>
      <c r="B71" s="121" t="s">
        <v>112</v>
      </c>
      <c r="C71" s="113">
        <v>0.33701111922036664</v>
      </c>
      <c r="D71" s="235">
        <v>628</v>
      </c>
      <c r="E71" s="236">
        <v>595</v>
      </c>
      <c r="F71" s="236">
        <v>603</v>
      </c>
      <c r="G71" s="236">
        <v>563</v>
      </c>
      <c r="H71" s="140">
        <v>547</v>
      </c>
      <c r="I71" s="115">
        <v>81</v>
      </c>
      <c r="J71" s="116">
        <v>14.808043875685557</v>
      </c>
    </row>
    <row r="72" spans="1:12" s="110" customFormat="1" ht="12" customHeight="1" x14ac:dyDescent="0.2">
      <c r="A72" s="118" t="s">
        <v>113</v>
      </c>
      <c r="B72" s="119" t="s">
        <v>181</v>
      </c>
      <c r="C72" s="113">
        <v>73.186150345597383</v>
      </c>
      <c r="D72" s="235">
        <v>136378</v>
      </c>
      <c r="E72" s="236">
        <v>137584</v>
      </c>
      <c r="F72" s="236">
        <v>138984</v>
      </c>
      <c r="G72" s="236">
        <v>137191</v>
      </c>
      <c r="H72" s="140">
        <v>136787</v>
      </c>
      <c r="I72" s="115">
        <v>-409</v>
      </c>
      <c r="J72" s="116">
        <v>-0.29900502240710009</v>
      </c>
    </row>
    <row r="73" spans="1:12" s="110" customFormat="1" ht="12" customHeight="1" x14ac:dyDescent="0.2">
      <c r="A73" s="118"/>
      <c r="B73" s="119" t="s">
        <v>182</v>
      </c>
      <c r="C73" s="113">
        <v>26.81384965440261</v>
      </c>
      <c r="D73" s="115">
        <v>49966</v>
      </c>
      <c r="E73" s="114">
        <v>50007</v>
      </c>
      <c r="F73" s="114">
        <v>49824</v>
      </c>
      <c r="G73" s="114">
        <v>49097</v>
      </c>
      <c r="H73" s="140">
        <v>48492</v>
      </c>
      <c r="I73" s="115">
        <v>1474</v>
      </c>
      <c r="J73" s="116">
        <v>3.0396766476944652</v>
      </c>
    </row>
    <row r="74" spans="1:12" s="110" customFormat="1" ht="12" customHeight="1" x14ac:dyDescent="0.2">
      <c r="A74" s="118" t="s">
        <v>113</v>
      </c>
      <c r="B74" s="119" t="s">
        <v>116</v>
      </c>
      <c r="C74" s="113">
        <v>87.777443867256252</v>
      </c>
      <c r="D74" s="115">
        <v>163568</v>
      </c>
      <c r="E74" s="114">
        <v>164805</v>
      </c>
      <c r="F74" s="114">
        <v>165685</v>
      </c>
      <c r="G74" s="114">
        <v>163784</v>
      </c>
      <c r="H74" s="140">
        <v>163772</v>
      </c>
      <c r="I74" s="115">
        <v>-204</v>
      </c>
      <c r="J74" s="116">
        <v>-0.1245634174339936</v>
      </c>
    </row>
    <row r="75" spans="1:12" s="110" customFormat="1" ht="12" customHeight="1" x14ac:dyDescent="0.2">
      <c r="A75" s="142"/>
      <c r="B75" s="124" t="s">
        <v>117</v>
      </c>
      <c r="C75" s="125">
        <v>12.197333962993174</v>
      </c>
      <c r="D75" s="143">
        <v>22729</v>
      </c>
      <c r="E75" s="144">
        <v>22737</v>
      </c>
      <c r="F75" s="144">
        <v>23074</v>
      </c>
      <c r="G75" s="144">
        <v>22447</v>
      </c>
      <c r="H75" s="145">
        <v>21446</v>
      </c>
      <c r="I75" s="143">
        <v>1283</v>
      </c>
      <c r="J75" s="146">
        <v>5.9824675930243405</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184068</v>
      </c>
      <c r="G11" s="114">
        <v>186251</v>
      </c>
      <c r="H11" s="114">
        <v>187609</v>
      </c>
      <c r="I11" s="114">
        <v>185045</v>
      </c>
      <c r="J11" s="140">
        <v>183469</v>
      </c>
      <c r="K11" s="114">
        <v>599</v>
      </c>
      <c r="L11" s="116">
        <v>0.32648567332900924</v>
      </c>
    </row>
    <row r="12" spans="1:17" s="110" customFormat="1" ht="24.95" customHeight="1" x14ac:dyDescent="0.2">
      <c r="A12" s="604" t="s">
        <v>185</v>
      </c>
      <c r="B12" s="605"/>
      <c r="C12" s="605"/>
      <c r="D12" s="606"/>
      <c r="E12" s="113">
        <v>55.142664667405526</v>
      </c>
      <c r="F12" s="115">
        <v>101500</v>
      </c>
      <c r="G12" s="114">
        <v>102504</v>
      </c>
      <c r="H12" s="114">
        <v>103572</v>
      </c>
      <c r="I12" s="114">
        <v>102344</v>
      </c>
      <c r="J12" s="140">
        <v>101378</v>
      </c>
      <c r="K12" s="114">
        <v>122</v>
      </c>
      <c r="L12" s="116">
        <v>0.12034169149125057</v>
      </c>
    </row>
    <row r="13" spans="1:17" s="110" customFormat="1" ht="15" customHeight="1" x14ac:dyDescent="0.2">
      <c r="A13" s="120"/>
      <c r="B13" s="612" t="s">
        <v>107</v>
      </c>
      <c r="C13" s="612"/>
      <c r="E13" s="113">
        <v>44.857335332594474</v>
      </c>
      <c r="F13" s="115">
        <v>82568</v>
      </c>
      <c r="G13" s="114">
        <v>83747</v>
      </c>
      <c r="H13" s="114">
        <v>84037</v>
      </c>
      <c r="I13" s="114">
        <v>82701</v>
      </c>
      <c r="J13" s="140">
        <v>82091</v>
      </c>
      <c r="K13" s="114">
        <v>477</v>
      </c>
      <c r="L13" s="116">
        <v>0.58106247944354439</v>
      </c>
    </row>
    <row r="14" spans="1:17" s="110" customFormat="1" ht="24.95" customHeight="1" x14ac:dyDescent="0.2">
      <c r="A14" s="604" t="s">
        <v>186</v>
      </c>
      <c r="B14" s="605"/>
      <c r="C14" s="605"/>
      <c r="D14" s="606"/>
      <c r="E14" s="113">
        <v>11.239324597431384</v>
      </c>
      <c r="F14" s="115">
        <v>20688</v>
      </c>
      <c r="G14" s="114">
        <v>21678</v>
      </c>
      <c r="H14" s="114">
        <v>22323</v>
      </c>
      <c r="I14" s="114">
        <v>20825</v>
      </c>
      <c r="J14" s="140">
        <v>21091</v>
      </c>
      <c r="K14" s="114">
        <v>-403</v>
      </c>
      <c r="L14" s="116">
        <v>-1.910767626001612</v>
      </c>
    </row>
    <row r="15" spans="1:17" s="110" customFormat="1" ht="15" customHeight="1" x14ac:dyDescent="0.2">
      <c r="A15" s="120"/>
      <c r="B15" s="119"/>
      <c r="C15" s="258" t="s">
        <v>106</v>
      </c>
      <c r="E15" s="113">
        <v>58.971384377416861</v>
      </c>
      <c r="F15" s="115">
        <v>12200</v>
      </c>
      <c r="G15" s="114">
        <v>12727</v>
      </c>
      <c r="H15" s="114">
        <v>13225</v>
      </c>
      <c r="I15" s="114">
        <v>12275</v>
      </c>
      <c r="J15" s="140">
        <v>12418</v>
      </c>
      <c r="K15" s="114">
        <v>-218</v>
      </c>
      <c r="L15" s="116">
        <v>-1.7555161861813497</v>
      </c>
    </row>
    <row r="16" spans="1:17" s="110" customFormat="1" ht="15" customHeight="1" x14ac:dyDescent="0.2">
      <c r="A16" s="120"/>
      <c r="B16" s="119"/>
      <c r="C16" s="258" t="s">
        <v>107</v>
      </c>
      <c r="E16" s="113">
        <v>41.028615622583139</v>
      </c>
      <c r="F16" s="115">
        <v>8488</v>
      </c>
      <c r="G16" s="114">
        <v>8951</v>
      </c>
      <c r="H16" s="114">
        <v>9098</v>
      </c>
      <c r="I16" s="114">
        <v>8550</v>
      </c>
      <c r="J16" s="140">
        <v>8673</v>
      </c>
      <c r="K16" s="114">
        <v>-185</v>
      </c>
      <c r="L16" s="116">
        <v>-2.1330566124754986</v>
      </c>
    </row>
    <row r="17" spans="1:12" s="110" customFormat="1" ht="15" customHeight="1" x14ac:dyDescent="0.2">
      <c r="A17" s="120"/>
      <c r="B17" s="121" t="s">
        <v>109</v>
      </c>
      <c r="C17" s="258"/>
      <c r="E17" s="113">
        <v>66.042984114566352</v>
      </c>
      <c r="F17" s="115">
        <v>121564</v>
      </c>
      <c r="G17" s="114">
        <v>122640</v>
      </c>
      <c r="H17" s="114">
        <v>123708</v>
      </c>
      <c r="I17" s="114">
        <v>123502</v>
      </c>
      <c r="J17" s="140">
        <v>122656</v>
      </c>
      <c r="K17" s="114">
        <v>-1092</v>
      </c>
      <c r="L17" s="116">
        <v>-0.89029480824419516</v>
      </c>
    </row>
    <row r="18" spans="1:12" s="110" customFormat="1" ht="15" customHeight="1" x14ac:dyDescent="0.2">
      <c r="A18" s="120"/>
      <c r="B18" s="119"/>
      <c r="C18" s="258" t="s">
        <v>106</v>
      </c>
      <c r="E18" s="113">
        <v>54.84518442960087</v>
      </c>
      <c r="F18" s="115">
        <v>66672</v>
      </c>
      <c r="G18" s="114">
        <v>67106</v>
      </c>
      <c r="H18" s="114">
        <v>67862</v>
      </c>
      <c r="I18" s="114">
        <v>67991</v>
      </c>
      <c r="J18" s="140">
        <v>67415</v>
      </c>
      <c r="K18" s="114">
        <v>-743</v>
      </c>
      <c r="L18" s="116">
        <v>-1.1021286063932358</v>
      </c>
    </row>
    <row r="19" spans="1:12" s="110" customFormat="1" ht="15" customHeight="1" x14ac:dyDescent="0.2">
      <c r="A19" s="120"/>
      <c r="B19" s="119"/>
      <c r="C19" s="258" t="s">
        <v>107</v>
      </c>
      <c r="E19" s="113">
        <v>45.15481557039913</v>
      </c>
      <c r="F19" s="115">
        <v>54892</v>
      </c>
      <c r="G19" s="114">
        <v>55534</v>
      </c>
      <c r="H19" s="114">
        <v>55846</v>
      </c>
      <c r="I19" s="114">
        <v>55511</v>
      </c>
      <c r="J19" s="140">
        <v>55241</v>
      </c>
      <c r="K19" s="114">
        <v>-349</v>
      </c>
      <c r="L19" s="116">
        <v>-0.63177712206513281</v>
      </c>
    </row>
    <row r="20" spans="1:12" s="110" customFormat="1" ht="15" customHeight="1" x14ac:dyDescent="0.2">
      <c r="A20" s="120"/>
      <c r="B20" s="121" t="s">
        <v>110</v>
      </c>
      <c r="C20" s="258"/>
      <c r="E20" s="113">
        <v>21.470869461286046</v>
      </c>
      <c r="F20" s="115">
        <v>39521</v>
      </c>
      <c r="G20" s="114">
        <v>39592</v>
      </c>
      <c r="H20" s="114">
        <v>39308</v>
      </c>
      <c r="I20" s="114">
        <v>38526</v>
      </c>
      <c r="J20" s="140">
        <v>37638</v>
      </c>
      <c r="K20" s="114">
        <v>1883</v>
      </c>
      <c r="L20" s="116">
        <v>5.0029225782453901</v>
      </c>
    </row>
    <row r="21" spans="1:12" s="110" customFormat="1" ht="15" customHeight="1" x14ac:dyDescent="0.2">
      <c r="A21" s="120"/>
      <c r="B21" s="119"/>
      <c r="C21" s="258" t="s">
        <v>106</v>
      </c>
      <c r="E21" s="113">
        <v>53.515852331671766</v>
      </c>
      <c r="F21" s="115">
        <v>21150</v>
      </c>
      <c r="G21" s="114">
        <v>21178</v>
      </c>
      <c r="H21" s="114">
        <v>21038</v>
      </c>
      <c r="I21" s="114">
        <v>20674</v>
      </c>
      <c r="J21" s="140">
        <v>20209</v>
      </c>
      <c r="K21" s="114">
        <v>941</v>
      </c>
      <c r="L21" s="116">
        <v>4.6563412341036168</v>
      </c>
    </row>
    <row r="22" spans="1:12" s="110" customFormat="1" ht="15" customHeight="1" x14ac:dyDescent="0.2">
      <c r="A22" s="120"/>
      <c r="B22" s="119"/>
      <c r="C22" s="258" t="s">
        <v>107</v>
      </c>
      <c r="E22" s="113">
        <v>46.484147668328234</v>
      </c>
      <c r="F22" s="115">
        <v>18371</v>
      </c>
      <c r="G22" s="114">
        <v>18414</v>
      </c>
      <c r="H22" s="114">
        <v>18270</v>
      </c>
      <c r="I22" s="114">
        <v>17852</v>
      </c>
      <c r="J22" s="140">
        <v>17429</v>
      </c>
      <c r="K22" s="114">
        <v>942</v>
      </c>
      <c r="L22" s="116">
        <v>5.4047851282345514</v>
      </c>
    </row>
    <row r="23" spans="1:12" s="110" customFormat="1" ht="15" customHeight="1" x14ac:dyDescent="0.2">
      <c r="A23" s="120"/>
      <c r="B23" s="121" t="s">
        <v>111</v>
      </c>
      <c r="C23" s="258"/>
      <c r="E23" s="113">
        <v>1.2468218267162137</v>
      </c>
      <c r="F23" s="115">
        <v>2295</v>
      </c>
      <c r="G23" s="114">
        <v>2341</v>
      </c>
      <c r="H23" s="114">
        <v>2270</v>
      </c>
      <c r="I23" s="114">
        <v>2192</v>
      </c>
      <c r="J23" s="140">
        <v>2084</v>
      </c>
      <c r="K23" s="114">
        <v>211</v>
      </c>
      <c r="L23" s="116">
        <v>10.124760076775432</v>
      </c>
    </row>
    <row r="24" spans="1:12" s="110" customFormat="1" ht="15" customHeight="1" x14ac:dyDescent="0.2">
      <c r="A24" s="120"/>
      <c r="B24" s="119"/>
      <c r="C24" s="258" t="s">
        <v>106</v>
      </c>
      <c r="E24" s="113">
        <v>64.400871459694983</v>
      </c>
      <c r="F24" s="115">
        <v>1478</v>
      </c>
      <c r="G24" s="114">
        <v>1493</v>
      </c>
      <c r="H24" s="114">
        <v>1447</v>
      </c>
      <c r="I24" s="114">
        <v>1404</v>
      </c>
      <c r="J24" s="140">
        <v>1336</v>
      </c>
      <c r="K24" s="114">
        <v>142</v>
      </c>
      <c r="L24" s="116">
        <v>10.62874251497006</v>
      </c>
    </row>
    <row r="25" spans="1:12" s="110" customFormat="1" ht="15" customHeight="1" x14ac:dyDescent="0.2">
      <c r="A25" s="120"/>
      <c r="B25" s="119"/>
      <c r="C25" s="258" t="s">
        <v>107</v>
      </c>
      <c r="E25" s="113">
        <v>35.59912854030501</v>
      </c>
      <c r="F25" s="115">
        <v>817</v>
      </c>
      <c r="G25" s="114">
        <v>848</v>
      </c>
      <c r="H25" s="114">
        <v>823</v>
      </c>
      <c r="I25" s="114">
        <v>788</v>
      </c>
      <c r="J25" s="140">
        <v>748</v>
      </c>
      <c r="K25" s="114">
        <v>69</v>
      </c>
      <c r="L25" s="116">
        <v>9.2245989304812834</v>
      </c>
    </row>
    <row r="26" spans="1:12" s="110" customFormat="1" ht="15" customHeight="1" x14ac:dyDescent="0.2">
      <c r="A26" s="120"/>
      <c r="C26" s="121" t="s">
        <v>187</v>
      </c>
      <c r="D26" s="110" t="s">
        <v>188</v>
      </c>
      <c r="E26" s="113">
        <v>0.33357237542647283</v>
      </c>
      <c r="F26" s="115">
        <v>614</v>
      </c>
      <c r="G26" s="114">
        <v>591</v>
      </c>
      <c r="H26" s="114">
        <v>596</v>
      </c>
      <c r="I26" s="114">
        <v>555</v>
      </c>
      <c r="J26" s="140">
        <v>530</v>
      </c>
      <c r="K26" s="114">
        <v>84</v>
      </c>
      <c r="L26" s="116">
        <v>15.849056603773585</v>
      </c>
    </row>
    <row r="27" spans="1:12" s="110" customFormat="1" ht="15" customHeight="1" x14ac:dyDescent="0.2">
      <c r="A27" s="120"/>
      <c r="B27" s="119"/>
      <c r="D27" s="259" t="s">
        <v>106</v>
      </c>
      <c r="E27" s="113">
        <v>58.957654723127035</v>
      </c>
      <c r="F27" s="115">
        <v>362</v>
      </c>
      <c r="G27" s="114">
        <v>339</v>
      </c>
      <c r="H27" s="114">
        <v>343</v>
      </c>
      <c r="I27" s="114">
        <v>319</v>
      </c>
      <c r="J27" s="140">
        <v>302</v>
      </c>
      <c r="K27" s="114">
        <v>60</v>
      </c>
      <c r="L27" s="116">
        <v>19.867549668874172</v>
      </c>
    </row>
    <row r="28" spans="1:12" s="110" customFormat="1" ht="15" customHeight="1" x14ac:dyDescent="0.2">
      <c r="A28" s="120"/>
      <c r="B28" s="119"/>
      <c r="D28" s="259" t="s">
        <v>107</v>
      </c>
      <c r="E28" s="113">
        <v>41.042345276872965</v>
      </c>
      <c r="F28" s="115">
        <v>252</v>
      </c>
      <c r="G28" s="114">
        <v>252</v>
      </c>
      <c r="H28" s="114">
        <v>253</v>
      </c>
      <c r="I28" s="114">
        <v>236</v>
      </c>
      <c r="J28" s="140">
        <v>228</v>
      </c>
      <c r="K28" s="114">
        <v>24</v>
      </c>
      <c r="L28" s="116">
        <v>10.526315789473685</v>
      </c>
    </row>
    <row r="29" spans="1:12" s="110" customFormat="1" ht="24.95" customHeight="1" x14ac:dyDescent="0.2">
      <c r="A29" s="604" t="s">
        <v>189</v>
      </c>
      <c r="B29" s="605"/>
      <c r="C29" s="605"/>
      <c r="D29" s="606"/>
      <c r="E29" s="113">
        <v>84.315579025142881</v>
      </c>
      <c r="F29" s="115">
        <v>155198</v>
      </c>
      <c r="G29" s="114">
        <v>156659</v>
      </c>
      <c r="H29" s="114">
        <v>157529</v>
      </c>
      <c r="I29" s="114">
        <v>155538</v>
      </c>
      <c r="J29" s="140">
        <v>155291</v>
      </c>
      <c r="K29" s="114">
        <v>-93</v>
      </c>
      <c r="L29" s="116">
        <v>-5.9887565924618941E-2</v>
      </c>
    </row>
    <row r="30" spans="1:12" s="110" customFormat="1" ht="15" customHeight="1" x14ac:dyDescent="0.2">
      <c r="A30" s="120"/>
      <c r="B30" s="119"/>
      <c r="C30" s="258" t="s">
        <v>106</v>
      </c>
      <c r="E30" s="113">
        <v>52.852485212438303</v>
      </c>
      <c r="F30" s="115">
        <v>82026</v>
      </c>
      <c r="G30" s="114">
        <v>82749</v>
      </c>
      <c r="H30" s="114">
        <v>83423</v>
      </c>
      <c r="I30" s="114">
        <v>82489</v>
      </c>
      <c r="J30" s="140">
        <v>82296</v>
      </c>
      <c r="K30" s="114">
        <v>-270</v>
      </c>
      <c r="L30" s="116">
        <v>-0.32808398950131235</v>
      </c>
    </row>
    <row r="31" spans="1:12" s="110" customFormat="1" ht="15" customHeight="1" x14ac:dyDescent="0.2">
      <c r="A31" s="120"/>
      <c r="B31" s="119"/>
      <c r="C31" s="258" t="s">
        <v>107</v>
      </c>
      <c r="E31" s="113">
        <v>47.147514787561697</v>
      </c>
      <c r="F31" s="115">
        <v>73172</v>
      </c>
      <c r="G31" s="114">
        <v>73910</v>
      </c>
      <c r="H31" s="114">
        <v>74106</v>
      </c>
      <c r="I31" s="114">
        <v>73049</v>
      </c>
      <c r="J31" s="140">
        <v>72995</v>
      </c>
      <c r="K31" s="114">
        <v>177</v>
      </c>
      <c r="L31" s="116">
        <v>0.24248236180560312</v>
      </c>
    </row>
    <row r="32" spans="1:12" s="110" customFormat="1" ht="15" customHeight="1" x14ac:dyDescent="0.2">
      <c r="A32" s="120"/>
      <c r="B32" s="119" t="s">
        <v>117</v>
      </c>
      <c r="C32" s="258"/>
      <c r="E32" s="113">
        <v>15.658343655605536</v>
      </c>
      <c r="F32" s="115">
        <v>28822</v>
      </c>
      <c r="G32" s="114">
        <v>29541</v>
      </c>
      <c r="H32" s="114">
        <v>30034</v>
      </c>
      <c r="I32" s="114">
        <v>29456</v>
      </c>
      <c r="J32" s="140">
        <v>28125</v>
      </c>
      <c r="K32" s="114">
        <v>697</v>
      </c>
      <c r="L32" s="116">
        <v>2.4782222222222221</v>
      </c>
    </row>
    <row r="33" spans="1:12" s="110" customFormat="1" ht="15" customHeight="1" x14ac:dyDescent="0.2">
      <c r="A33" s="120"/>
      <c r="B33" s="119"/>
      <c r="C33" s="258" t="s">
        <v>106</v>
      </c>
      <c r="E33" s="113">
        <v>67.476233432794388</v>
      </c>
      <c r="F33" s="115">
        <v>19448</v>
      </c>
      <c r="G33" s="114">
        <v>19725</v>
      </c>
      <c r="H33" s="114">
        <v>20121</v>
      </c>
      <c r="I33" s="114">
        <v>19827</v>
      </c>
      <c r="J33" s="140">
        <v>19054</v>
      </c>
      <c r="K33" s="114">
        <v>394</v>
      </c>
      <c r="L33" s="116">
        <v>2.0678072845596724</v>
      </c>
    </row>
    <row r="34" spans="1:12" s="110" customFormat="1" ht="15" customHeight="1" x14ac:dyDescent="0.2">
      <c r="A34" s="120"/>
      <c r="B34" s="119"/>
      <c r="C34" s="258" t="s">
        <v>107</v>
      </c>
      <c r="E34" s="113">
        <v>32.523766567205605</v>
      </c>
      <c r="F34" s="115">
        <v>9374</v>
      </c>
      <c r="G34" s="114">
        <v>9816</v>
      </c>
      <c r="H34" s="114">
        <v>9913</v>
      </c>
      <c r="I34" s="114">
        <v>9629</v>
      </c>
      <c r="J34" s="140">
        <v>9071</v>
      </c>
      <c r="K34" s="114">
        <v>303</v>
      </c>
      <c r="L34" s="116">
        <v>3.3403152904861648</v>
      </c>
    </row>
    <row r="35" spans="1:12" s="110" customFormat="1" ht="24.95" customHeight="1" x14ac:dyDescent="0.2">
      <c r="A35" s="604" t="s">
        <v>190</v>
      </c>
      <c r="B35" s="605"/>
      <c r="C35" s="605"/>
      <c r="D35" s="606"/>
      <c r="E35" s="113">
        <v>73.777625660082137</v>
      </c>
      <c r="F35" s="115">
        <v>135801</v>
      </c>
      <c r="G35" s="114">
        <v>137825</v>
      </c>
      <c r="H35" s="114">
        <v>139271</v>
      </c>
      <c r="I35" s="114">
        <v>137789</v>
      </c>
      <c r="J35" s="140">
        <v>136847</v>
      </c>
      <c r="K35" s="114">
        <v>-1046</v>
      </c>
      <c r="L35" s="116">
        <v>-0.76435727491285888</v>
      </c>
    </row>
    <row r="36" spans="1:12" s="110" customFormat="1" ht="15" customHeight="1" x14ac:dyDescent="0.2">
      <c r="A36" s="120"/>
      <c r="B36" s="119"/>
      <c r="C36" s="258" t="s">
        <v>106</v>
      </c>
      <c r="E36" s="113">
        <v>69.419960088659138</v>
      </c>
      <c r="F36" s="115">
        <v>94273</v>
      </c>
      <c r="G36" s="114">
        <v>95280</v>
      </c>
      <c r="H36" s="114">
        <v>96277</v>
      </c>
      <c r="I36" s="114">
        <v>95357</v>
      </c>
      <c r="J36" s="140">
        <v>94654</v>
      </c>
      <c r="K36" s="114">
        <v>-381</v>
      </c>
      <c r="L36" s="116">
        <v>-0.40251864686119976</v>
      </c>
    </row>
    <row r="37" spans="1:12" s="110" customFormat="1" ht="15" customHeight="1" x14ac:dyDescent="0.2">
      <c r="A37" s="120"/>
      <c r="B37" s="119"/>
      <c r="C37" s="258" t="s">
        <v>107</v>
      </c>
      <c r="E37" s="113">
        <v>30.580039911340858</v>
      </c>
      <c r="F37" s="115">
        <v>41528</v>
      </c>
      <c r="G37" s="114">
        <v>42545</v>
      </c>
      <c r="H37" s="114">
        <v>42994</v>
      </c>
      <c r="I37" s="114">
        <v>42432</v>
      </c>
      <c r="J37" s="140">
        <v>42193</v>
      </c>
      <c r="K37" s="114">
        <v>-665</v>
      </c>
      <c r="L37" s="116">
        <v>-1.5760908207522575</v>
      </c>
    </row>
    <row r="38" spans="1:12" s="110" customFormat="1" ht="15" customHeight="1" x14ac:dyDescent="0.2">
      <c r="A38" s="120"/>
      <c r="B38" s="119" t="s">
        <v>182</v>
      </c>
      <c r="C38" s="258"/>
      <c r="E38" s="113">
        <v>26.222374339917856</v>
      </c>
      <c r="F38" s="115">
        <v>48267</v>
      </c>
      <c r="G38" s="114">
        <v>48426</v>
      </c>
      <c r="H38" s="114">
        <v>48338</v>
      </c>
      <c r="I38" s="114">
        <v>47256</v>
      </c>
      <c r="J38" s="140">
        <v>46622</v>
      </c>
      <c r="K38" s="114">
        <v>1645</v>
      </c>
      <c r="L38" s="116">
        <v>3.5283771609969543</v>
      </c>
    </row>
    <row r="39" spans="1:12" s="110" customFormat="1" ht="15" customHeight="1" x14ac:dyDescent="0.2">
      <c r="A39" s="120"/>
      <c r="B39" s="119"/>
      <c r="C39" s="258" t="s">
        <v>106</v>
      </c>
      <c r="E39" s="113">
        <v>14.972962893902666</v>
      </c>
      <c r="F39" s="115">
        <v>7227</v>
      </c>
      <c r="G39" s="114">
        <v>7224</v>
      </c>
      <c r="H39" s="114">
        <v>7295</v>
      </c>
      <c r="I39" s="114">
        <v>6987</v>
      </c>
      <c r="J39" s="140">
        <v>6724</v>
      </c>
      <c r="K39" s="114">
        <v>503</v>
      </c>
      <c r="L39" s="116">
        <v>7.480666270077335</v>
      </c>
    </row>
    <row r="40" spans="1:12" s="110" customFormat="1" ht="15" customHeight="1" x14ac:dyDescent="0.2">
      <c r="A40" s="120"/>
      <c r="B40" s="119"/>
      <c r="C40" s="258" t="s">
        <v>107</v>
      </c>
      <c r="E40" s="113">
        <v>85.027037106097339</v>
      </c>
      <c r="F40" s="115">
        <v>41040</v>
      </c>
      <c r="G40" s="114">
        <v>41202</v>
      </c>
      <c r="H40" s="114">
        <v>41043</v>
      </c>
      <c r="I40" s="114">
        <v>40269</v>
      </c>
      <c r="J40" s="140">
        <v>39898</v>
      </c>
      <c r="K40" s="114">
        <v>1142</v>
      </c>
      <c r="L40" s="116">
        <v>2.8622988620983509</v>
      </c>
    </row>
    <row r="41" spans="1:12" s="110" customFormat="1" ht="24.75" customHeight="1" x14ac:dyDescent="0.2">
      <c r="A41" s="604" t="s">
        <v>517</v>
      </c>
      <c r="B41" s="605"/>
      <c r="C41" s="605"/>
      <c r="D41" s="606"/>
      <c r="E41" s="113">
        <v>5.0731251494013083</v>
      </c>
      <c r="F41" s="115">
        <v>9338</v>
      </c>
      <c r="G41" s="114">
        <v>10279</v>
      </c>
      <c r="H41" s="114">
        <v>10274</v>
      </c>
      <c r="I41" s="114">
        <v>9097</v>
      </c>
      <c r="J41" s="140">
        <v>9291</v>
      </c>
      <c r="K41" s="114">
        <v>47</v>
      </c>
      <c r="L41" s="116">
        <v>0.50586589172317298</v>
      </c>
    </row>
    <row r="42" spans="1:12" s="110" customFormat="1" ht="15" customHeight="1" x14ac:dyDescent="0.2">
      <c r="A42" s="120"/>
      <c r="B42" s="119"/>
      <c r="C42" s="258" t="s">
        <v>106</v>
      </c>
      <c r="E42" s="113">
        <v>57.614050117798243</v>
      </c>
      <c r="F42" s="115">
        <v>5380</v>
      </c>
      <c r="G42" s="114">
        <v>6086</v>
      </c>
      <c r="H42" s="114">
        <v>6152</v>
      </c>
      <c r="I42" s="114">
        <v>5265</v>
      </c>
      <c r="J42" s="140">
        <v>5399</v>
      </c>
      <c r="K42" s="114">
        <v>-19</v>
      </c>
      <c r="L42" s="116">
        <v>-0.35191702167067973</v>
      </c>
    </row>
    <row r="43" spans="1:12" s="110" customFormat="1" ht="15" customHeight="1" x14ac:dyDescent="0.2">
      <c r="A43" s="123"/>
      <c r="B43" s="124"/>
      <c r="C43" s="260" t="s">
        <v>107</v>
      </c>
      <c r="D43" s="261"/>
      <c r="E43" s="125">
        <v>42.385949882201757</v>
      </c>
      <c r="F43" s="143">
        <v>3958</v>
      </c>
      <c r="G43" s="144">
        <v>4193</v>
      </c>
      <c r="H43" s="144">
        <v>4122</v>
      </c>
      <c r="I43" s="144">
        <v>3832</v>
      </c>
      <c r="J43" s="145">
        <v>3892</v>
      </c>
      <c r="K43" s="144">
        <v>66</v>
      </c>
      <c r="L43" s="146">
        <v>1.6957862281603289</v>
      </c>
    </row>
    <row r="44" spans="1:12" s="110" customFormat="1" ht="45.75" customHeight="1" x14ac:dyDescent="0.2">
      <c r="A44" s="604" t="s">
        <v>191</v>
      </c>
      <c r="B44" s="605"/>
      <c r="C44" s="605"/>
      <c r="D44" s="606"/>
      <c r="E44" s="113">
        <v>1.0153856183584327</v>
      </c>
      <c r="F44" s="115">
        <v>1869</v>
      </c>
      <c r="G44" s="114">
        <v>1887</v>
      </c>
      <c r="H44" s="114">
        <v>1900</v>
      </c>
      <c r="I44" s="114">
        <v>1855</v>
      </c>
      <c r="J44" s="140">
        <v>1865</v>
      </c>
      <c r="K44" s="114">
        <v>4</v>
      </c>
      <c r="L44" s="116">
        <v>0.21447721179624665</v>
      </c>
    </row>
    <row r="45" spans="1:12" s="110" customFormat="1" ht="15" customHeight="1" x14ac:dyDescent="0.2">
      <c r="A45" s="120"/>
      <c r="B45" s="119"/>
      <c r="C45" s="258" t="s">
        <v>106</v>
      </c>
      <c r="E45" s="113">
        <v>61.262707330123064</v>
      </c>
      <c r="F45" s="115">
        <v>1145</v>
      </c>
      <c r="G45" s="114">
        <v>1158</v>
      </c>
      <c r="H45" s="114">
        <v>1171</v>
      </c>
      <c r="I45" s="114">
        <v>1127</v>
      </c>
      <c r="J45" s="140">
        <v>1132</v>
      </c>
      <c r="K45" s="114">
        <v>13</v>
      </c>
      <c r="L45" s="116">
        <v>1.1484098939929328</v>
      </c>
    </row>
    <row r="46" spans="1:12" s="110" customFormat="1" ht="15" customHeight="1" x14ac:dyDescent="0.2">
      <c r="A46" s="123"/>
      <c r="B46" s="124"/>
      <c r="C46" s="260" t="s">
        <v>107</v>
      </c>
      <c r="D46" s="261"/>
      <c r="E46" s="125">
        <v>38.737292669876936</v>
      </c>
      <c r="F46" s="143">
        <v>724</v>
      </c>
      <c r="G46" s="144">
        <v>729</v>
      </c>
      <c r="H46" s="144">
        <v>729</v>
      </c>
      <c r="I46" s="144">
        <v>728</v>
      </c>
      <c r="J46" s="145">
        <v>733</v>
      </c>
      <c r="K46" s="144">
        <v>-9</v>
      </c>
      <c r="L46" s="146">
        <v>-1.2278308321964528</v>
      </c>
    </row>
    <row r="47" spans="1:12" s="110" customFormat="1" ht="39" customHeight="1" x14ac:dyDescent="0.2">
      <c r="A47" s="604" t="s">
        <v>518</v>
      </c>
      <c r="B47" s="607"/>
      <c r="C47" s="607"/>
      <c r="D47" s="608"/>
      <c r="E47" s="113">
        <v>0.16841602016646023</v>
      </c>
      <c r="F47" s="115">
        <v>310</v>
      </c>
      <c r="G47" s="114">
        <v>320</v>
      </c>
      <c r="H47" s="114">
        <v>336</v>
      </c>
      <c r="I47" s="114">
        <v>338</v>
      </c>
      <c r="J47" s="140">
        <v>359</v>
      </c>
      <c r="K47" s="114">
        <v>-49</v>
      </c>
      <c r="L47" s="116">
        <v>-13.649025069637883</v>
      </c>
    </row>
    <row r="48" spans="1:12" s="110" customFormat="1" ht="15" customHeight="1" x14ac:dyDescent="0.2">
      <c r="A48" s="120"/>
      <c r="B48" s="119"/>
      <c r="C48" s="258" t="s">
        <v>106</v>
      </c>
      <c r="E48" s="113">
        <v>29.032258064516128</v>
      </c>
      <c r="F48" s="115">
        <v>90</v>
      </c>
      <c r="G48" s="114">
        <v>97</v>
      </c>
      <c r="H48" s="114">
        <v>104</v>
      </c>
      <c r="I48" s="114">
        <v>126</v>
      </c>
      <c r="J48" s="140">
        <v>128</v>
      </c>
      <c r="K48" s="114">
        <v>-38</v>
      </c>
      <c r="L48" s="116">
        <v>-29.6875</v>
      </c>
    </row>
    <row r="49" spans="1:12" s="110" customFormat="1" ht="15" customHeight="1" x14ac:dyDescent="0.2">
      <c r="A49" s="123"/>
      <c r="B49" s="124"/>
      <c r="C49" s="260" t="s">
        <v>107</v>
      </c>
      <c r="D49" s="261"/>
      <c r="E49" s="125">
        <v>70.967741935483872</v>
      </c>
      <c r="F49" s="143">
        <v>220</v>
      </c>
      <c r="G49" s="144">
        <v>223</v>
      </c>
      <c r="H49" s="144">
        <v>232</v>
      </c>
      <c r="I49" s="144">
        <v>212</v>
      </c>
      <c r="J49" s="145">
        <v>231</v>
      </c>
      <c r="K49" s="144">
        <v>-11</v>
      </c>
      <c r="L49" s="146">
        <v>-4.7619047619047619</v>
      </c>
    </row>
    <row r="50" spans="1:12" s="110" customFormat="1" ht="24.95" customHeight="1" x14ac:dyDescent="0.2">
      <c r="A50" s="609" t="s">
        <v>192</v>
      </c>
      <c r="B50" s="610"/>
      <c r="C50" s="610"/>
      <c r="D50" s="611"/>
      <c r="E50" s="262">
        <v>14.344155420822739</v>
      </c>
      <c r="F50" s="263">
        <v>26403</v>
      </c>
      <c r="G50" s="264">
        <v>27400</v>
      </c>
      <c r="H50" s="264">
        <v>27797</v>
      </c>
      <c r="I50" s="264">
        <v>26066</v>
      </c>
      <c r="J50" s="265">
        <v>26264</v>
      </c>
      <c r="K50" s="263">
        <v>139</v>
      </c>
      <c r="L50" s="266">
        <v>0.52924154736521478</v>
      </c>
    </row>
    <row r="51" spans="1:12" s="110" customFormat="1" ht="15" customHeight="1" x14ac:dyDescent="0.2">
      <c r="A51" s="120"/>
      <c r="B51" s="119"/>
      <c r="C51" s="258" t="s">
        <v>106</v>
      </c>
      <c r="E51" s="113">
        <v>57.175320986251563</v>
      </c>
      <c r="F51" s="115">
        <v>15096</v>
      </c>
      <c r="G51" s="114">
        <v>15492</v>
      </c>
      <c r="H51" s="114">
        <v>15884</v>
      </c>
      <c r="I51" s="114">
        <v>14875</v>
      </c>
      <c r="J51" s="140">
        <v>14896</v>
      </c>
      <c r="K51" s="114">
        <v>200</v>
      </c>
      <c r="L51" s="116">
        <v>1.3426423200859292</v>
      </c>
    </row>
    <row r="52" spans="1:12" s="110" customFormat="1" ht="15" customHeight="1" x14ac:dyDescent="0.2">
      <c r="A52" s="120"/>
      <c r="B52" s="119"/>
      <c r="C52" s="258" t="s">
        <v>107</v>
      </c>
      <c r="E52" s="113">
        <v>42.824679013748437</v>
      </c>
      <c r="F52" s="115">
        <v>11307</v>
      </c>
      <c r="G52" s="114">
        <v>11908</v>
      </c>
      <c r="H52" s="114">
        <v>11913</v>
      </c>
      <c r="I52" s="114">
        <v>11191</v>
      </c>
      <c r="J52" s="140">
        <v>11368</v>
      </c>
      <c r="K52" s="114">
        <v>-61</v>
      </c>
      <c r="L52" s="116">
        <v>-0.53659394792399717</v>
      </c>
    </row>
    <row r="53" spans="1:12" s="110" customFormat="1" ht="15" customHeight="1" x14ac:dyDescent="0.2">
      <c r="A53" s="120"/>
      <c r="B53" s="119"/>
      <c r="C53" s="258" t="s">
        <v>187</v>
      </c>
      <c r="D53" s="110" t="s">
        <v>193</v>
      </c>
      <c r="E53" s="113">
        <v>25.762223989698139</v>
      </c>
      <c r="F53" s="115">
        <v>6802</v>
      </c>
      <c r="G53" s="114">
        <v>7730</v>
      </c>
      <c r="H53" s="114">
        <v>7819</v>
      </c>
      <c r="I53" s="114">
        <v>6192</v>
      </c>
      <c r="J53" s="140">
        <v>6717</v>
      </c>
      <c r="K53" s="114">
        <v>85</v>
      </c>
      <c r="L53" s="116">
        <v>1.2654458835789788</v>
      </c>
    </row>
    <row r="54" spans="1:12" s="110" customFormat="1" ht="15" customHeight="1" x14ac:dyDescent="0.2">
      <c r="A54" s="120"/>
      <c r="B54" s="119"/>
      <c r="D54" s="267" t="s">
        <v>194</v>
      </c>
      <c r="E54" s="113">
        <v>60.173478388709206</v>
      </c>
      <c r="F54" s="115">
        <v>4093</v>
      </c>
      <c r="G54" s="114">
        <v>4602</v>
      </c>
      <c r="H54" s="114">
        <v>4813</v>
      </c>
      <c r="I54" s="114">
        <v>3784</v>
      </c>
      <c r="J54" s="140">
        <v>4068</v>
      </c>
      <c r="K54" s="114">
        <v>25</v>
      </c>
      <c r="L54" s="116">
        <v>0.61455260570304815</v>
      </c>
    </row>
    <row r="55" spans="1:12" s="110" customFormat="1" ht="15" customHeight="1" x14ac:dyDescent="0.2">
      <c r="A55" s="120"/>
      <c r="B55" s="119"/>
      <c r="D55" s="267" t="s">
        <v>195</v>
      </c>
      <c r="E55" s="113">
        <v>39.826521611290794</v>
      </c>
      <c r="F55" s="115">
        <v>2709</v>
      </c>
      <c r="G55" s="114">
        <v>3128</v>
      </c>
      <c r="H55" s="114">
        <v>3006</v>
      </c>
      <c r="I55" s="114">
        <v>2408</v>
      </c>
      <c r="J55" s="140">
        <v>2649</v>
      </c>
      <c r="K55" s="114">
        <v>60</v>
      </c>
      <c r="L55" s="116">
        <v>2.2650056625141564</v>
      </c>
    </row>
    <row r="56" spans="1:12" s="110" customFormat="1" ht="15" customHeight="1" x14ac:dyDescent="0.2">
      <c r="A56" s="120"/>
      <c r="B56" s="119" t="s">
        <v>196</v>
      </c>
      <c r="C56" s="258"/>
      <c r="E56" s="113">
        <v>67.729317426168592</v>
      </c>
      <c r="F56" s="115">
        <v>124668</v>
      </c>
      <c r="G56" s="114">
        <v>124999</v>
      </c>
      <c r="H56" s="114">
        <v>125541</v>
      </c>
      <c r="I56" s="114">
        <v>125148</v>
      </c>
      <c r="J56" s="140">
        <v>124492</v>
      </c>
      <c r="K56" s="114">
        <v>176</v>
      </c>
      <c r="L56" s="116">
        <v>0.14137454615557626</v>
      </c>
    </row>
    <row r="57" spans="1:12" s="110" customFormat="1" ht="15" customHeight="1" x14ac:dyDescent="0.2">
      <c r="A57" s="120"/>
      <c r="B57" s="119"/>
      <c r="C57" s="258" t="s">
        <v>106</v>
      </c>
      <c r="E57" s="113">
        <v>54.66118009433054</v>
      </c>
      <c r="F57" s="115">
        <v>68145</v>
      </c>
      <c r="G57" s="114">
        <v>68398</v>
      </c>
      <c r="H57" s="114">
        <v>68719</v>
      </c>
      <c r="I57" s="114">
        <v>68700</v>
      </c>
      <c r="J57" s="140">
        <v>68330</v>
      </c>
      <c r="K57" s="114">
        <v>-185</v>
      </c>
      <c r="L57" s="116">
        <v>-0.27074491438606763</v>
      </c>
    </row>
    <row r="58" spans="1:12" s="110" customFormat="1" ht="15" customHeight="1" x14ac:dyDescent="0.2">
      <c r="A58" s="120"/>
      <c r="B58" s="119"/>
      <c r="C58" s="258" t="s">
        <v>107</v>
      </c>
      <c r="E58" s="113">
        <v>45.33881990566946</v>
      </c>
      <c r="F58" s="115">
        <v>56523</v>
      </c>
      <c r="G58" s="114">
        <v>56601</v>
      </c>
      <c r="H58" s="114">
        <v>56822</v>
      </c>
      <c r="I58" s="114">
        <v>56448</v>
      </c>
      <c r="J58" s="140">
        <v>56162</v>
      </c>
      <c r="K58" s="114">
        <v>361</v>
      </c>
      <c r="L58" s="116">
        <v>0.64278337666037533</v>
      </c>
    </row>
    <row r="59" spans="1:12" s="110" customFormat="1" ht="15" customHeight="1" x14ac:dyDescent="0.2">
      <c r="A59" s="120"/>
      <c r="B59" s="119"/>
      <c r="C59" s="258" t="s">
        <v>105</v>
      </c>
      <c r="D59" s="110" t="s">
        <v>197</v>
      </c>
      <c r="E59" s="113">
        <v>91.309718612635166</v>
      </c>
      <c r="F59" s="115">
        <v>113834</v>
      </c>
      <c r="G59" s="114">
        <v>114161</v>
      </c>
      <c r="H59" s="114">
        <v>114752</v>
      </c>
      <c r="I59" s="114">
        <v>114464</v>
      </c>
      <c r="J59" s="140">
        <v>113879</v>
      </c>
      <c r="K59" s="114">
        <v>-45</v>
      </c>
      <c r="L59" s="116">
        <v>-3.9515626234863321E-2</v>
      </c>
    </row>
    <row r="60" spans="1:12" s="110" customFormat="1" ht="15" customHeight="1" x14ac:dyDescent="0.2">
      <c r="A60" s="120"/>
      <c r="B60" s="119"/>
      <c r="C60" s="258"/>
      <c r="D60" s="267" t="s">
        <v>198</v>
      </c>
      <c r="E60" s="113">
        <v>52.387687334188378</v>
      </c>
      <c r="F60" s="115">
        <v>59635</v>
      </c>
      <c r="G60" s="114">
        <v>59867</v>
      </c>
      <c r="H60" s="114">
        <v>60210</v>
      </c>
      <c r="I60" s="114">
        <v>60243</v>
      </c>
      <c r="J60" s="140">
        <v>59914</v>
      </c>
      <c r="K60" s="114">
        <v>-279</v>
      </c>
      <c r="L60" s="116">
        <v>-0.46566745668791937</v>
      </c>
    </row>
    <row r="61" spans="1:12" s="110" customFormat="1" ht="15" customHeight="1" x14ac:dyDescent="0.2">
      <c r="A61" s="120"/>
      <c r="B61" s="119"/>
      <c r="C61" s="258"/>
      <c r="D61" s="267" t="s">
        <v>199</v>
      </c>
      <c r="E61" s="113">
        <v>47.612312665811622</v>
      </c>
      <c r="F61" s="115">
        <v>54199</v>
      </c>
      <c r="G61" s="114">
        <v>54294</v>
      </c>
      <c r="H61" s="114">
        <v>54542</v>
      </c>
      <c r="I61" s="114">
        <v>54221</v>
      </c>
      <c r="J61" s="140">
        <v>53965</v>
      </c>
      <c r="K61" s="114">
        <v>234</v>
      </c>
      <c r="L61" s="116">
        <v>0.43361437969054017</v>
      </c>
    </row>
    <row r="62" spans="1:12" s="110" customFormat="1" ht="15" customHeight="1" x14ac:dyDescent="0.2">
      <c r="A62" s="120"/>
      <c r="B62" s="119"/>
      <c r="C62" s="258"/>
      <c r="D62" s="258" t="s">
        <v>200</v>
      </c>
      <c r="E62" s="113">
        <v>8.6902813873648412</v>
      </c>
      <c r="F62" s="115">
        <v>10834</v>
      </c>
      <c r="G62" s="114">
        <v>10838</v>
      </c>
      <c r="H62" s="114">
        <v>10789</v>
      </c>
      <c r="I62" s="114">
        <v>10684</v>
      </c>
      <c r="J62" s="140">
        <v>10613</v>
      </c>
      <c r="K62" s="114">
        <v>221</v>
      </c>
      <c r="L62" s="116">
        <v>2.0823518326580608</v>
      </c>
    </row>
    <row r="63" spans="1:12" s="110" customFormat="1" ht="15" customHeight="1" x14ac:dyDescent="0.2">
      <c r="A63" s="120"/>
      <c r="B63" s="119"/>
      <c r="C63" s="258"/>
      <c r="D63" s="267" t="s">
        <v>198</v>
      </c>
      <c r="E63" s="113">
        <v>78.549012368469633</v>
      </c>
      <c r="F63" s="115">
        <v>8510</v>
      </c>
      <c r="G63" s="114">
        <v>8531</v>
      </c>
      <c r="H63" s="114">
        <v>8509</v>
      </c>
      <c r="I63" s="114">
        <v>8457</v>
      </c>
      <c r="J63" s="140">
        <v>8416</v>
      </c>
      <c r="K63" s="114">
        <v>94</v>
      </c>
      <c r="L63" s="116">
        <v>1.1169201520912548</v>
      </c>
    </row>
    <row r="64" spans="1:12" s="110" customFormat="1" ht="15" customHeight="1" x14ac:dyDescent="0.2">
      <c r="A64" s="120"/>
      <c r="B64" s="119"/>
      <c r="C64" s="258"/>
      <c r="D64" s="267" t="s">
        <v>199</v>
      </c>
      <c r="E64" s="113">
        <v>21.450987631530367</v>
      </c>
      <c r="F64" s="115">
        <v>2324</v>
      </c>
      <c r="G64" s="114">
        <v>2307</v>
      </c>
      <c r="H64" s="114">
        <v>2280</v>
      </c>
      <c r="I64" s="114">
        <v>2227</v>
      </c>
      <c r="J64" s="140">
        <v>2197</v>
      </c>
      <c r="K64" s="114">
        <v>127</v>
      </c>
      <c r="L64" s="116">
        <v>5.7806099226217569</v>
      </c>
    </row>
    <row r="65" spans="1:12" s="110" customFormat="1" ht="15" customHeight="1" x14ac:dyDescent="0.2">
      <c r="A65" s="120"/>
      <c r="B65" s="119" t="s">
        <v>201</v>
      </c>
      <c r="C65" s="258"/>
      <c r="E65" s="113">
        <v>10.574896234000478</v>
      </c>
      <c r="F65" s="115">
        <v>19465</v>
      </c>
      <c r="G65" s="114">
        <v>19320</v>
      </c>
      <c r="H65" s="114">
        <v>19150</v>
      </c>
      <c r="I65" s="114">
        <v>18975</v>
      </c>
      <c r="J65" s="140">
        <v>18559</v>
      </c>
      <c r="K65" s="114">
        <v>906</v>
      </c>
      <c r="L65" s="116">
        <v>4.8817285414084814</v>
      </c>
    </row>
    <row r="66" spans="1:12" s="110" customFormat="1" ht="15" customHeight="1" x14ac:dyDescent="0.2">
      <c r="A66" s="120"/>
      <c r="B66" s="119"/>
      <c r="C66" s="258" t="s">
        <v>106</v>
      </c>
      <c r="E66" s="113">
        <v>53.722065245312102</v>
      </c>
      <c r="F66" s="115">
        <v>10457</v>
      </c>
      <c r="G66" s="114">
        <v>10394</v>
      </c>
      <c r="H66" s="114">
        <v>10320</v>
      </c>
      <c r="I66" s="114">
        <v>10278</v>
      </c>
      <c r="J66" s="140">
        <v>10080</v>
      </c>
      <c r="K66" s="114">
        <v>377</v>
      </c>
      <c r="L66" s="116">
        <v>3.7400793650793651</v>
      </c>
    </row>
    <row r="67" spans="1:12" s="110" customFormat="1" ht="15" customHeight="1" x14ac:dyDescent="0.2">
      <c r="A67" s="120"/>
      <c r="B67" s="119"/>
      <c r="C67" s="258" t="s">
        <v>107</v>
      </c>
      <c r="E67" s="113">
        <v>46.277934754687898</v>
      </c>
      <c r="F67" s="115">
        <v>9008</v>
      </c>
      <c r="G67" s="114">
        <v>8926</v>
      </c>
      <c r="H67" s="114">
        <v>8830</v>
      </c>
      <c r="I67" s="114">
        <v>8697</v>
      </c>
      <c r="J67" s="140">
        <v>8479</v>
      </c>
      <c r="K67" s="114">
        <v>529</v>
      </c>
      <c r="L67" s="116">
        <v>6.2389432716122188</v>
      </c>
    </row>
    <row r="68" spans="1:12" s="110" customFormat="1" ht="15" customHeight="1" x14ac:dyDescent="0.2">
      <c r="A68" s="120"/>
      <c r="B68" s="119"/>
      <c r="C68" s="258" t="s">
        <v>105</v>
      </c>
      <c r="D68" s="110" t="s">
        <v>202</v>
      </c>
      <c r="E68" s="113">
        <v>24.711019779090677</v>
      </c>
      <c r="F68" s="115">
        <v>4810</v>
      </c>
      <c r="G68" s="114">
        <v>4740</v>
      </c>
      <c r="H68" s="114">
        <v>4652</v>
      </c>
      <c r="I68" s="114">
        <v>4533</v>
      </c>
      <c r="J68" s="140">
        <v>4329</v>
      </c>
      <c r="K68" s="114">
        <v>481</v>
      </c>
      <c r="L68" s="116">
        <v>11.111111111111111</v>
      </c>
    </row>
    <row r="69" spans="1:12" s="110" customFormat="1" ht="15" customHeight="1" x14ac:dyDescent="0.2">
      <c r="A69" s="120"/>
      <c r="B69" s="119"/>
      <c r="C69" s="258"/>
      <c r="D69" s="267" t="s">
        <v>198</v>
      </c>
      <c r="E69" s="113">
        <v>52.03742203742204</v>
      </c>
      <c r="F69" s="115">
        <v>2503</v>
      </c>
      <c r="G69" s="114">
        <v>2465</v>
      </c>
      <c r="H69" s="114">
        <v>2421</v>
      </c>
      <c r="I69" s="114">
        <v>2369</v>
      </c>
      <c r="J69" s="140">
        <v>2261</v>
      </c>
      <c r="K69" s="114">
        <v>242</v>
      </c>
      <c r="L69" s="116">
        <v>10.703228659885006</v>
      </c>
    </row>
    <row r="70" spans="1:12" s="110" customFormat="1" ht="15" customHeight="1" x14ac:dyDescent="0.2">
      <c r="A70" s="120"/>
      <c r="B70" s="119"/>
      <c r="C70" s="258"/>
      <c r="D70" s="267" t="s">
        <v>199</v>
      </c>
      <c r="E70" s="113">
        <v>47.96257796257796</v>
      </c>
      <c r="F70" s="115">
        <v>2307</v>
      </c>
      <c r="G70" s="114">
        <v>2275</v>
      </c>
      <c r="H70" s="114">
        <v>2231</v>
      </c>
      <c r="I70" s="114">
        <v>2164</v>
      </c>
      <c r="J70" s="140">
        <v>2068</v>
      </c>
      <c r="K70" s="114">
        <v>239</v>
      </c>
      <c r="L70" s="116">
        <v>11.55705996131528</v>
      </c>
    </row>
    <row r="71" spans="1:12" s="110" customFormat="1" ht="15" customHeight="1" x14ac:dyDescent="0.2">
      <c r="A71" s="120"/>
      <c r="B71" s="119"/>
      <c r="C71" s="258"/>
      <c r="D71" s="110" t="s">
        <v>203</v>
      </c>
      <c r="E71" s="113">
        <v>69.06755715386592</v>
      </c>
      <c r="F71" s="115">
        <v>13444</v>
      </c>
      <c r="G71" s="114">
        <v>13392</v>
      </c>
      <c r="H71" s="114">
        <v>13331</v>
      </c>
      <c r="I71" s="114">
        <v>13292</v>
      </c>
      <c r="J71" s="140">
        <v>13108</v>
      </c>
      <c r="K71" s="114">
        <v>336</v>
      </c>
      <c r="L71" s="116">
        <v>2.5633201098565763</v>
      </c>
    </row>
    <row r="72" spans="1:12" s="110" customFormat="1" ht="15" customHeight="1" x14ac:dyDescent="0.2">
      <c r="A72" s="120"/>
      <c r="B72" s="119"/>
      <c r="C72" s="258"/>
      <c r="D72" s="267" t="s">
        <v>198</v>
      </c>
      <c r="E72" s="113">
        <v>54.180303481106812</v>
      </c>
      <c r="F72" s="115">
        <v>7284</v>
      </c>
      <c r="G72" s="114">
        <v>7275</v>
      </c>
      <c r="H72" s="114">
        <v>7248</v>
      </c>
      <c r="I72" s="114">
        <v>7270</v>
      </c>
      <c r="J72" s="140">
        <v>7194</v>
      </c>
      <c r="K72" s="114">
        <v>90</v>
      </c>
      <c r="L72" s="116">
        <v>1.2510425354462051</v>
      </c>
    </row>
    <row r="73" spans="1:12" s="110" customFormat="1" ht="15" customHeight="1" x14ac:dyDescent="0.2">
      <c r="A73" s="120"/>
      <c r="B73" s="119"/>
      <c r="C73" s="258"/>
      <c r="D73" s="267" t="s">
        <v>199</v>
      </c>
      <c r="E73" s="113">
        <v>45.819696518893188</v>
      </c>
      <c r="F73" s="115">
        <v>6160</v>
      </c>
      <c r="G73" s="114">
        <v>6117</v>
      </c>
      <c r="H73" s="114">
        <v>6083</v>
      </c>
      <c r="I73" s="114">
        <v>6022</v>
      </c>
      <c r="J73" s="140">
        <v>5914</v>
      </c>
      <c r="K73" s="114">
        <v>246</v>
      </c>
      <c r="L73" s="116">
        <v>4.1596212377409536</v>
      </c>
    </row>
    <row r="74" spans="1:12" s="110" customFormat="1" ht="15" customHeight="1" x14ac:dyDescent="0.2">
      <c r="A74" s="120"/>
      <c r="B74" s="119"/>
      <c r="C74" s="258"/>
      <c r="D74" s="110" t="s">
        <v>204</v>
      </c>
      <c r="E74" s="113">
        <v>6.2214230670434114</v>
      </c>
      <c r="F74" s="115">
        <v>1211</v>
      </c>
      <c r="G74" s="114">
        <v>1188</v>
      </c>
      <c r="H74" s="114">
        <v>1167</v>
      </c>
      <c r="I74" s="114">
        <v>1150</v>
      </c>
      <c r="J74" s="140">
        <v>1122</v>
      </c>
      <c r="K74" s="114">
        <v>89</v>
      </c>
      <c r="L74" s="116">
        <v>7.9322638146167561</v>
      </c>
    </row>
    <row r="75" spans="1:12" s="110" customFormat="1" ht="15" customHeight="1" x14ac:dyDescent="0.2">
      <c r="A75" s="120"/>
      <c r="B75" s="119"/>
      <c r="C75" s="258"/>
      <c r="D75" s="267" t="s">
        <v>198</v>
      </c>
      <c r="E75" s="113">
        <v>55.326176713459951</v>
      </c>
      <c r="F75" s="115">
        <v>670</v>
      </c>
      <c r="G75" s="114">
        <v>654</v>
      </c>
      <c r="H75" s="114">
        <v>651</v>
      </c>
      <c r="I75" s="114">
        <v>639</v>
      </c>
      <c r="J75" s="140">
        <v>625</v>
      </c>
      <c r="K75" s="114">
        <v>45</v>
      </c>
      <c r="L75" s="116">
        <v>7.2</v>
      </c>
    </row>
    <row r="76" spans="1:12" s="110" customFormat="1" ht="15" customHeight="1" x14ac:dyDescent="0.2">
      <c r="A76" s="120"/>
      <c r="B76" s="119"/>
      <c r="C76" s="258"/>
      <c r="D76" s="267" t="s">
        <v>199</v>
      </c>
      <c r="E76" s="113">
        <v>44.673823286540049</v>
      </c>
      <c r="F76" s="115">
        <v>541</v>
      </c>
      <c r="G76" s="114">
        <v>534</v>
      </c>
      <c r="H76" s="114">
        <v>516</v>
      </c>
      <c r="I76" s="114">
        <v>511</v>
      </c>
      <c r="J76" s="140">
        <v>497</v>
      </c>
      <c r="K76" s="114">
        <v>44</v>
      </c>
      <c r="L76" s="116">
        <v>8.8531187122736412</v>
      </c>
    </row>
    <row r="77" spans="1:12" s="110" customFormat="1" ht="15" customHeight="1" x14ac:dyDescent="0.2">
      <c r="A77" s="534"/>
      <c r="B77" s="119" t="s">
        <v>205</v>
      </c>
      <c r="C77" s="268"/>
      <c r="D77" s="182"/>
      <c r="E77" s="113">
        <v>7.3516309190081923</v>
      </c>
      <c r="F77" s="115">
        <v>13532</v>
      </c>
      <c r="G77" s="114">
        <v>14532</v>
      </c>
      <c r="H77" s="114">
        <v>15121</v>
      </c>
      <c r="I77" s="114">
        <v>14856</v>
      </c>
      <c r="J77" s="140">
        <v>14154</v>
      </c>
      <c r="K77" s="114">
        <v>-622</v>
      </c>
      <c r="L77" s="116">
        <v>-4.3945174508972729</v>
      </c>
    </row>
    <row r="78" spans="1:12" s="110" customFormat="1" ht="15" customHeight="1" x14ac:dyDescent="0.2">
      <c r="A78" s="120"/>
      <c r="B78" s="119"/>
      <c r="C78" s="268" t="s">
        <v>106</v>
      </c>
      <c r="D78" s="182"/>
      <c r="E78" s="113">
        <v>57.655926692284957</v>
      </c>
      <c r="F78" s="115">
        <v>7802</v>
      </c>
      <c r="G78" s="114">
        <v>8220</v>
      </c>
      <c r="H78" s="114">
        <v>8649</v>
      </c>
      <c r="I78" s="114">
        <v>8491</v>
      </c>
      <c r="J78" s="140">
        <v>8072</v>
      </c>
      <c r="K78" s="114">
        <v>-270</v>
      </c>
      <c r="L78" s="116">
        <v>-3.3448959365708624</v>
      </c>
    </row>
    <row r="79" spans="1:12" s="110" customFormat="1" ht="15" customHeight="1" x14ac:dyDescent="0.2">
      <c r="A79" s="123"/>
      <c r="B79" s="124"/>
      <c r="C79" s="260" t="s">
        <v>107</v>
      </c>
      <c r="D79" s="261"/>
      <c r="E79" s="125">
        <v>42.344073307715043</v>
      </c>
      <c r="F79" s="143">
        <v>5730</v>
      </c>
      <c r="G79" s="144">
        <v>6312</v>
      </c>
      <c r="H79" s="144">
        <v>6472</v>
      </c>
      <c r="I79" s="144">
        <v>6365</v>
      </c>
      <c r="J79" s="145">
        <v>6082</v>
      </c>
      <c r="K79" s="144">
        <v>-352</v>
      </c>
      <c r="L79" s="146">
        <v>-5.7875698783294967</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184068</v>
      </c>
      <c r="E11" s="114">
        <v>186251</v>
      </c>
      <c r="F11" s="114">
        <v>187609</v>
      </c>
      <c r="G11" s="114">
        <v>185045</v>
      </c>
      <c r="H11" s="140">
        <v>183469</v>
      </c>
      <c r="I11" s="115">
        <v>599</v>
      </c>
      <c r="J11" s="116">
        <v>0.32648567332900924</v>
      </c>
    </row>
    <row r="12" spans="1:15" s="110" customFormat="1" ht="24.95" customHeight="1" x14ac:dyDescent="0.2">
      <c r="A12" s="193" t="s">
        <v>132</v>
      </c>
      <c r="B12" s="194" t="s">
        <v>133</v>
      </c>
      <c r="C12" s="113">
        <v>0.47536779885694419</v>
      </c>
      <c r="D12" s="115">
        <v>875</v>
      </c>
      <c r="E12" s="114">
        <v>773</v>
      </c>
      <c r="F12" s="114">
        <v>987</v>
      </c>
      <c r="G12" s="114">
        <v>991</v>
      </c>
      <c r="H12" s="140">
        <v>869</v>
      </c>
      <c r="I12" s="115">
        <v>6</v>
      </c>
      <c r="J12" s="116">
        <v>0.69044879171461448</v>
      </c>
    </row>
    <row r="13" spans="1:15" s="110" customFormat="1" ht="24.95" customHeight="1" x14ac:dyDescent="0.2">
      <c r="A13" s="193" t="s">
        <v>134</v>
      </c>
      <c r="B13" s="199" t="s">
        <v>214</v>
      </c>
      <c r="C13" s="113">
        <v>1.149031879522785</v>
      </c>
      <c r="D13" s="115">
        <v>2115</v>
      </c>
      <c r="E13" s="114">
        <v>2043</v>
      </c>
      <c r="F13" s="114">
        <v>2064</v>
      </c>
      <c r="G13" s="114">
        <v>2048</v>
      </c>
      <c r="H13" s="140">
        <v>2067</v>
      </c>
      <c r="I13" s="115">
        <v>48</v>
      </c>
      <c r="J13" s="116">
        <v>2.3222060957910013</v>
      </c>
    </row>
    <row r="14" spans="1:15" s="287" customFormat="1" ht="24" customHeight="1" x14ac:dyDescent="0.2">
      <c r="A14" s="193" t="s">
        <v>215</v>
      </c>
      <c r="B14" s="199" t="s">
        <v>137</v>
      </c>
      <c r="C14" s="113">
        <v>31.663298346263339</v>
      </c>
      <c r="D14" s="115">
        <v>58282</v>
      </c>
      <c r="E14" s="114">
        <v>59171</v>
      </c>
      <c r="F14" s="114">
        <v>58865</v>
      </c>
      <c r="G14" s="114">
        <v>58665</v>
      </c>
      <c r="H14" s="140">
        <v>58764</v>
      </c>
      <c r="I14" s="115">
        <v>-482</v>
      </c>
      <c r="J14" s="116">
        <v>-0.82023007283370775</v>
      </c>
      <c r="K14" s="110"/>
      <c r="L14" s="110"/>
      <c r="M14" s="110"/>
      <c r="N14" s="110"/>
      <c r="O14" s="110"/>
    </row>
    <row r="15" spans="1:15" s="110" customFormat="1" ht="24.75" customHeight="1" x14ac:dyDescent="0.2">
      <c r="A15" s="193" t="s">
        <v>216</v>
      </c>
      <c r="B15" s="199" t="s">
        <v>217</v>
      </c>
      <c r="C15" s="113">
        <v>4.6064497902948913</v>
      </c>
      <c r="D15" s="115">
        <v>8479</v>
      </c>
      <c r="E15" s="114">
        <v>9005</v>
      </c>
      <c r="F15" s="114">
        <v>9057</v>
      </c>
      <c r="G15" s="114">
        <v>8957</v>
      </c>
      <c r="H15" s="140">
        <v>8977</v>
      </c>
      <c r="I15" s="115">
        <v>-498</v>
      </c>
      <c r="J15" s="116">
        <v>-5.5475103041105047</v>
      </c>
    </row>
    <row r="16" spans="1:15" s="287" customFormat="1" ht="24.95" customHeight="1" x14ac:dyDescent="0.2">
      <c r="A16" s="193" t="s">
        <v>218</v>
      </c>
      <c r="B16" s="199" t="s">
        <v>141</v>
      </c>
      <c r="C16" s="113">
        <v>21.345915639872221</v>
      </c>
      <c r="D16" s="115">
        <v>39291</v>
      </c>
      <c r="E16" s="114">
        <v>39580</v>
      </c>
      <c r="F16" s="114">
        <v>40012</v>
      </c>
      <c r="G16" s="114">
        <v>39674</v>
      </c>
      <c r="H16" s="140">
        <v>39696</v>
      </c>
      <c r="I16" s="115">
        <v>-405</v>
      </c>
      <c r="J16" s="116">
        <v>-1.020253929866989</v>
      </c>
      <c r="K16" s="110"/>
      <c r="L16" s="110"/>
      <c r="M16" s="110"/>
      <c r="N16" s="110"/>
      <c r="O16" s="110"/>
    </row>
    <row r="17" spans="1:15" s="110" customFormat="1" ht="24.95" customHeight="1" x14ac:dyDescent="0.2">
      <c r="A17" s="193" t="s">
        <v>219</v>
      </c>
      <c r="B17" s="199" t="s">
        <v>220</v>
      </c>
      <c r="C17" s="113">
        <v>5.7109329160962252</v>
      </c>
      <c r="D17" s="115">
        <v>10512</v>
      </c>
      <c r="E17" s="114">
        <v>10586</v>
      </c>
      <c r="F17" s="114">
        <v>9796</v>
      </c>
      <c r="G17" s="114">
        <v>10034</v>
      </c>
      <c r="H17" s="140">
        <v>10091</v>
      </c>
      <c r="I17" s="115">
        <v>421</v>
      </c>
      <c r="J17" s="116">
        <v>4.1720344861758001</v>
      </c>
    </row>
    <row r="18" spans="1:15" s="287" customFormat="1" ht="24.95" customHeight="1" x14ac:dyDescent="0.2">
      <c r="A18" s="201" t="s">
        <v>144</v>
      </c>
      <c r="B18" s="202" t="s">
        <v>145</v>
      </c>
      <c r="C18" s="113">
        <v>6.3335289132277204</v>
      </c>
      <c r="D18" s="115">
        <v>11658</v>
      </c>
      <c r="E18" s="114">
        <v>11638</v>
      </c>
      <c r="F18" s="114">
        <v>12637</v>
      </c>
      <c r="G18" s="114">
        <v>12278</v>
      </c>
      <c r="H18" s="140">
        <v>12168</v>
      </c>
      <c r="I18" s="115">
        <v>-510</v>
      </c>
      <c r="J18" s="116">
        <v>-4.1913214990138066</v>
      </c>
      <c r="K18" s="110"/>
      <c r="L18" s="110"/>
      <c r="M18" s="110"/>
      <c r="N18" s="110"/>
      <c r="O18" s="110"/>
    </row>
    <row r="19" spans="1:15" s="110" customFormat="1" ht="24.95" customHeight="1" x14ac:dyDescent="0.2">
      <c r="A19" s="193" t="s">
        <v>146</v>
      </c>
      <c r="B19" s="199" t="s">
        <v>147</v>
      </c>
      <c r="C19" s="113">
        <v>15.014559836582134</v>
      </c>
      <c r="D19" s="115">
        <v>27637</v>
      </c>
      <c r="E19" s="114">
        <v>27900</v>
      </c>
      <c r="F19" s="114">
        <v>27938</v>
      </c>
      <c r="G19" s="114">
        <v>27340</v>
      </c>
      <c r="H19" s="140">
        <v>27154</v>
      </c>
      <c r="I19" s="115">
        <v>483</v>
      </c>
      <c r="J19" s="116">
        <v>1.7787434632098402</v>
      </c>
    </row>
    <row r="20" spans="1:15" s="287" customFormat="1" ht="24.95" customHeight="1" x14ac:dyDescent="0.2">
      <c r="A20" s="193" t="s">
        <v>148</v>
      </c>
      <c r="B20" s="199" t="s">
        <v>149</v>
      </c>
      <c r="C20" s="113">
        <v>5.5642479953060828</v>
      </c>
      <c r="D20" s="115">
        <v>10242</v>
      </c>
      <c r="E20" s="114">
        <v>10454</v>
      </c>
      <c r="F20" s="114">
        <v>10515</v>
      </c>
      <c r="G20" s="114">
        <v>10279</v>
      </c>
      <c r="H20" s="140">
        <v>10353</v>
      </c>
      <c r="I20" s="115">
        <v>-111</v>
      </c>
      <c r="J20" s="116">
        <v>-1.0721529991306868</v>
      </c>
      <c r="K20" s="110"/>
      <c r="L20" s="110"/>
      <c r="M20" s="110"/>
      <c r="N20" s="110"/>
      <c r="O20" s="110"/>
    </row>
    <row r="21" spans="1:15" s="110" customFormat="1" ht="24.95" customHeight="1" x14ac:dyDescent="0.2">
      <c r="A21" s="201" t="s">
        <v>150</v>
      </c>
      <c r="B21" s="202" t="s">
        <v>151</v>
      </c>
      <c r="C21" s="113">
        <v>2.9733576721646346</v>
      </c>
      <c r="D21" s="115">
        <v>5473</v>
      </c>
      <c r="E21" s="114">
        <v>5680</v>
      </c>
      <c r="F21" s="114">
        <v>5893</v>
      </c>
      <c r="G21" s="114">
        <v>5836</v>
      </c>
      <c r="H21" s="140">
        <v>5527</v>
      </c>
      <c r="I21" s="115">
        <v>-54</v>
      </c>
      <c r="J21" s="116">
        <v>-0.97702189252759186</v>
      </c>
    </row>
    <row r="22" spans="1:15" s="110" customFormat="1" ht="24.95" customHeight="1" x14ac:dyDescent="0.2">
      <c r="A22" s="201" t="s">
        <v>152</v>
      </c>
      <c r="B22" s="199" t="s">
        <v>153</v>
      </c>
      <c r="C22" s="113">
        <v>2.1117195818936478</v>
      </c>
      <c r="D22" s="115">
        <v>3887</v>
      </c>
      <c r="E22" s="114">
        <v>3839</v>
      </c>
      <c r="F22" s="114">
        <v>3802</v>
      </c>
      <c r="G22" s="114">
        <v>3791</v>
      </c>
      <c r="H22" s="140">
        <v>3809</v>
      </c>
      <c r="I22" s="115">
        <v>78</v>
      </c>
      <c r="J22" s="116">
        <v>2.0477815699658701</v>
      </c>
    </row>
    <row r="23" spans="1:15" s="110" customFormat="1" ht="24.95" customHeight="1" x14ac:dyDescent="0.2">
      <c r="A23" s="193" t="s">
        <v>154</v>
      </c>
      <c r="B23" s="199" t="s">
        <v>155</v>
      </c>
      <c r="C23" s="113">
        <v>1.7189299606667101</v>
      </c>
      <c r="D23" s="115">
        <v>3164</v>
      </c>
      <c r="E23" s="114">
        <v>3182</v>
      </c>
      <c r="F23" s="114">
        <v>3190</v>
      </c>
      <c r="G23" s="114">
        <v>3149</v>
      </c>
      <c r="H23" s="140">
        <v>3155</v>
      </c>
      <c r="I23" s="115">
        <v>9</v>
      </c>
      <c r="J23" s="116">
        <v>0.28526148969889065</v>
      </c>
    </row>
    <row r="24" spans="1:15" s="110" customFormat="1" ht="24.95" customHeight="1" x14ac:dyDescent="0.2">
      <c r="A24" s="193" t="s">
        <v>156</v>
      </c>
      <c r="B24" s="199" t="s">
        <v>221</v>
      </c>
      <c r="C24" s="113">
        <v>3.9518004215833278</v>
      </c>
      <c r="D24" s="115">
        <v>7274</v>
      </c>
      <c r="E24" s="114">
        <v>7356</v>
      </c>
      <c r="F24" s="114">
        <v>7432</v>
      </c>
      <c r="G24" s="114">
        <v>7123</v>
      </c>
      <c r="H24" s="140">
        <v>7079</v>
      </c>
      <c r="I24" s="115">
        <v>195</v>
      </c>
      <c r="J24" s="116">
        <v>2.7546263596553184</v>
      </c>
    </row>
    <row r="25" spans="1:15" s="110" customFormat="1" ht="24.95" customHeight="1" x14ac:dyDescent="0.2">
      <c r="A25" s="193" t="s">
        <v>222</v>
      </c>
      <c r="B25" s="204" t="s">
        <v>159</v>
      </c>
      <c r="C25" s="113">
        <v>2.0731468805006847</v>
      </c>
      <c r="D25" s="115">
        <v>3816</v>
      </c>
      <c r="E25" s="114">
        <v>3772</v>
      </c>
      <c r="F25" s="114">
        <v>3866</v>
      </c>
      <c r="G25" s="114">
        <v>3848</v>
      </c>
      <c r="H25" s="140">
        <v>3813</v>
      </c>
      <c r="I25" s="115">
        <v>3</v>
      </c>
      <c r="J25" s="116">
        <v>7.8678206136900075E-2</v>
      </c>
    </row>
    <row r="26" spans="1:15" s="110" customFormat="1" ht="24.95" customHeight="1" x14ac:dyDescent="0.2">
      <c r="A26" s="201">
        <v>782.78300000000002</v>
      </c>
      <c r="B26" s="203" t="s">
        <v>160</v>
      </c>
      <c r="C26" s="113">
        <v>2.281765434513332</v>
      </c>
      <c r="D26" s="115">
        <v>4200</v>
      </c>
      <c r="E26" s="114">
        <v>4240</v>
      </c>
      <c r="F26" s="114">
        <v>4507</v>
      </c>
      <c r="G26" s="114">
        <v>4480</v>
      </c>
      <c r="H26" s="140">
        <v>4394</v>
      </c>
      <c r="I26" s="115">
        <v>-194</v>
      </c>
      <c r="J26" s="116">
        <v>-4.4151115157032317</v>
      </c>
    </row>
    <row r="27" spans="1:15" s="110" customFormat="1" ht="24.95" customHeight="1" x14ac:dyDescent="0.2">
      <c r="A27" s="193" t="s">
        <v>161</v>
      </c>
      <c r="B27" s="199" t="s">
        <v>223</v>
      </c>
      <c r="C27" s="113">
        <v>5.276854206054284</v>
      </c>
      <c r="D27" s="115">
        <v>9713</v>
      </c>
      <c r="E27" s="114">
        <v>9740</v>
      </c>
      <c r="F27" s="114">
        <v>9696</v>
      </c>
      <c r="G27" s="114">
        <v>9534</v>
      </c>
      <c r="H27" s="140">
        <v>9465</v>
      </c>
      <c r="I27" s="115">
        <v>248</v>
      </c>
      <c r="J27" s="116">
        <v>2.6201796090861067</v>
      </c>
    </row>
    <row r="28" spans="1:15" s="110" customFormat="1" ht="24.95" customHeight="1" x14ac:dyDescent="0.2">
      <c r="A28" s="193" t="s">
        <v>163</v>
      </c>
      <c r="B28" s="199" t="s">
        <v>164</v>
      </c>
      <c r="C28" s="113">
        <v>2.5691592237651304</v>
      </c>
      <c r="D28" s="115">
        <v>4729</v>
      </c>
      <c r="E28" s="114">
        <v>4740</v>
      </c>
      <c r="F28" s="114">
        <v>4747</v>
      </c>
      <c r="G28" s="114">
        <v>4691</v>
      </c>
      <c r="H28" s="140">
        <v>4691</v>
      </c>
      <c r="I28" s="115">
        <v>38</v>
      </c>
      <c r="J28" s="116">
        <v>0.81006182050735454</v>
      </c>
    </row>
    <row r="29" spans="1:15" s="110" customFormat="1" ht="24.95" customHeight="1" x14ac:dyDescent="0.2">
      <c r="A29" s="193">
        <v>86</v>
      </c>
      <c r="B29" s="199" t="s">
        <v>165</v>
      </c>
      <c r="C29" s="113">
        <v>7.5879566247256447</v>
      </c>
      <c r="D29" s="115">
        <v>13967</v>
      </c>
      <c r="E29" s="114">
        <v>13887</v>
      </c>
      <c r="F29" s="114">
        <v>13700</v>
      </c>
      <c r="G29" s="114">
        <v>13536</v>
      </c>
      <c r="H29" s="140">
        <v>13508</v>
      </c>
      <c r="I29" s="115">
        <v>459</v>
      </c>
      <c r="J29" s="116">
        <v>3.3979863784424045</v>
      </c>
    </row>
    <row r="30" spans="1:15" s="110" customFormat="1" ht="24.95" customHeight="1" x14ac:dyDescent="0.2">
      <c r="A30" s="193">
        <v>87.88</v>
      </c>
      <c r="B30" s="204" t="s">
        <v>166</v>
      </c>
      <c r="C30" s="113">
        <v>5.9890909881130883</v>
      </c>
      <c r="D30" s="115">
        <v>11024</v>
      </c>
      <c r="E30" s="114">
        <v>11052</v>
      </c>
      <c r="F30" s="114">
        <v>10961</v>
      </c>
      <c r="G30" s="114">
        <v>10830</v>
      </c>
      <c r="H30" s="140">
        <v>10808</v>
      </c>
      <c r="I30" s="115">
        <v>216</v>
      </c>
      <c r="J30" s="116">
        <v>1.998519615099926</v>
      </c>
    </row>
    <row r="31" spans="1:15" s="110" customFormat="1" ht="24.95" customHeight="1" x14ac:dyDescent="0.2">
      <c r="A31" s="193" t="s">
        <v>167</v>
      </c>
      <c r="B31" s="199" t="s">
        <v>168</v>
      </c>
      <c r="C31" s="113">
        <v>3.2656409587761046</v>
      </c>
      <c r="D31" s="115">
        <v>6011</v>
      </c>
      <c r="E31" s="114">
        <v>6783</v>
      </c>
      <c r="F31" s="114">
        <v>6807</v>
      </c>
      <c r="G31" s="114">
        <v>6625</v>
      </c>
      <c r="H31" s="140">
        <v>5845</v>
      </c>
      <c r="I31" s="115">
        <v>166</v>
      </c>
      <c r="J31" s="116">
        <v>2.8400342172797264</v>
      </c>
    </row>
    <row r="32" spans="1:15" s="110" customFormat="1" ht="24.95" customHeight="1" x14ac:dyDescent="0.2">
      <c r="A32" s="193"/>
      <c r="B32" s="288" t="s">
        <v>224</v>
      </c>
      <c r="C32" s="113" t="s">
        <v>513</v>
      </c>
      <c r="D32" s="115" t="s">
        <v>513</v>
      </c>
      <c r="E32" s="114" t="s">
        <v>513</v>
      </c>
      <c r="F32" s="114" t="s">
        <v>513</v>
      </c>
      <c r="G32" s="114" t="s">
        <v>513</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0.47536779885694419</v>
      </c>
      <c r="D34" s="115">
        <v>875</v>
      </c>
      <c r="E34" s="114">
        <v>773</v>
      </c>
      <c r="F34" s="114">
        <v>987</v>
      </c>
      <c r="G34" s="114">
        <v>991</v>
      </c>
      <c r="H34" s="140">
        <v>869</v>
      </c>
      <c r="I34" s="115">
        <v>6</v>
      </c>
      <c r="J34" s="116">
        <v>0.69044879171461448</v>
      </c>
    </row>
    <row r="35" spans="1:10" s="110" customFormat="1" ht="24.95" customHeight="1" x14ac:dyDescent="0.2">
      <c r="A35" s="292" t="s">
        <v>171</v>
      </c>
      <c r="B35" s="293" t="s">
        <v>172</v>
      </c>
      <c r="C35" s="113">
        <v>39.145859139013844</v>
      </c>
      <c r="D35" s="115">
        <v>72055</v>
      </c>
      <c r="E35" s="114">
        <v>72852</v>
      </c>
      <c r="F35" s="114">
        <v>73566</v>
      </c>
      <c r="G35" s="114">
        <v>72991</v>
      </c>
      <c r="H35" s="140">
        <v>72999</v>
      </c>
      <c r="I35" s="115">
        <v>-944</v>
      </c>
      <c r="J35" s="116">
        <v>-1.2931683995671173</v>
      </c>
    </row>
    <row r="36" spans="1:10" s="110" customFormat="1" ht="24.95" customHeight="1" x14ac:dyDescent="0.2">
      <c r="A36" s="294" t="s">
        <v>173</v>
      </c>
      <c r="B36" s="295" t="s">
        <v>174</v>
      </c>
      <c r="C36" s="125">
        <v>60.378229784644802</v>
      </c>
      <c r="D36" s="143">
        <v>111137</v>
      </c>
      <c r="E36" s="144">
        <v>112625</v>
      </c>
      <c r="F36" s="144">
        <v>113054</v>
      </c>
      <c r="G36" s="144">
        <v>111062</v>
      </c>
      <c r="H36" s="145">
        <v>109601</v>
      </c>
      <c r="I36" s="143">
        <v>1536</v>
      </c>
      <c r="J36" s="146">
        <v>1.401447067088804</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2020-09-25T10:15:24Z</dcterms:created>
  <dcterms:modified xsi:type="dcterms:W3CDTF">2020-09-28T08:10:08Z</dcterms:modified>
</cp:coreProperties>
</file>